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3" windowWidth="14909" windowHeight="9585" activeTab="1"/>
  </bookViews>
  <sheets>
    <sheet name="Instructions" sheetId="1" r:id="rId1"/>
    <sheet name="Dist System 2-10 SPD  (Example)" sheetId="2" r:id="rId2"/>
    <sheet name="Dist Syst Worksheet2-10(Expl)" sheetId="3" r:id="rId3"/>
    <sheet name="Dist System 2-10 SPD  (blank)" sheetId="4" r:id="rId4"/>
    <sheet name="Dist Syst Worksheet2-10(blank)" sheetId="5" r:id="rId5"/>
  </sheets>
  <definedNames>
    <definedName name="DateError" localSheetId="4">'Dist Syst Worksheet2-10(blank)'!#REF!</definedName>
    <definedName name="DateError" localSheetId="2">'Dist Syst Worksheet2-10(Expl)'!#REF!</definedName>
    <definedName name="DateError" localSheetId="3">'Dist System 2-10 SPD  (blank)'!#REF!</definedName>
    <definedName name="DateError" localSheetId="1">'Dist System 2-10 SPD  (Example)'!#REF!</definedName>
    <definedName name="DateError">#REF!</definedName>
    <definedName name="G50th" localSheetId="4">'Dist Syst Worksheet2-10(blank)'!#REF!</definedName>
    <definedName name="G50th" localSheetId="2">'Dist Syst Worksheet2-10(Expl)'!#REF!</definedName>
    <definedName name="G50th" localSheetId="3">'Dist System 2-10 SPD  (blank)'!#REF!</definedName>
    <definedName name="G50th" localSheetId="1">'Dist System 2-10 SPD  (Example)'!#REF!</definedName>
    <definedName name="G50th">#REF!</definedName>
    <definedName name="G90th" localSheetId="4">'Dist Syst Worksheet2-10(blank)'!#REF!</definedName>
    <definedName name="G90th" localSheetId="2">'Dist Syst Worksheet2-10(Expl)'!#REF!</definedName>
    <definedName name="G90th" localSheetId="3">'Dist System 2-10 SPD  (blank)'!#REF!</definedName>
    <definedName name="G90th" localSheetId="1">'Dist System 2-10 SPD  (Example)'!#REF!</definedName>
    <definedName name="G90th">#REF!</definedName>
    <definedName name="G95th" localSheetId="4">'Dist Syst Worksheet2-10(blank)'!#REF!</definedName>
    <definedName name="G95th" localSheetId="2">'Dist Syst Worksheet2-10(Expl)'!#REF!</definedName>
    <definedName name="G95th" localSheetId="3">'Dist System 2-10 SPD  (blank)'!#REF!</definedName>
    <definedName name="G95th" localSheetId="1">'Dist System 2-10 SPD  (Example)'!#REF!</definedName>
    <definedName name="G95th">#REF!</definedName>
    <definedName name="G98th" localSheetId="4">'Dist Syst Worksheet2-10(blank)'!#REF!</definedName>
    <definedName name="G98th" localSheetId="2">'Dist Syst Worksheet2-10(Expl)'!#REF!</definedName>
    <definedName name="G98th" localSheetId="3">'Dist System 2-10 SPD  (blank)'!#REF!</definedName>
    <definedName name="G98th" localSheetId="1">'Dist System 2-10 SPD  (Example)'!#REF!</definedName>
    <definedName name="G98th">#REF!</definedName>
    <definedName name="G99th" localSheetId="4">'Dist Syst Worksheet2-10(blank)'!#REF!</definedName>
    <definedName name="G99th" localSheetId="2">'Dist Syst Worksheet2-10(Expl)'!#REF!</definedName>
    <definedName name="G99th" localSheetId="3">'Dist System 2-10 SPD  (blank)'!#REF!</definedName>
    <definedName name="G99th" localSheetId="1">'Dist System 2-10 SPD  (Example)'!#REF!</definedName>
    <definedName name="G99th">#REF!</definedName>
    <definedName name="InputData" localSheetId="4">'Dist Syst Worksheet2-10(blank)'!$C$11:$X$41</definedName>
    <definedName name="InputData" localSheetId="2">'Dist Syst Worksheet2-10(Expl)'!$C$11:$X$41</definedName>
    <definedName name="InputData" localSheetId="3">'Dist System 2-10 SPD  (blank)'!$C$15:$K$45</definedName>
    <definedName name="InputData" localSheetId="1">'Dist System 2-10 SPD  (Example)'!$C$15:$K$45</definedName>
    <definedName name="InputData">#REF!</definedName>
    <definedName name="MaxNTU" localSheetId="4">'Dist Syst Worksheet2-10(blank)'!#REF!</definedName>
    <definedName name="MaxNTU" localSheetId="2">'Dist Syst Worksheet2-10(Expl)'!#REF!</definedName>
    <definedName name="MaxNTU" localSheetId="3">'Dist System 2-10 SPD  (blank)'!#REF!</definedName>
    <definedName name="MaxNTU" localSheetId="1">'Dist System 2-10 SPD  (Example)'!#REF!</definedName>
    <definedName name="MaxNTU">#REF!</definedName>
    <definedName name="Ninefive" localSheetId="4">'Dist Syst Worksheet2-10(blank)'!#REF!</definedName>
    <definedName name="Ninefive" localSheetId="2">'Dist Syst Worksheet2-10(Expl)'!#REF!</definedName>
    <definedName name="Ninefive" localSheetId="3">'Dist System 2-10 SPD  (blank)'!#REF!</definedName>
    <definedName name="Ninefive" localSheetId="1">'Dist System 2-10 SPD  (Example)'!#REF!</definedName>
    <definedName name="Ninefive">#REF!</definedName>
    <definedName name="NTU" localSheetId="4">'Dist Syst Worksheet2-10(blank)'!$X$13:$X$37</definedName>
    <definedName name="NTU" localSheetId="2">'Dist Syst Worksheet2-10(Expl)'!$X$13:$X$37</definedName>
    <definedName name="NTU" localSheetId="3">'Dist System 2-10 SPD  (blank)'!$F$17:$K$41</definedName>
    <definedName name="NTU" localSheetId="1">'Dist System 2-10 SPD  (Example)'!$F$17:$K$41</definedName>
    <definedName name="NTU">#REF!</definedName>
    <definedName name="NTUST" localSheetId="4">'Dist Syst Worksheet2-10(blank)'!#REF!</definedName>
    <definedName name="NTUST" localSheetId="2">'Dist Syst Worksheet2-10(Expl)'!#REF!</definedName>
    <definedName name="NTUST" localSheetId="3">'Dist System 2-10 SPD  (blank)'!#REF!</definedName>
    <definedName name="NTUST" localSheetId="1">'Dist System 2-10 SPD  (Example)'!#REF!</definedName>
    <definedName name="NTUST">#REF!</definedName>
    <definedName name="Per50th" localSheetId="4">'Dist Syst Worksheet2-10(blank)'!#REF!</definedName>
    <definedName name="Per50th" localSheetId="2">'Dist Syst Worksheet2-10(Expl)'!#REF!</definedName>
    <definedName name="Per50th" localSheetId="3">'Dist System 2-10 SPD  (blank)'!#REF!</definedName>
    <definedName name="Per50th" localSheetId="1">'Dist System 2-10 SPD  (Example)'!#REF!</definedName>
    <definedName name="Per50th">#REF!</definedName>
    <definedName name="per90th" localSheetId="4">'Dist Syst Worksheet2-10(blank)'!#REF!</definedName>
    <definedName name="per90th" localSheetId="2">'Dist Syst Worksheet2-10(Expl)'!#REF!</definedName>
    <definedName name="per90th" localSheetId="3">'Dist System 2-10 SPD  (blank)'!#REF!</definedName>
    <definedName name="per90th" localSheetId="1">'Dist System 2-10 SPD  (Example)'!#REF!</definedName>
    <definedName name="per90th">#REF!</definedName>
    <definedName name="per95th" localSheetId="4">'Dist Syst Worksheet2-10(blank)'!#REF!</definedName>
    <definedName name="per95th" localSheetId="2">'Dist Syst Worksheet2-10(Expl)'!#REF!</definedName>
    <definedName name="per95th" localSheetId="3">'Dist System 2-10 SPD  (blank)'!#REF!</definedName>
    <definedName name="per95th" localSheetId="1">'Dist System 2-10 SPD  (Example)'!#REF!</definedName>
    <definedName name="per95th">#REF!</definedName>
    <definedName name="per98th" localSheetId="4">'Dist Syst Worksheet2-10(blank)'!#REF!</definedName>
    <definedName name="per98th" localSheetId="2">'Dist Syst Worksheet2-10(Expl)'!#REF!</definedName>
    <definedName name="per98th" localSheetId="3">'Dist System 2-10 SPD  (blank)'!#REF!</definedName>
    <definedName name="per98th" localSheetId="1">'Dist System 2-10 SPD  (Example)'!#REF!</definedName>
    <definedName name="per98th">#REF!</definedName>
    <definedName name="per99th" localSheetId="4">'Dist Syst Worksheet2-10(blank)'!#REF!</definedName>
    <definedName name="per99th" localSheetId="2">'Dist Syst Worksheet2-10(Expl)'!#REF!</definedName>
    <definedName name="per99th" localSheetId="3">'Dist System 2-10 SPD  (blank)'!#REF!</definedName>
    <definedName name="per99th" localSheetId="1">'Dist System 2-10 SPD  (Example)'!#REF!</definedName>
    <definedName name="per99th">#REF!</definedName>
    <definedName name="_xlnm.Print_Area" localSheetId="4">'Dist Syst Worksheet2-10(blank)'!$A$1:$X$45</definedName>
    <definedName name="_xlnm.Print_Area" localSheetId="2">'Dist Syst Worksheet2-10(Expl)'!$A$1:$X$45</definedName>
    <definedName name="_xlnm.Print_Area" localSheetId="3">'Dist System 2-10 SPD  (blank)'!$A$1:$L$61</definedName>
    <definedName name="_xlnm.Print_Area" localSheetId="1">'Dist System 2-10 SPD  (Example)'!$A$1:$L$61</definedName>
    <definedName name="RawNTU" localSheetId="4">'Dist Syst Worksheet2-10(blank)'!$D$11:$D$41</definedName>
    <definedName name="RawNTU" localSheetId="2">'Dist Syst Worksheet2-10(Expl)'!$D$11:$D$41</definedName>
    <definedName name="RawNTU" localSheetId="3">'Dist System 2-10 SPD  (blank)'!$D$15:$D$45</definedName>
    <definedName name="RawNTU" localSheetId="1">'Dist System 2-10 SPD  (Example)'!$D$15:$D$45</definedName>
    <definedName name="RawNTU">#REF!</definedName>
    <definedName name="Recycle" localSheetId="4">'Dist Syst Worksheet2-10(blank)'!$C$11:$C$41</definedName>
    <definedName name="Recycle" localSheetId="2">'Dist Syst Worksheet2-10(Expl)'!$C$11:$C$41</definedName>
    <definedName name="Recycle" localSheetId="3">'Dist System 2-10 SPD  (blank)'!$C$15:$C$45</definedName>
    <definedName name="Recycle" localSheetId="1">'Dist System 2-10 SPD  (Example)'!$C$15:$C$45</definedName>
    <definedName name="Recycle">#REF!</definedName>
    <definedName name="Sample" localSheetId="4">'Dist Syst Worksheet2-10(blank)'!#REF!</definedName>
    <definedName name="Sample" localSheetId="2">'Dist Syst Worksheet2-10(Expl)'!#REF!</definedName>
    <definedName name="Sample" localSheetId="3">'Dist System 2-10 SPD  (blank)'!#REF!</definedName>
    <definedName name="Sample" localSheetId="1">'Dist System 2-10 SPD  (Example)'!#REF!</definedName>
    <definedName name="Sample">#REF!</definedName>
    <definedName name="SettledNTU" localSheetId="4">'Dist Syst Worksheet2-10(blank)'!$W$11:$W$41</definedName>
    <definedName name="SettledNTU" localSheetId="2">'Dist Syst Worksheet2-10(Expl)'!$W$11:$W$41</definedName>
    <definedName name="SettledNTU" localSheetId="3">'Dist System 2-10 SPD  (blank)'!$E$15:$E$45</definedName>
    <definedName name="SettledNTU" localSheetId="1">'Dist System 2-10 SPD  (Example)'!$E$15:$E$45</definedName>
    <definedName name="SettledNTU">#REF!</definedName>
    <definedName name="Standard" localSheetId="4">'Dist Syst Worksheet2-10(blank)'!#REF!</definedName>
    <definedName name="Standard" localSheetId="2">'Dist Syst Worksheet2-10(Expl)'!#REF!</definedName>
    <definedName name="Standard" localSheetId="3">'Dist System 2-10 SPD  (blank)'!#REF!</definedName>
    <definedName name="Standard" localSheetId="1">'Dist System 2-10 SPD  (Example)'!#REF!</definedName>
    <definedName name="Standard">#REF!</definedName>
  </definedNames>
  <calcPr fullCalcOnLoad="1"/>
</workbook>
</file>

<file path=xl/comments2.xml><?xml version="1.0" encoding="utf-8"?>
<comments xmlns="http://schemas.openxmlformats.org/spreadsheetml/2006/main">
  <authors>
    <author>A satisfied Microsoft Office user</author>
    <author>David Lancaster</author>
  </authors>
  <commentList>
    <comment ref="K11" authorId="0">
      <text>
        <r>
          <rPr>
            <sz val="10"/>
            <rFont val="Times New Roman"/>
            <family val="1"/>
          </rPr>
          <t xml:space="preserve">Type in the following format:
   </t>
        </r>
        <r>
          <rPr>
            <b/>
            <sz val="10"/>
            <color indexed="12"/>
            <rFont val="Times New Roman"/>
            <family val="1"/>
          </rPr>
          <t>MM/01/YY</t>
        </r>
        <r>
          <rPr>
            <sz val="10"/>
            <rFont val="Times New Roman"/>
            <family val="1"/>
          </rPr>
          <t xml:space="preserve">
</t>
        </r>
      </text>
    </comment>
    <comment ref="K37" authorId="1">
      <text>
        <r>
          <rPr>
            <b/>
            <sz val="8"/>
            <rFont val="Tahoma"/>
            <family val="2"/>
          </rPr>
          <t xml:space="preserve">Type in using the following format:
  </t>
        </r>
        <r>
          <rPr>
            <b/>
            <sz val="10"/>
            <color indexed="12"/>
            <rFont val="Tahoma"/>
            <family val="2"/>
          </rPr>
          <t>MM/DD/YY</t>
        </r>
      </text>
    </comment>
    <comment ref="H24" authorId="1">
      <text>
        <r>
          <rPr>
            <b/>
            <sz val="8"/>
            <rFont val="Tahoma"/>
            <family val="2"/>
          </rPr>
          <t xml:space="preserve">Type in using the following format:
  </t>
        </r>
        <r>
          <rPr>
            <b/>
            <sz val="10"/>
            <color indexed="12"/>
            <rFont val="Tahoma"/>
            <family val="2"/>
          </rPr>
          <t>MM/DD/YY</t>
        </r>
      </text>
    </comment>
  </commentList>
</comments>
</file>

<file path=xl/comments3.xml><?xml version="1.0" encoding="utf-8"?>
<comments xmlns="http://schemas.openxmlformats.org/spreadsheetml/2006/main">
  <authors>
    <author>A satisfied Microsoft Office user</author>
  </authors>
  <commentList>
    <comment ref="V5" authorId="0">
      <text>
        <r>
          <rPr>
            <sz val="10"/>
            <rFont val="Times New Roman"/>
            <family val="1"/>
          </rPr>
          <t xml:space="preserve">Type in the following format:
   </t>
        </r>
        <r>
          <rPr>
            <b/>
            <sz val="10"/>
            <color indexed="12"/>
            <rFont val="Times New Roman"/>
            <family val="1"/>
          </rPr>
          <t>MM/01/YY</t>
        </r>
        <r>
          <rPr>
            <sz val="10"/>
            <rFont val="Times New Roman"/>
            <family val="1"/>
          </rPr>
          <t xml:space="preserve">
</t>
        </r>
      </text>
    </comment>
  </commentList>
</comments>
</file>

<file path=xl/comments4.xml><?xml version="1.0" encoding="utf-8"?>
<comments xmlns="http://schemas.openxmlformats.org/spreadsheetml/2006/main">
  <authors>
    <author>A satisfied Microsoft Office user</author>
    <author>David Lancaster</author>
  </authors>
  <commentList>
    <comment ref="K11" authorId="0">
      <text>
        <r>
          <rPr>
            <sz val="10"/>
            <rFont val="Times New Roman"/>
            <family val="1"/>
          </rPr>
          <t xml:space="preserve">Type in the following format:
   </t>
        </r>
        <r>
          <rPr>
            <b/>
            <sz val="10"/>
            <color indexed="12"/>
            <rFont val="Times New Roman"/>
            <family val="1"/>
          </rPr>
          <t>MM/01/YY</t>
        </r>
        <r>
          <rPr>
            <sz val="10"/>
            <rFont val="Times New Roman"/>
            <family val="1"/>
          </rPr>
          <t xml:space="preserve">
</t>
        </r>
      </text>
    </comment>
    <comment ref="K37" authorId="1">
      <text>
        <r>
          <rPr>
            <b/>
            <sz val="8"/>
            <rFont val="Tahoma"/>
            <family val="2"/>
          </rPr>
          <t xml:space="preserve">Type in using the following format:
  </t>
        </r>
        <r>
          <rPr>
            <b/>
            <sz val="10"/>
            <color indexed="12"/>
            <rFont val="Tahoma"/>
            <family val="2"/>
          </rPr>
          <t>MM/DD/YY</t>
        </r>
      </text>
    </comment>
    <comment ref="H24" authorId="1">
      <text>
        <r>
          <rPr>
            <b/>
            <sz val="8"/>
            <rFont val="Tahoma"/>
            <family val="2"/>
          </rPr>
          <t xml:space="preserve">Type in using the following format:
  </t>
        </r>
        <r>
          <rPr>
            <b/>
            <sz val="10"/>
            <color indexed="12"/>
            <rFont val="Tahoma"/>
            <family val="2"/>
          </rPr>
          <t>MM/DD/YY</t>
        </r>
      </text>
    </comment>
    <comment ref="E46" authorId="1">
      <text>
        <r>
          <rPr>
            <b/>
            <sz val="8"/>
            <rFont val="Tahoma"/>
            <family val="2"/>
          </rPr>
          <t>Cell is frozen.</t>
        </r>
      </text>
    </comment>
    <comment ref="E47" authorId="1">
      <text>
        <r>
          <rPr>
            <b/>
            <sz val="8"/>
            <rFont val="Tahoma"/>
            <family val="2"/>
          </rPr>
          <t>Cell is frozen.</t>
        </r>
      </text>
    </comment>
    <comment ref="E48" authorId="1">
      <text>
        <r>
          <rPr>
            <b/>
            <sz val="8"/>
            <rFont val="Tahoma"/>
            <family val="2"/>
          </rPr>
          <t>Cell is frozen.</t>
        </r>
      </text>
    </comment>
    <comment ref="E49" authorId="1">
      <text>
        <r>
          <rPr>
            <b/>
            <sz val="8"/>
            <rFont val="Tahoma"/>
            <family val="2"/>
          </rPr>
          <t>Cell is frozen.</t>
        </r>
      </text>
    </comment>
    <comment ref="E50" authorId="1">
      <text>
        <r>
          <rPr>
            <b/>
            <sz val="8"/>
            <rFont val="Tahoma"/>
            <family val="2"/>
          </rPr>
          <t>Cell is frozen.</t>
        </r>
      </text>
    </comment>
    <comment ref="E51" authorId="1">
      <text>
        <r>
          <rPr>
            <b/>
            <sz val="8"/>
            <rFont val="Tahoma"/>
            <family val="2"/>
          </rPr>
          <t>Cell is frozen.</t>
        </r>
      </text>
    </comment>
    <comment ref="E52" authorId="1">
      <text>
        <r>
          <rPr>
            <b/>
            <sz val="8"/>
            <rFont val="Tahoma"/>
            <family val="2"/>
          </rPr>
          <t>Cell is frozen.</t>
        </r>
      </text>
    </comment>
    <comment ref="E53" authorId="1">
      <text>
        <r>
          <rPr>
            <b/>
            <sz val="8"/>
            <rFont val="Tahoma"/>
            <family val="2"/>
          </rPr>
          <t>Cell is frozen.</t>
        </r>
      </text>
    </comment>
    <comment ref="A12" authorId="1">
      <text>
        <r>
          <rPr>
            <b/>
            <sz val="8"/>
            <rFont val="Tahoma"/>
            <family val="2"/>
          </rPr>
          <t>Column is frozen.  Column auto fills when "Month/Year" is filled in</t>
        </r>
      </text>
    </comment>
    <comment ref="B12" authorId="1">
      <text>
        <r>
          <rPr>
            <b/>
            <sz val="8"/>
            <rFont val="Tahoma"/>
            <family val="2"/>
          </rPr>
          <t>Column is frozen</t>
        </r>
      </text>
    </comment>
  </commentList>
</comments>
</file>

<file path=xl/comments5.xml><?xml version="1.0" encoding="utf-8"?>
<comments xmlns="http://schemas.openxmlformats.org/spreadsheetml/2006/main">
  <authors>
    <author>A satisfied Microsoft Office user</author>
    <author>David Lancaster</author>
  </authors>
  <commentList>
    <comment ref="V5" authorId="0">
      <text>
        <r>
          <rPr>
            <sz val="10"/>
            <rFont val="Times New Roman"/>
            <family val="1"/>
          </rPr>
          <t xml:space="preserve">Type in the following format:
   </t>
        </r>
        <r>
          <rPr>
            <b/>
            <sz val="10"/>
            <color indexed="12"/>
            <rFont val="Times New Roman"/>
            <family val="1"/>
          </rPr>
          <t>MM/01/YY</t>
        </r>
        <r>
          <rPr>
            <sz val="10"/>
            <rFont val="Times New Roman"/>
            <family val="1"/>
          </rPr>
          <t xml:space="preserve">
</t>
        </r>
      </text>
    </comment>
    <comment ref="A8" authorId="1">
      <text>
        <r>
          <rPr>
            <b/>
            <sz val="8"/>
            <rFont val="Tahoma"/>
            <family val="2"/>
          </rPr>
          <t>Column is frozen.  Column auto fills when "Month/Year" is filled in</t>
        </r>
      </text>
    </comment>
    <comment ref="B8" authorId="1">
      <text>
        <r>
          <rPr>
            <b/>
            <sz val="8"/>
            <rFont val="Tahoma"/>
            <family val="2"/>
          </rPr>
          <t>Column is frozen</t>
        </r>
      </text>
    </comment>
  </commentList>
</comments>
</file>

<file path=xl/sharedStrings.xml><?xml version="1.0" encoding="utf-8"?>
<sst xmlns="http://schemas.openxmlformats.org/spreadsheetml/2006/main" count="413" uniqueCount="138">
  <si>
    <t>Date</t>
  </si>
  <si>
    <t>System Name:</t>
  </si>
  <si>
    <t>System Number:</t>
  </si>
  <si>
    <t>Month/Year:</t>
  </si>
  <si>
    <t>Contact Person:</t>
  </si>
  <si>
    <t>Telephone No:</t>
  </si>
  <si>
    <t>Testing and Monitoring</t>
  </si>
  <si>
    <t>Analytical test method</t>
  </si>
  <si>
    <t>Instrument ID</t>
  </si>
  <si>
    <t>Instrument Calibration</t>
  </si>
  <si>
    <t>Max</t>
  </si>
  <si>
    <t>Ave</t>
  </si>
  <si>
    <t>Minimum</t>
  </si>
  <si>
    <t>Count-Total</t>
  </si>
  <si>
    <t xml:space="preserve">(Section 64433.5(c),T22,CCR) </t>
  </si>
  <si>
    <t>Day</t>
  </si>
  <si>
    <t xml:space="preserve">   State of California -- Health and Human Services Agency</t>
  </si>
  <si>
    <t>Drinking Water Program</t>
  </si>
  <si>
    <t>Split Fluoride sample collection date</t>
  </si>
  <si>
    <t xml:space="preserve">Split Fluoride sample laboratory result (mg/L) </t>
  </si>
  <si>
    <t>DISTRIBUTION SYSTEM MONITORING</t>
  </si>
  <si>
    <t xml:space="preserve"> [Add any additional lab results to right of field result, if needed] </t>
  </si>
  <si>
    <t>Count outside range</t>
  </si>
  <si>
    <t>Outside range %</t>
  </si>
  <si>
    <t xml:space="preserve">(Section 64433.3(c),T22,CCR) </t>
  </si>
  <si>
    <t xml:space="preserve">(Section 64433.3(a),T22,CCR) </t>
  </si>
  <si>
    <t>Count 0.1 mg/L above control range</t>
  </si>
  <si>
    <t>Count below control range</t>
  </si>
  <si>
    <t xml:space="preserve">(Section 64433.7(e),T22,CCR) </t>
  </si>
  <si>
    <t>Low</t>
  </si>
  <si>
    <t>High</t>
  </si>
  <si>
    <t xml:space="preserve">(Y/N/NA) </t>
  </si>
  <si>
    <t>0.1 mg/L above the control range?</t>
  </si>
  <si>
    <t>Were more than 20% of fluoride daily sample levels</t>
  </si>
  <si>
    <t xml:space="preserve">level below the control range? </t>
  </si>
  <si>
    <t>outside the control range?</t>
  </si>
  <si>
    <t>NA</t>
  </si>
  <si>
    <t>Y</t>
  </si>
  <si>
    <t>N</t>
  </si>
  <si>
    <t>John Doe</t>
  </si>
  <si>
    <t>1910345</t>
  </si>
  <si>
    <t>916-555-1212</t>
  </si>
  <si>
    <t>SPADNS</t>
  </si>
  <si>
    <t>(b)…..Leave blank when not fluoridating</t>
  </si>
  <si>
    <t>DISTRIBUTION SYSTEM MONITORING WORKSHEET</t>
  </si>
  <si>
    <t># 1</t>
  </si>
  <si>
    <t># 2</t>
  </si>
  <si>
    <t># 3</t>
  </si>
  <si>
    <t># 4</t>
  </si>
  <si>
    <t># 5</t>
  </si>
  <si>
    <t># 6</t>
  </si>
  <si>
    <t># 7</t>
  </si>
  <si>
    <t># 8</t>
  </si>
  <si>
    <t># 9</t>
  </si>
  <si>
    <t># 10</t>
  </si>
  <si>
    <t xml:space="preserve">Lab Split Sample </t>
  </si>
  <si>
    <t>Field Sample Site ID</t>
  </si>
  <si>
    <t xml:space="preserve">Date: </t>
  </si>
  <si>
    <r>
      <t>Lab Sample Result  (mg/L)</t>
    </r>
  </si>
  <si>
    <t>(a)…..If more than one sample is collected per day, leave blank, and attach worksheet.</t>
  </si>
  <si>
    <t>See worksheet</t>
  </si>
  <si>
    <t>See attached worksheet</t>
  </si>
  <si>
    <t>A</t>
  </si>
  <si>
    <t>B</t>
  </si>
  <si>
    <t>C</t>
  </si>
  <si>
    <t>D</t>
  </si>
  <si>
    <t>E</t>
  </si>
  <si>
    <t xml:space="preserve"> </t>
  </si>
  <si>
    <t>F</t>
  </si>
  <si>
    <t>G</t>
  </si>
  <si>
    <t>H</t>
  </si>
  <si>
    <t>I</t>
  </si>
  <si>
    <t>J</t>
  </si>
  <si>
    <t xml:space="preserve">K </t>
  </si>
  <si>
    <t>L</t>
  </si>
  <si>
    <t>M</t>
  </si>
  <si>
    <t>O</t>
  </si>
  <si>
    <t>P</t>
  </si>
  <si>
    <t>Q</t>
  </si>
  <si>
    <t>R</t>
  </si>
  <si>
    <t xml:space="preserve">S </t>
  </si>
  <si>
    <t>T</t>
  </si>
  <si>
    <t>K</t>
  </si>
  <si>
    <t>U</t>
  </si>
  <si>
    <t>V</t>
  </si>
  <si>
    <t>W</t>
  </si>
  <si>
    <t>X</t>
  </si>
  <si>
    <t>Z</t>
  </si>
  <si>
    <t>AA</t>
  </si>
  <si>
    <t>BB</t>
  </si>
  <si>
    <t>CC</t>
  </si>
  <si>
    <t>DD</t>
  </si>
  <si>
    <t>EE</t>
  </si>
  <si>
    <t>FF</t>
  </si>
  <si>
    <t>GG</t>
  </si>
  <si>
    <t>HH</t>
  </si>
  <si>
    <t>II</t>
  </si>
  <si>
    <t>(2 -10 samples per day)</t>
  </si>
  <si>
    <t>ABC WD</t>
  </si>
  <si>
    <t>Hach Pocket Colorimeter</t>
  </si>
  <si>
    <t>Hach Pocket Colorimeter-Jim G's</t>
  </si>
  <si>
    <t>MONTHLY FLUORIDATION OPERATIONS REPORT</t>
  </si>
  <si>
    <t xml:space="preserve">(Y/N) </t>
  </si>
  <si>
    <t>NA…..Not applicable</t>
  </si>
  <si>
    <t>Instrument (Make/model)</t>
  </si>
  <si>
    <t>Certified Treatment Operator signature</t>
  </si>
  <si>
    <t xml:space="preserve">(Section 64415(b),T22,CCR) </t>
  </si>
  <si>
    <t xml:space="preserve">Certified Treatment Operator signature:  </t>
  </si>
  <si>
    <t>California Department of Public Health</t>
  </si>
  <si>
    <t>Rev 7/11</t>
  </si>
  <si>
    <r>
      <t xml:space="preserve">Sample Site  ID                 </t>
    </r>
    <r>
      <rPr>
        <vertAlign val="superscript"/>
        <sz val="10"/>
        <rFont val="Calibri"/>
        <family val="2"/>
      </rPr>
      <t xml:space="preserve"> </t>
    </r>
    <r>
      <rPr>
        <vertAlign val="superscript"/>
        <sz val="12"/>
        <rFont val="Calibri"/>
        <family val="2"/>
      </rPr>
      <t>(a)</t>
    </r>
  </si>
  <si>
    <r>
      <t xml:space="preserve">Sample Result  (mg/L) </t>
    </r>
    <r>
      <rPr>
        <vertAlign val="superscript"/>
        <sz val="12"/>
        <rFont val="Calibri"/>
        <family val="2"/>
      </rPr>
      <t>(b)</t>
    </r>
  </si>
  <si>
    <r>
      <t>Sample Site ID / Location</t>
    </r>
    <r>
      <rPr>
        <vertAlign val="superscript"/>
        <sz val="10"/>
        <rFont val="Calibri"/>
        <family val="2"/>
      </rPr>
      <t xml:space="preserve"> </t>
    </r>
    <r>
      <rPr>
        <vertAlign val="superscript"/>
        <sz val="12"/>
        <rFont val="Calibri"/>
        <family val="2"/>
      </rPr>
      <t>(a)</t>
    </r>
  </si>
  <si>
    <r>
      <t xml:space="preserve">Fluoride Field Sample Result  (mg/L)  </t>
    </r>
    <r>
      <rPr>
        <vertAlign val="superscript"/>
        <sz val="12"/>
        <rFont val="Calibri"/>
        <family val="2"/>
      </rPr>
      <t xml:space="preserve">(a)(b) </t>
    </r>
    <r>
      <rPr>
        <vertAlign val="superscript"/>
        <sz val="11"/>
        <rFont val="Calibri"/>
        <family val="2"/>
      </rPr>
      <t xml:space="preserve"> </t>
    </r>
    <r>
      <rPr>
        <sz val="10"/>
        <rFont val="Calibri"/>
        <family val="2"/>
      </rPr>
      <t xml:space="preserve"> </t>
    </r>
  </si>
  <si>
    <r>
      <t>Monitoring Location</t>
    </r>
    <r>
      <rPr>
        <sz val="10"/>
        <rFont val="Calibri"/>
        <family val="2"/>
      </rPr>
      <t xml:space="preserve"> (check one):</t>
    </r>
  </si>
  <si>
    <r>
      <t>Distribution System Monitoring</t>
    </r>
    <r>
      <rPr>
        <sz val="10"/>
        <rFont val="Calibri"/>
        <family val="2"/>
      </rPr>
      <t xml:space="preserve"> (per monitoring plan)</t>
    </r>
  </si>
  <si>
    <r>
      <t>Entry Point monitoring</t>
    </r>
    <r>
      <rPr>
        <sz val="10"/>
        <rFont val="Calibri"/>
        <family val="2"/>
      </rPr>
      <t xml:space="preserve"> (must have a single fluoridation system) </t>
    </r>
  </si>
  <si>
    <r>
      <t>Optimal Fluoride Level (mg/L)</t>
    </r>
    <r>
      <rPr>
        <vertAlign val="superscript"/>
        <sz val="12"/>
        <rFont val="Calibri"/>
        <family val="2"/>
      </rPr>
      <t xml:space="preserve"> (c)</t>
    </r>
  </si>
  <si>
    <r>
      <t>Fluoride Control Range (mg/L)</t>
    </r>
    <r>
      <rPr>
        <vertAlign val="superscript"/>
        <sz val="12"/>
        <rFont val="Calibri"/>
        <family val="2"/>
      </rPr>
      <t xml:space="preserve"> (c)</t>
    </r>
  </si>
  <si>
    <t>Distribution System Fluoride Fluoride Monitoring Forms</t>
  </si>
  <si>
    <t>Reporting Instructions</t>
  </si>
  <si>
    <r>
      <t xml:space="preserve">These particular forms are only to be used by water systems which add fluoride or treat their water to reduce fluoride levels in their distributed water.  </t>
    </r>
    <r>
      <rPr>
        <sz val="12"/>
        <rFont val="Calibri"/>
        <family val="2"/>
      </rPr>
      <t xml:space="preserve">                                                                                                                             </t>
    </r>
  </si>
  <si>
    <t>MONTHLY MONITORING FORM</t>
  </si>
  <si>
    <t>1)     Begin by completing the heading.  If monitoring is for a specific service area within the distribution system, please provide it's name or ID.  If separate service areas are being monitored within a distribution system, please use a separate form for reporting the monitoring in each service area.</t>
  </si>
  <si>
    <t xml:space="preserve">3)     At the top of the right side of the form are a list of questions and spaces for data entry.  Please complete this information to the best of your ability. </t>
  </si>
  <si>
    <t>7)     Should you have further questions about using the reporting form, please contract your CDPH District office for further assistance.</t>
  </si>
  <si>
    <r>
      <t xml:space="preserve">The Distribution System </t>
    </r>
    <r>
      <rPr>
        <b/>
        <sz val="12"/>
        <rFont val="Calibri"/>
        <family val="2"/>
      </rPr>
      <t>Fluoride Monitoring</t>
    </r>
    <r>
      <rPr>
        <sz val="12"/>
        <rFont val="Calibri"/>
        <family val="2"/>
      </rPr>
      <t xml:space="preserve"> forms must be used by water systems to record and report fluoride distribution system monitoring. It is recommended that the electronic version of the forms be used which are available at: </t>
    </r>
    <r>
      <rPr>
        <sz val="12"/>
        <color indexed="12"/>
        <rFont val="Calibri"/>
        <family val="2"/>
      </rPr>
      <t xml:space="preserve">http://www.cdph.ca.gov/certlic/drinkingwater/Pages/Fluoridation.aspx </t>
    </r>
    <r>
      <rPr>
        <sz val="12"/>
        <rFont val="Calibri"/>
        <family val="2"/>
      </rPr>
      <t xml:space="preserve">                                                                                                            </t>
    </r>
  </si>
  <si>
    <t xml:space="preserve">2)     As you complete the Distribution System Monitoring table, the Minimum, Maximum, and Average values are calculated in the electronic version of the form.  These cells are locked in the electronic version to prevent erroneous reporting.  The CDPH recommends that at least one sample be collected each month. </t>
  </si>
  <si>
    <t>5)     After dating and signing the form, you may add comments or additional information which you feel may assist the CDPH in the review of the data.</t>
  </si>
  <si>
    <r>
      <t xml:space="preserve">4)     The </t>
    </r>
    <r>
      <rPr>
        <b/>
        <sz val="12"/>
        <rFont val="Calibri"/>
        <family val="2"/>
      </rPr>
      <t>Calculated Fluoride Concentration</t>
    </r>
    <r>
      <rPr>
        <sz val="12"/>
        <rFont val="Calibri"/>
        <family val="2"/>
      </rPr>
      <t xml:space="preserve"> table lists the information to determine the average fluoride concentration in the distribution system or service area being reported.  List the water source(s), the most current fluoride concentration of the source(s), and the monthly production of the source(s) serving the distribution system or specific service area.  The electronic version of this form calculates the average fluoride concentration in the distribution system or service area being reported (a mass balance calculation) at the bottom of the table.  Again, the cell is locked in the electronic version to prevent erroneous reporting.  The monthly values can be averaged for the year to determine the Annual Average Fluoride Concentration (AAFC).</t>
    </r>
  </si>
  <si>
    <r>
      <t xml:space="preserve">6)     Please forward the form to your CDPH District Office, along with your other monthly reporting forms by the 10th day of the following month in which you are reporting. </t>
    </r>
    <r>
      <rPr>
        <b/>
        <sz val="12"/>
        <rFont val="Calibri"/>
        <family val="2"/>
      </rPr>
      <t xml:space="preserve"> Also please email this form along with the Year-To-Date Distribution form to Headquarters at: FLUORIDATION@cdph.ca.gov by the 10th day of the following month.</t>
    </r>
  </si>
  <si>
    <t xml:space="preserve">(c)…..Level and range must be determined from annual average maximum air temperatures of past five years, and submit temperature value to the CDPH annually.                                                      (Section 64433.2,T22,CCR)  </t>
  </si>
  <si>
    <t>Was CDPH notified of second fluoride sample</t>
  </si>
  <si>
    <t>Was CDPH notified of any fluoride sample level</t>
  </si>
  <si>
    <t>To be received by CDPH District Office by 10th day of following month</t>
  </si>
  <si>
    <r>
      <t xml:space="preserve">                                        In addition, we request that you email this form to CDPH Headquarters at: FLUORIDATION@cdph.ca.gov                                 </t>
    </r>
    <r>
      <rPr>
        <sz val="8"/>
        <rFont val="Calibri"/>
        <family val="2"/>
      </rPr>
      <t>Rev 7/11</t>
    </r>
  </si>
  <si>
    <t>(a)…..Sample site must be in accordance with the CDPH approved Monitoring Plan. Plan must contain current list of Sample Site ID location.</t>
  </si>
  <si>
    <r>
      <t xml:space="preserve">                                                         In addition, we request that you email this form to CDPH Headquarters at: FLUORIDATION@cdph.ca.gov                                               </t>
    </r>
    <r>
      <rPr>
        <sz val="8"/>
        <rFont val="Calibri"/>
        <family val="2"/>
      </rPr>
      <t>Rev 7/11</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</si>
</sst>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Blue][&lt;0.146]0.00;[Red][&gt;0.545]0.00;[Magenta]0.00"/>
    <numFmt numFmtId="172" formatCode="[Green][&gt;=1]0.0;[Red]0.0"/>
    <numFmt numFmtId="173" formatCode="0.0%"/>
    <numFmt numFmtId="174" formatCode="[Red][&gt;2.4]0.0;[Blue]0.0"/>
    <numFmt numFmtId="175" formatCode="[Red][&gt;2.05]0.0;[Blue]0.0"/>
    <numFmt numFmtId="176" formatCode="mmmm\-yy"/>
    <numFmt numFmtId="177" formatCode="m/d/yy\ h:mm\ AM/PM"/>
    <numFmt numFmtId="178" formatCode="0.0000000000"/>
    <numFmt numFmtId="179" formatCode="0.00000000000"/>
    <numFmt numFmtId="180" formatCode="0.000000000"/>
    <numFmt numFmtId="181" formatCode="0.00000000"/>
    <numFmt numFmtId="182" formatCode="0.0000000"/>
    <numFmt numFmtId="183" formatCode="0.000000"/>
    <numFmt numFmtId="184" formatCode="0.00000"/>
    <numFmt numFmtId="185" formatCode="0.0000"/>
    <numFmt numFmtId="186" formatCode="0.000"/>
    <numFmt numFmtId="187" formatCode="_(* #,##0.0_);_(* \(#,##0.0\);_(* &quot;-&quot;??_);_(@_)"/>
    <numFmt numFmtId="188" formatCode="_(* #,##0_);_(* \(#,##0\);_(* &quot;-&quot;??_);_(@_)"/>
    <numFmt numFmtId="189" formatCode="0.000%"/>
    <numFmt numFmtId="190" formatCode="0_)"/>
    <numFmt numFmtId="191" formatCode="0.0_)"/>
    <numFmt numFmtId="192" formatCode="mmm\-dd\-yy"/>
    <numFmt numFmtId="193" formatCode="0.0;[Red]0.0"/>
    <numFmt numFmtId="194" formatCode="m/d"/>
    <numFmt numFmtId="195" formatCode="&quot;$&quot;#,##0"/>
    <numFmt numFmtId="196" formatCode="mmm"/>
    <numFmt numFmtId="197" formatCode="yyyy"/>
    <numFmt numFmtId="198" formatCode="\'\A\A\A\'"/>
    <numFmt numFmtId="199" formatCode="&quot;AAA&quot;\'"/>
    <numFmt numFmtId="200" formatCode="[Blue][&gt;=1]0;[Red]0"/>
    <numFmt numFmtId="201" formatCode="General_)"/>
    <numFmt numFmtId="202" formatCode="mmm\-yy_)"/>
    <numFmt numFmtId="203" formatCode="dd\-mmm\-yy_)"/>
    <numFmt numFmtId="204" formatCode="0.00;[Red]0.00"/>
    <numFmt numFmtId="205" formatCode="0.000;[Red]0.000"/>
    <numFmt numFmtId="206" formatCode="[Red][&gt;0.05]0.0;[Blue]0.0"/>
    <numFmt numFmtId="207" formatCode="[$-409]dddd\,\ mmmm\ dd\,\ yyyy"/>
    <numFmt numFmtId="208" formatCode="mm/dd/yy;@"/>
    <numFmt numFmtId="209" formatCode="[Red][&gt;2.5]0.0;[Blue]0.0"/>
    <numFmt numFmtId="210" formatCode="m/d/yy;@"/>
    <numFmt numFmtId="211" formatCode="mmm\-yyyy"/>
    <numFmt numFmtId="212" formatCode="[$-409]mmmm\ d\,\ yyyy;@"/>
    <numFmt numFmtId="213" formatCode="[Red][&gt;2.05]0.00;[Blue]0.00"/>
    <numFmt numFmtId="214" formatCode="[Blue][&gt;=1]0.0;[Red]0.0"/>
    <numFmt numFmtId="215" formatCode="mmm\-yyyy_)"/>
    <numFmt numFmtId="216" formatCode="m\-yyyy_)"/>
    <numFmt numFmtId="217" formatCode="mmmm\-yyyy_)"/>
    <numFmt numFmtId="218" formatCode="[$-409]h:mm:ss\ AM/PM"/>
    <numFmt numFmtId="219" formatCode="m/d/yy\ h:mm;@"/>
  </numFmts>
  <fonts count="72">
    <font>
      <sz val="10"/>
      <name val="Arial"/>
      <family val="0"/>
    </font>
    <font>
      <u val="single"/>
      <sz val="10"/>
      <color indexed="36"/>
      <name val="Arial"/>
      <family val="2"/>
    </font>
    <font>
      <u val="single"/>
      <sz val="10"/>
      <color indexed="12"/>
      <name val="Arial"/>
      <family val="2"/>
    </font>
    <font>
      <sz val="10"/>
      <name val="Times New Roman"/>
      <family val="1"/>
    </font>
    <font>
      <sz val="8"/>
      <name val="Tahoma"/>
      <family val="2"/>
    </font>
    <font>
      <sz val="12"/>
      <name val="Arial"/>
      <family val="2"/>
    </font>
    <font>
      <vertAlign val="superscript"/>
      <sz val="12"/>
      <name val="Arial"/>
      <family val="2"/>
    </font>
    <font>
      <sz val="14"/>
      <name val="Times New Roman"/>
      <family val="1"/>
    </font>
    <font>
      <b/>
      <sz val="8"/>
      <name val="Tahoma"/>
      <family val="2"/>
    </font>
    <font>
      <b/>
      <sz val="10"/>
      <color indexed="12"/>
      <name val="Tahoma"/>
      <family val="2"/>
    </font>
    <font>
      <b/>
      <sz val="10"/>
      <color indexed="12"/>
      <name val="Times New Roman"/>
      <family val="1"/>
    </font>
    <font>
      <sz val="9"/>
      <name val="Times New Roman"/>
      <family val="1"/>
    </font>
    <font>
      <sz val="10"/>
      <name val="Calibri"/>
      <family val="2"/>
    </font>
    <font>
      <sz val="12"/>
      <name val="Calibri"/>
      <family val="2"/>
    </font>
    <font>
      <b/>
      <sz val="16"/>
      <name val="Calibri"/>
      <family val="2"/>
    </font>
    <font>
      <vertAlign val="superscript"/>
      <sz val="10"/>
      <name val="Calibri"/>
      <family val="2"/>
    </font>
    <font>
      <vertAlign val="superscript"/>
      <sz val="12"/>
      <name val="Calibri"/>
      <family val="2"/>
    </font>
    <font>
      <vertAlign val="superscript"/>
      <sz val="11"/>
      <name val="Calibri"/>
      <family val="2"/>
    </font>
    <font>
      <b/>
      <sz val="12"/>
      <name val="Calibri"/>
      <family val="2"/>
    </font>
    <font>
      <sz val="8"/>
      <name val="Calibri"/>
      <family val="2"/>
    </font>
    <font>
      <sz val="12"/>
      <name val="Times New Roman"/>
      <family val="1"/>
    </font>
    <font>
      <sz val="12"/>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sz val="14"/>
      <name val="Calibri"/>
      <family val="2"/>
    </font>
    <font>
      <b/>
      <sz val="14"/>
      <color indexed="17"/>
      <name val="Calibri"/>
      <family val="2"/>
    </font>
    <font>
      <b/>
      <sz val="12"/>
      <color indexed="17"/>
      <name val="Calibri"/>
      <family val="2"/>
    </font>
    <font>
      <b/>
      <sz val="12"/>
      <color indexed="8"/>
      <name val="Calibri"/>
      <family val="2"/>
    </font>
    <font>
      <sz val="10"/>
      <color indexed="8"/>
      <name val="Calibri"/>
      <family val="2"/>
    </font>
    <font>
      <sz val="12"/>
      <color indexed="8"/>
      <name val="Calibri"/>
      <family val="2"/>
    </font>
    <font>
      <sz val="8"/>
      <color indexed="17"/>
      <name val="Calibri"/>
      <family val="2"/>
    </font>
    <font>
      <b/>
      <sz val="9"/>
      <name val="Calibri"/>
      <family val="2"/>
    </font>
    <font>
      <b/>
      <sz val="10"/>
      <name val="Calibri"/>
      <family val="2"/>
    </font>
    <font>
      <sz val="10"/>
      <color indexed="9"/>
      <name val="Calibri"/>
      <family val="2"/>
    </font>
    <font>
      <b/>
      <sz val="22"/>
      <color indexed="17"/>
      <name val="Calibri"/>
      <family val="2"/>
    </font>
    <font>
      <b/>
      <sz val="24"/>
      <color indexed="10"/>
      <name val="Calibri"/>
      <family val="2"/>
    </font>
    <font>
      <i/>
      <sz val="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8"/>
        <bgColor indexed="64"/>
      </patternFill>
    </fill>
    <fill>
      <patternFill patternType="solid">
        <fgColor theme="0" tint="-0.04997999966144562"/>
        <bgColor indexed="64"/>
      </patternFill>
    </fill>
    <fill>
      <patternFill patternType="solid">
        <fgColor theme="6" tint="-0.4999699890613556"/>
        <bgColor indexed="64"/>
      </patternFill>
    </fill>
    <fill>
      <patternFill patternType="solid">
        <fgColor theme="6" tint="0.5999600291252136"/>
        <bgColor indexed="64"/>
      </patternFill>
    </fill>
    <fill>
      <patternFill patternType="solid">
        <fgColor theme="6" tint="0.5999600291252136"/>
        <bgColor indexed="64"/>
      </patternFill>
    </fill>
    <fill>
      <patternFill patternType="solid">
        <fgColor theme="6" tint="0.399949997663497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7"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93">
    <xf numFmtId="0" fontId="0" fillId="0" borderId="0" xfId="0" applyAlignment="1">
      <alignment/>
    </xf>
    <xf numFmtId="0" fontId="0" fillId="33"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0" fillId="33" borderId="0" xfId="0" applyFill="1" applyAlignment="1" applyProtection="1">
      <alignment/>
      <protection locked="0"/>
    </xf>
    <xf numFmtId="0" fontId="11" fillId="0" borderId="0" xfId="57" applyFont="1" applyProtection="1">
      <alignment/>
      <protection/>
    </xf>
    <xf numFmtId="0" fontId="0" fillId="33" borderId="0" xfId="0" applyFill="1" applyAlignment="1" applyProtection="1">
      <alignment horizontal="center"/>
      <protection/>
    </xf>
    <xf numFmtId="0" fontId="5" fillId="33" borderId="0" xfId="0" applyFont="1" applyFill="1" applyAlignment="1" applyProtection="1">
      <alignment/>
      <protection/>
    </xf>
    <xf numFmtId="0" fontId="0" fillId="0" borderId="0" xfId="0" applyFill="1" applyBorder="1" applyAlignment="1" applyProtection="1">
      <alignment horizontal="left"/>
      <protection/>
    </xf>
    <xf numFmtId="0" fontId="39" fillId="0" borderId="0" xfId="57" applyFont="1" applyProtection="1">
      <alignment/>
      <protection/>
    </xf>
    <xf numFmtId="0" fontId="39" fillId="0" borderId="0" xfId="57" applyFont="1" applyAlignment="1" applyProtection="1">
      <alignment horizontal="right"/>
      <protection/>
    </xf>
    <xf numFmtId="0" fontId="12" fillId="0" borderId="0" xfId="0" applyFont="1" applyFill="1" applyBorder="1" applyAlignment="1" applyProtection="1">
      <alignment horizontal="center"/>
      <protection/>
    </xf>
    <xf numFmtId="0" fontId="40" fillId="0" borderId="0" xfId="0" applyFont="1" applyFill="1" applyBorder="1" applyAlignment="1" applyProtection="1">
      <alignment horizontal="centerContinuous" vertical="center"/>
      <protection/>
    </xf>
    <xf numFmtId="0" fontId="41" fillId="0" borderId="0" xfId="0" applyFont="1" applyFill="1" applyBorder="1" applyAlignment="1" applyProtection="1">
      <alignment horizontal="centerContinuous" vertical="center"/>
      <protection/>
    </xf>
    <xf numFmtId="0" fontId="12" fillId="0" borderId="0" xfId="0" applyFont="1" applyFill="1" applyBorder="1" applyAlignment="1" applyProtection="1">
      <alignment horizontal="centerContinuous" vertical="center"/>
      <protection/>
    </xf>
    <xf numFmtId="0" fontId="39" fillId="0" borderId="0" xfId="57" applyFont="1" applyAlignment="1" applyProtection="1">
      <alignment horizontal="right" vertical="top"/>
      <protection/>
    </xf>
    <xf numFmtId="0" fontId="13" fillId="0" borderId="0" xfId="0" applyFont="1" applyFill="1" applyBorder="1" applyAlignment="1" applyProtection="1">
      <alignment horizontal="center"/>
      <protection/>
    </xf>
    <xf numFmtId="0" fontId="14" fillId="0" borderId="0" xfId="0" applyFont="1" applyFill="1" applyBorder="1" applyAlignment="1" applyProtection="1">
      <alignment horizontal="centerContinuous" vertical="center"/>
      <protection/>
    </xf>
    <xf numFmtId="0" fontId="42" fillId="0" borderId="0" xfId="0" applyFont="1" applyFill="1" applyBorder="1" applyAlignment="1" applyProtection="1">
      <alignment horizontal="centerContinuous" vertical="center"/>
      <protection/>
    </xf>
    <xf numFmtId="0" fontId="13" fillId="0" borderId="0" xfId="0" applyFont="1" applyFill="1" applyBorder="1" applyAlignment="1" applyProtection="1">
      <alignment horizontal="centerContinuous"/>
      <protection/>
    </xf>
    <xf numFmtId="0" fontId="12" fillId="0" borderId="0" xfId="0" applyFont="1" applyFill="1" applyBorder="1" applyAlignment="1" applyProtection="1">
      <alignment horizontal="centerContinuous"/>
      <protection/>
    </xf>
    <xf numFmtId="0" fontId="43" fillId="0" borderId="0" xfId="0" applyFont="1" applyFill="1" applyBorder="1" applyAlignment="1" applyProtection="1">
      <alignment/>
      <protection/>
    </xf>
    <xf numFmtId="0" fontId="44" fillId="0" borderId="0" xfId="0" applyFont="1" applyFill="1" applyBorder="1" applyAlignment="1" applyProtection="1">
      <alignment/>
      <protection/>
    </xf>
    <xf numFmtId="0" fontId="45" fillId="0" borderId="0" xfId="0" applyFont="1" applyFill="1" applyBorder="1" applyAlignment="1" applyProtection="1">
      <alignment horizontal="right" indent="1"/>
      <protection/>
    </xf>
    <xf numFmtId="0" fontId="45" fillId="0" borderId="0" xfId="0" applyFont="1" applyFill="1" applyBorder="1" applyAlignment="1" applyProtection="1">
      <alignment horizontal="right"/>
      <protection/>
    </xf>
    <xf numFmtId="0" fontId="43" fillId="0" borderId="0" xfId="0" applyFont="1" applyFill="1" applyBorder="1" applyAlignment="1" applyProtection="1">
      <alignment horizontal="left"/>
      <protection/>
    </xf>
    <xf numFmtId="49" fontId="43" fillId="0" borderId="0" xfId="0" applyNumberFormat="1" applyFont="1" applyFill="1" applyBorder="1" applyAlignment="1" applyProtection="1">
      <alignment horizontal="center"/>
      <protection/>
    </xf>
    <xf numFmtId="176" fontId="43" fillId="0" borderId="0" xfId="0" applyNumberFormat="1" applyFont="1" applyFill="1" applyBorder="1" applyAlignment="1" applyProtection="1">
      <alignment horizontal="center"/>
      <protection/>
    </xf>
    <xf numFmtId="0" fontId="12" fillId="34" borderId="0" xfId="0" applyFont="1" applyFill="1" applyBorder="1" applyAlignment="1" applyProtection="1">
      <alignment horizontal="right" indent="1"/>
      <protection/>
    </xf>
    <xf numFmtId="0" fontId="46" fillId="0" borderId="1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44" fillId="0" borderId="11" xfId="0" applyNumberFormat="1" applyFont="1" applyFill="1" applyBorder="1" applyAlignment="1" applyProtection="1">
      <alignment horizontal="center"/>
      <protection locked="0"/>
    </xf>
    <xf numFmtId="0" fontId="44" fillId="0" borderId="12" xfId="0" applyNumberFormat="1" applyFont="1" applyFill="1" applyBorder="1" applyAlignment="1" applyProtection="1">
      <alignment horizontal="center"/>
      <protection locked="0"/>
    </xf>
    <xf numFmtId="0" fontId="44" fillId="0" borderId="13" xfId="0" applyNumberFormat="1" applyFont="1" applyFill="1" applyBorder="1" applyAlignment="1" applyProtection="1">
      <alignment horizontal="center"/>
      <protection locked="0"/>
    </xf>
    <xf numFmtId="0" fontId="46" fillId="0" borderId="14" xfId="0" applyFont="1" applyFill="1" applyBorder="1" applyAlignment="1" applyProtection="1" quotePrefix="1">
      <alignment horizontal="center"/>
      <protection/>
    </xf>
    <xf numFmtId="0" fontId="12" fillId="0" borderId="14" xfId="0" applyFont="1" applyFill="1" applyBorder="1" applyAlignment="1" applyProtection="1">
      <alignment horizontal="center"/>
      <protection/>
    </xf>
    <xf numFmtId="0" fontId="44" fillId="0" borderId="14" xfId="0" applyNumberFormat="1" applyFont="1" applyFill="1" applyBorder="1" applyAlignment="1" applyProtection="1">
      <alignment horizontal="center"/>
      <protection locked="0"/>
    </xf>
    <xf numFmtId="0" fontId="44" fillId="0" borderId="15" xfId="0" applyNumberFormat="1" applyFont="1" applyFill="1" applyBorder="1" applyAlignment="1" applyProtection="1">
      <alignment horizontal="center"/>
      <protection locked="0"/>
    </xf>
    <xf numFmtId="0" fontId="44" fillId="0" borderId="16" xfId="0" applyNumberFormat="1" applyFont="1" applyFill="1" applyBorder="1" applyAlignment="1" applyProtection="1">
      <alignment horizontal="center"/>
      <protection locked="0"/>
    </xf>
    <xf numFmtId="0" fontId="44" fillId="0" borderId="17" xfId="0" applyNumberFormat="1" applyFont="1" applyFill="1" applyBorder="1" applyAlignment="1" applyProtection="1">
      <alignment horizontal="center"/>
      <protection locked="0"/>
    </xf>
    <xf numFmtId="0" fontId="46" fillId="0" borderId="18" xfId="0" applyFont="1" applyFill="1" applyBorder="1" applyAlignment="1" applyProtection="1" quotePrefix="1">
      <alignment horizontal="center"/>
      <protection/>
    </xf>
    <xf numFmtId="0" fontId="12" fillId="0" borderId="18" xfId="0" applyFont="1" applyFill="1" applyBorder="1" applyAlignment="1" applyProtection="1">
      <alignment horizontal="center"/>
      <protection/>
    </xf>
    <xf numFmtId="0" fontId="44" fillId="0" borderId="18" xfId="0" applyNumberFormat="1" applyFont="1" applyFill="1" applyBorder="1" applyAlignment="1" applyProtection="1">
      <alignment horizontal="center"/>
      <protection locked="0"/>
    </xf>
    <xf numFmtId="0" fontId="44" fillId="0" borderId="19" xfId="0" applyNumberFormat="1" applyFont="1" applyFill="1" applyBorder="1" applyAlignment="1" applyProtection="1">
      <alignment horizontal="center"/>
      <protection locked="0"/>
    </xf>
    <xf numFmtId="0" fontId="44" fillId="0" borderId="20" xfId="0" applyNumberFormat="1" applyFont="1" applyFill="1" applyBorder="1" applyAlignment="1" applyProtection="1">
      <alignment horizontal="center"/>
      <protection locked="0"/>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3" fillId="0" borderId="0" xfId="0" applyFont="1" applyFill="1" applyBorder="1" applyAlignment="1" applyProtection="1">
      <alignment horizontal="right"/>
      <protection/>
    </xf>
    <xf numFmtId="0" fontId="0" fillId="35" borderId="0" xfId="0" applyFill="1" applyAlignment="1" applyProtection="1">
      <alignment/>
      <protection/>
    </xf>
    <xf numFmtId="0" fontId="47" fillId="0" borderId="0" xfId="57" applyFont="1" applyAlignment="1" applyProtection="1">
      <alignment horizontal="centerContinuous"/>
      <protection/>
    </xf>
    <xf numFmtId="0" fontId="39" fillId="0" borderId="0" xfId="57" applyFont="1" applyAlignment="1" applyProtection="1">
      <alignment horizontal="centerContinuous"/>
      <protection/>
    </xf>
    <xf numFmtId="0" fontId="12" fillId="0" borderId="0" xfId="0" applyFont="1" applyFill="1" applyBorder="1" applyAlignment="1" applyProtection="1">
      <alignment horizontal="right" indent="1"/>
      <protection/>
    </xf>
    <xf numFmtId="0" fontId="44" fillId="36" borderId="0" xfId="0" applyFont="1" applyFill="1" applyBorder="1" applyAlignment="1" applyProtection="1">
      <alignment/>
      <protection/>
    </xf>
    <xf numFmtId="0" fontId="44" fillId="0" borderId="0" xfId="0" applyFont="1" applyFill="1" applyBorder="1" applyAlignment="1" applyProtection="1">
      <alignment horizontal="right" indent="1"/>
      <protection/>
    </xf>
    <xf numFmtId="0" fontId="44" fillId="37" borderId="0" xfId="0" applyFont="1" applyFill="1" applyBorder="1" applyAlignment="1" applyProtection="1">
      <alignment/>
      <protection/>
    </xf>
    <xf numFmtId="0" fontId="12" fillId="0" borderId="0" xfId="0" applyFont="1" applyFill="1" applyBorder="1" applyAlignment="1" applyProtection="1">
      <alignment horizontal="right" indent="4"/>
      <protection/>
    </xf>
    <xf numFmtId="0" fontId="13" fillId="0" borderId="0" xfId="0" applyFont="1" applyFill="1" applyBorder="1" applyAlignment="1" applyProtection="1">
      <alignment horizontal="center" vertical="center"/>
      <protection/>
    </xf>
    <xf numFmtId="219" fontId="13" fillId="0" borderId="0" xfId="0" applyNumberFormat="1" applyFont="1" applyFill="1" applyBorder="1" applyAlignment="1" applyProtection="1">
      <alignment horizontal="left" vertical="center"/>
      <protection/>
    </xf>
    <xf numFmtId="0" fontId="13" fillId="0" borderId="0" xfId="0" applyFont="1" applyFill="1" applyBorder="1" applyAlignment="1" applyProtection="1">
      <alignment vertical="center"/>
      <protection/>
    </xf>
    <xf numFmtId="219" fontId="13" fillId="0" borderId="0" xfId="0" applyNumberFormat="1" applyFont="1" applyFill="1" applyBorder="1" applyAlignment="1" applyProtection="1">
      <alignment vertical="center"/>
      <protection/>
    </xf>
    <xf numFmtId="0" fontId="44" fillId="0" borderId="10" xfId="0" applyNumberFormat="1" applyFont="1" applyFill="1" applyBorder="1" applyAlignment="1" applyProtection="1">
      <alignment horizontal="center"/>
      <protection locked="0"/>
    </xf>
    <xf numFmtId="0" fontId="48" fillId="0" borderId="0" xfId="0" applyFont="1" applyFill="1" applyBorder="1" applyAlignment="1" applyProtection="1">
      <alignment horizontal="left" vertical="center" indent="1"/>
      <protection/>
    </xf>
    <xf numFmtId="0" fontId="13" fillId="0" borderId="0" xfId="0" applyFont="1" applyFill="1" applyBorder="1" applyAlignment="1" applyProtection="1">
      <alignment/>
      <protection/>
    </xf>
    <xf numFmtId="0" fontId="13" fillId="0" borderId="0" xfId="0" applyFont="1" applyFill="1" applyBorder="1" applyAlignment="1" applyProtection="1">
      <alignment horizontal="left" vertical="center" indent="1"/>
      <protection/>
    </xf>
    <xf numFmtId="0" fontId="12" fillId="0" borderId="0" xfId="0" applyFont="1" applyFill="1" applyBorder="1" applyAlignment="1" applyProtection="1">
      <alignment horizontal="left" indent="1"/>
      <protection/>
    </xf>
    <xf numFmtId="0" fontId="12"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left" vertical="center" indent="3"/>
      <protection/>
    </xf>
    <xf numFmtId="0" fontId="13" fillId="38" borderId="14" xfId="0" applyFont="1" applyFill="1" applyBorder="1" applyAlignment="1" applyProtection="1">
      <alignment horizontal="center" vertical="center"/>
      <protection/>
    </xf>
    <xf numFmtId="210" fontId="12" fillId="0" borderId="14" xfId="0" applyNumberFormat="1" applyFont="1" applyFill="1" applyBorder="1" applyAlignment="1" applyProtection="1">
      <alignment vertical="center"/>
      <protection locked="0"/>
    </xf>
    <xf numFmtId="0" fontId="13" fillId="37" borderId="21" xfId="0" applyFont="1" applyFill="1" applyBorder="1" applyAlignment="1" applyProtection="1">
      <alignment horizontal="center" vertical="center"/>
      <protection locked="0"/>
    </xf>
    <xf numFmtId="0" fontId="13" fillId="0" borderId="0" xfId="0" applyFont="1" applyFill="1" applyBorder="1" applyAlignment="1" applyProtection="1">
      <alignment horizontal="right" vertical="center"/>
      <protection/>
    </xf>
    <xf numFmtId="210" fontId="12" fillId="0" borderId="21" xfId="0" applyNumberFormat="1"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indent="4"/>
      <protection/>
    </xf>
    <xf numFmtId="0" fontId="44" fillId="38" borderId="10" xfId="0" applyNumberFormat="1" applyFont="1" applyFill="1" applyBorder="1" applyAlignment="1" applyProtection="1">
      <alignment horizontal="center"/>
      <protection/>
    </xf>
    <xf numFmtId="0" fontId="13" fillId="0" borderId="0" xfId="0" applyFont="1" applyFill="1" applyBorder="1" applyAlignment="1" applyProtection="1">
      <alignment horizontal="left" vertical="center" indent="2"/>
      <protection/>
    </xf>
    <xf numFmtId="2" fontId="44" fillId="38" borderId="10" xfId="0" applyNumberFormat="1" applyFont="1" applyFill="1" applyBorder="1" applyAlignment="1" applyProtection="1">
      <alignment horizontal="center"/>
      <protection/>
    </xf>
    <xf numFmtId="0" fontId="49" fillId="0" borderId="0" xfId="0" applyFont="1" applyFill="1" applyBorder="1" applyAlignment="1" applyProtection="1">
      <alignment horizontal="right" indent="4"/>
      <protection/>
    </xf>
    <xf numFmtId="9" fontId="12" fillId="38" borderId="10" xfId="0" applyNumberFormat="1" applyFont="1" applyFill="1" applyBorder="1" applyAlignment="1" applyProtection="1">
      <alignment horizontal="center"/>
      <protection/>
    </xf>
    <xf numFmtId="0" fontId="12" fillId="0" borderId="22" xfId="0" applyFont="1" applyFill="1" applyBorder="1" applyAlignment="1" applyProtection="1">
      <alignment horizontal="center"/>
      <protection/>
    </xf>
    <xf numFmtId="0" fontId="50" fillId="0" borderId="0" xfId="0" applyFont="1" applyFill="1" applyBorder="1" applyAlignment="1" applyProtection="1">
      <alignment vertical="center"/>
      <protection/>
    </xf>
    <xf numFmtId="0" fontId="50" fillId="0" borderId="0" xfId="0" applyFont="1" applyFill="1" applyBorder="1" applyAlignment="1" applyProtection="1">
      <alignment vertical="top"/>
      <protection/>
    </xf>
    <xf numFmtId="0" fontId="44" fillId="0" borderId="11" xfId="0" applyNumberFormat="1" applyFont="1" applyFill="1" applyBorder="1" applyAlignment="1" applyProtection="1">
      <alignment horizontal="center"/>
      <protection/>
    </xf>
    <xf numFmtId="0" fontId="44" fillId="0" borderId="12" xfId="0" applyNumberFormat="1" applyFont="1" applyFill="1" applyBorder="1" applyAlignment="1" applyProtection="1">
      <alignment horizontal="center"/>
      <protection/>
    </xf>
    <xf numFmtId="0" fontId="44" fillId="0" borderId="13" xfId="0" applyNumberFormat="1" applyFont="1" applyFill="1" applyBorder="1" applyAlignment="1" applyProtection="1">
      <alignment horizontal="center"/>
      <protection/>
    </xf>
    <xf numFmtId="0" fontId="44" fillId="0" borderId="14" xfId="0" applyNumberFormat="1" applyFont="1" applyFill="1" applyBorder="1" applyAlignment="1" applyProtection="1">
      <alignment horizontal="center"/>
      <protection/>
    </xf>
    <xf numFmtId="0" fontId="44" fillId="0" borderId="15" xfId="0" applyNumberFormat="1" applyFont="1" applyFill="1" applyBorder="1" applyAlignment="1" applyProtection="1">
      <alignment horizontal="center"/>
      <protection/>
    </xf>
    <xf numFmtId="0" fontId="44" fillId="0" borderId="16" xfId="0" applyNumberFormat="1" applyFont="1" applyFill="1" applyBorder="1" applyAlignment="1" applyProtection="1">
      <alignment horizontal="center"/>
      <protection/>
    </xf>
    <xf numFmtId="0" fontId="44" fillId="0" borderId="17" xfId="0" applyNumberFormat="1" applyFont="1" applyFill="1" applyBorder="1" applyAlignment="1" applyProtection="1">
      <alignment horizontal="center"/>
      <protection/>
    </xf>
    <xf numFmtId="0" fontId="44" fillId="0" borderId="18" xfId="0" applyNumberFormat="1" applyFont="1" applyFill="1" applyBorder="1" applyAlignment="1" applyProtection="1">
      <alignment horizontal="center"/>
      <protection/>
    </xf>
    <xf numFmtId="0" fontId="44" fillId="0" borderId="19" xfId="0" applyNumberFormat="1" applyFont="1" applyFill="1" applyBorder="1" applyAlignment="1" applyProtection="1">
      <alignment horizontal="center"/>
      <protection/>
    </xf>
    <xf numFmtId="0" fontId="44" fillId="0" borderId="20" xfId="0" applyNumberFormat="1" applyFont="1" applyFill="1" applyBorder="1" applyAlignment="1" applyProtection="1">
      <alignment horizontal="center"/>
      <protection/>
    </xf>
    <xf numFmtId="0" fontId="51" fillId="0" borderId="0" xfId="0" applyFont="1" applyFill="1" applyBorder="1" applyAlignment="1" applyProtection="1">
      <alignment/>
      <protection/>
    </xf>
    <xf numFmtId="0" fontId="44" fillId="0" borderId="10" xfId="0" applyNumberFormat="1" applyFont="1" applyFill="1" applyBorder="1" applyAlignment="1" applyProtection="1">
      <alignment horizontal="center"/>
      <protection/>
    </xf>
    <xf numFmtId="210" fontId="12" fillId="0" borderId="14" xfId="0" applyNumberFormat="1" applyFont="1" applyFill="1" applyBorder="1" applyAlignment="1" applyProtection="1">
      <alignment vertical="center"/>
      <protection/>
    </xf>
    <xf numFmtId="210" fontId="12" fillId="0" borderId="21" xfId="0" applyNumberFormat="1"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49" fillId="0" borderId="0" xfId="0" applyFont="1" applyFill="1" applyBorder="1" applyAlignment="1" applyProtection="1">
      <alignment horizontal="right" indent="4"/>
      <protection hidden="1"/>
    </xf>
    <xf numFmtId="0" fontId="44" fillId="37" borderId="10" xfId="0" applyNumberFormat="1" applyFont="1" applyFill="1" applyBorder="1" applyAlignment="1" applyProtection="1">
      <alignment horizontal="center"/>
      <protection/>
    </xf>
    <xf numFmtId="2" fontId="44" fillId="37" borderId="10" xfId="0" applyNumberFormat="1" applyFont="1" applyFill="1" applyBorder="1" applyAlignment="1" applyProtection="1">
      <alignment horizontal="center"/>
      <protection/>
    </xf>
    <xf numFmtId="9" fontId="12" fillId="37" borderId="10" xfId="0" applyNumberFormat="1" applyFont="1" applyFill="1" applyBorder="1" applyAlignment="1" applyProtection="1">
      <alignment horizontal="center"/>
      <protection/>
    </xf>
    <xf numFmtId="0" fontId="13" fillId="37" borderId="21" xfId="0" applyFont="1" applyFill="1" applyBorder="1" applyAlignment="1" applyProtection="1">
      <alignment horizontal="center" vertical="center"/>
      <protection/>
    </xf>
    <xf numFmtId="0" fontId="20" fillId="0" borderId="0" xfId="0" applyFont="1" applyAlignment="1">
      <alignment horizontal="left"/>
    </xf>
    <xf numFmtId="0" fontId="20" fillId="0" borderId="0" xfId="0" applyFont="1" applyAlignment="1">
      <alignment/>
    </xf>
    <xf numFmtId="0" fontId="0" fillId="35" borderId="0" xfId="0" applyFill="1" applyAlignment="1">
      <alignment/>
    </xf>
    <xf numFmtId="0" fontId="14" fillId="0" borderId="0" xfId="0" applyFont="1" applyAlignment="1">
      <alignment horizontal="center"/>
    </xf>
    <xf numFmtId="0" fontId="13" fillId="0" borderId="0" xfId="0" applyFont="1" applyAlignment="1">
      <alignment horizontal="left"/>
    </xf>
    <xf numFmtId="0" fontId="13" fillId="0" borderId="0" xfId="0" applyFont="1" applyAlignment="1">
      <alignment horizontal="left" vertical="top" wrapText="1"/>
    </xf>
    <xf numFmtId="0" fontId="18" fillId="0" borderId="0" xfId="0" applyFont="1" applyAlignment="1">
      <alignment horizontal="left" vertical="top" wrapText="1"/>
    </xf>
    <xf numFmtId="0" fontId="13" fillId="0" borderId="0" xfId="0" applyFont="1" applyAlignment="1">
      <alignment horizontal="left" vertical="top" wrapText="1"/>
    </xf>
    <xf numFmtId="0" fontId="18" fillId="0" borderId="0" xfId="0" applyFont="1" applyAlignment="1">
      <alignment horizontal="left" vertical="top"/>
    </xf>
    <xf numFmtId="0" fontId="12" fillId="0" borderId="0" xfId="0" applyFont="1" applyFill="1" applyBorder="1" applyAlignment="1" applyProtection="1">
      <alignment horizontal="center" vertical="center"/>
      <protection/>
    </xf>
    <xf numFmtId="0" fontId="0" fillId="0" borderId="0" xfId="0" applyAlignment="1">
      <alignment horizontal="center"/>
    </xf>
    <xf numFmtId="0" fontId="44" fillId="0" borderId="15" xfId="0" applyNumberFormat="1" applyFont="1" applyFill="1" applyBorder="1" applyAlignment="1" applyProtection="1">
      <alignment horizontal="left" indent="1"/>
      <protection/>
    </xf>
    <xf numFmtId="0" fontId="44" fillId="0" borderId="23" xfId="0" applyNumberFormat="1" applyFont="1" applyFill="1" applyBorder="1" applyAlignment="1" applyProtection="1">
      <alignment horizontal="left" indent="1"/>
      <protection/>
    </xf>
    <xf numFmtId="14" fontId="12" fillId="0" borderId="21" xfId="0" applyNumberFormat="1" applyFont="1" applyFill="1" applyBorder="1" applyAlignment="1" applyProtection="1">
      <alignment horizontal="center"/>
      <protection/>
    </xf>
    <xf numFmtId="0" fontId="12" fillId="0" borderId="21" xfId="0" applyFont="1" applyFill="1" applyBorder="1" applyAlignment="1" applyProtection="1">
      <alignment horizontal="center"/>
      <protection/>
    </xf>
    <xf numFmtId="0" fontId="12" fillId="0" borderId="15" xfId="0" applyFont="1" applyFill="1" applyBorder="1" applyAlignment="1" applyProtection="1">
      <alignment horizontal="right" indent="2"/>
      <protection/>
    </xf>
    <xf numFmtId="0" fontId="12" fillId="0" borderId="24" xfId="0" applyFont="1" applyFill="1" applyBorder="1" applyAlignment="1" applyProtection="1">
      <alignment horizontal="right" indent="2"/>
      <protection/>
    </xf>
    <xf numFmtId="0" fontId="12" fillId="0" borderId="23" xfId="0" applyFont="1" applyFill="1" applyBorder="1" applyAlignment="1" applyProtection="1">
      <alignment horizontal="right" indent="2"/>
      <protection/>
    </xf>
    <xf numFmtId="0" fontId="13" fillId="0" borderId="0" xfId="0" applyFont="1" applyFill="1" applyBorder="1" applyAlignment="1" applyProtection="1">
      <alignment horizontal="right"/>
      <protection/>
    </xf>
    <xf numFmtId="0" fontId="0" fillId="0" borderId="0" xfId="0" applyAlignment="1">
      <alignment horizontal="right"/>
    </xf>
    <xf numFmtId="0" fontId="52" fillId="0" borderId="21" xfId="0" applyFont="1" applyFill="1" applyBorder="1" applyAlignment="1" applyProtection="1">
      <alignment horizontal="left"/>
      <protection/>
    </xf>
    <xf numFmtId="0" fontId="12" fillId="0" borderId="25" xfId="0" applyFont="1" applyFill="1" applyBorder="1" applyAlignment="1" applyProtection="1">
      <alignment horizontal="right" indent="2"/>
      <protection/>
    </xf>
    <xf numFmtId="0" fontId="12" fillId="0" borderId="26" xfId="0" applyFont="1" applyFill="1" applyBorder="1" applyAlignment="1" applyProtection="1">
      <alignment horizontal="right" indent="2"/>
      <protection/>
    </xf>
    <xf numFmtId="0" fontId="12" fillId="0" borderId="27" xfId="0" applyFont="1" applyFill="1" applyBorder="1" applyAlignment="1" applyProtection="1">
      <alignment horizontal="right" indent="2"/>
      <protection/>
    </xf>
    <xf numFmtId="0" fontId="13" fillId="38" borderId="15" xfId="0" applyFont="1" applyFill="1" applyBorder="1" applyAlignment="1" applyProtection="1">
      <alignment horizontal="center" vertical="center"/>
      <protection/>
    </xf>
    <xf numFmtId="0" fontId="13" fillId="38" borderId="24" xfId="0" applyFont="1" applyFill="1" applyBorder="1" applyAlignment="1" applyProtection="1">
      <alignment horizontal="center" vertical="center"/>
      <protection/>
    </xf>
    <xf numFmtId="0" fontId="13" fillId="38" borderId="23" xfId="0" applyFont="1" applyFill="1" applyBorder="1" applyAlignment="1" applyProtection="1">
      <alignment horizontal="center" vertical="center"/>
      <protection/>
    </xf>
    <xf numFmtId="0" fontId="12" fillId="0" borderId="21" xfId="0" applyFont="1" applyFill="1" applyBorder="1" applyAlignment="1" applyProtection="1">
      <alignment horizontal="left" vertical="center"/>
      <protection/>
    </xf>
    <xf numFmtId="0" fontId="12" fillId="0" borderId="24" xfId="0" applyFont="1" applyFill="1" applyBorder="1" applyAlignment="1" applyProtection="1">
      <alignment horizontal="left" vertical="center"/>
      <protection/>
    </xf>
    <xf numFmtId="0" fontId="12" fillId="38" borderId="28" xfId="0" applyFont="1" applyFill="1" applyBorder="1" applyAlignment="1" applyProtection="1">
      <alignment horizontal="center" vertical="center" wrapText="1"/>
      <protection/>
    </xf>
    <xf numFmtId="0" fontId="12" fillId="38" borderId="29" xfId="0" applyFont="1" applyFill="1" applyBorder="1" applyAlignment="1" applyProtection="1">
      <alignment horizontal="center" vertical="center" wrapText="1"/>
      <protection/>
    </xf>
    <xf numFmtId="0" fontId="12" fillId="38" borderId="30" xfId="0" applyFont="1" applyFill="1" applyBorder="1" applyAlignment="1" applyProtection="1">
      <alignment horizontal="center" vertical="center" wrapText="1"/>
      <protection/>
    </xf>
    <xf numFmtId="0" fontId="12" fillId="38" borderId="31" xfId="0" applyFont="1" applyFill="1" applyBorder="1" applyAlignment="1" applyProtection="1">
      <alignment horizontal="center" vertical="center" wrapText="1"/>
      <protection/>
    </xf>
    <xf numFmtId="0" fontId="12" fillId="38" borderId="32" xfId="0" applyFont="1" applyFill="1" applyBorder="1" applyAlignment="1" applyProtection="1">
      <alignment horizontal="center" vertical="center" wrapText="1"/>
      <protection/>
    </xf>
    <xf numFmtId="0" fontId="12" fillId="38" borderId="33" xfId="0" applyFont="1" applyFill="1" applyBorder="1" applyAlignment="1" applyProtection="1">
      <alignment horizontal="center" vertical="center" wrapText="1"/>
      <protection/>
    </xf>
    <xf numFmtId="0" fontId="12" fillId="38" borderId="17" xfId="0" applyFont="1" applyFill="1" applyBorder="1" applyAlignment="1" applyProtection="1">
      <alignment horizontal="center" vertical="center" wrapText="1"/>
      <protection/>
    </xf>
    <xf numFmtId="0" fontId="12" fillId="38" borderId="34" xfId="0" applyFont="1" applyFill="1" applyBorder="1" applyAlignment="1" applyProtection="1">
      <alignment horizontal="center" vertical="center" wrapText="1"/>
      <protection/>
    </xf>
    <xf numFmtId="0" fontId="12" fillId="38" borderId="35" xfId="0" applyFont="1" applyFill="1" applyBorder="1" applyAlignment="1" applyProtection="1">
      <alignment horizontal="center" vertical="center" wrapText="1"/>
      <protection/>
    </xf>
    <xf numFmtId="219" fontId="13" fillId="0" borderId="0" xfId="0" applyNumberFormat="1" applyFont="1" applyFill="1" applyBorder="1" applyAlignment="1" applyProtection="1">
      <alignment horizontal="left" vertical="center"/>
      <protection/>
    </xf>
    <xf numFmtId="0" fontId="13" fillId="0" borderId="0" xfId="0" applyFont="1" applyFill="1" applyBorder="1" applyAlignment="1" applyProtection="1">
      <alignment horizontal="right" indent="1"/>
      <protection/>
    </xf>
    <xf numFmtId="0" fontId="43" fillId="37" borderId="36" xfId="0" applyFont="1" applyFill="1" applyBorder="1" applyAlignment="1" applyProtection="1">
      <alignment horizontal="left"/>
      <protection/>
    </xf>
    <xf numFmtId="49" fontId="43" fillId="37" borderId="36" xfId="0" applyNumberFormat="1" applyFont="1" applyFill="1" applyBorder="1" applyAlignment="1" applyProtection="1">
      <alignment horizontal="center"/>
      <protection/>
    </xf>
    <xf numFmtId="176" fontId="43" fillId="37" borderId="36" xfId="0" applyNumberFormat="1" applyFont="1" applyFill="1" applyBorder="1" applyAlignment="1" applyProtection="1">
      <alignment horizontal="center"/>
      <protection/>
    </xf>
    <xf numFmtId="0" fontId="43" fillId="0" borderId="0" xfId="0" applyFont="1" applyFill="1" applyBorder="1" applyAlignment="1" applyProtection="1">
      <alignment horizontal="left"/>
      <protection/>
    </xf>
    <xf numFmtId="0" fontId="12" fillId="38" borderId="17" xfId="0" applyFont="1" applyFill="1" applyBorder="1" applyAlignment="1" applyProtection="1">
      <alignment horizontal="center" vertical="center"/>
      <protection/>
    </xf>
    <xf numFmtId="0" fontId="12" fillId="38" borderId="34" xfId="0" applyFont="1" applyFill="1" applyBorder="1" applyAlignment="1" applyProtection="1">
      <alignment horizontal="center" vertical="center"/>
      <protection/>
    </xf>
    <xf numFmtId="0" fontId="12" fillId="38" borderId="35" xfId="0" applyFont="1" applyFill="1" applyBorder="1" applyAlignment="1" applyProtection="1">
      <alignment horizontal="center" vertical="center"/>
      <protection/>
    </xf>
    <xf numFmtId="0" fontId="12" fillId="0" borderId="15" xfId="0" applyFont="1" applyFill="1" applyBorder="1" applyAlignment="1" applyProtection="1">
      <alignment horizontal="left" vertical="center"/>
      <protection/>
    </xf>
    <xf numFmtId="0" fontId="12" fillId="0" borderId="23" xfId="0" applyFont="1" applyFill="1" applyBorder="1" applyAlignment="1" applyProtection="1">
      <alignment horizontal="left" vertical="center"/>
      <protection/>
    </xf>
    <xf numFmtId="0" fontId="12" fillId="0" borderId="0" xfId="0" applyFont="1" applyFill="1" applyBorder="1" applyAlignment="1" applyProtection="1">
      <alignment horizontal="left" vertical="top" wrapText="1"/>
      <protection/>
    </xf>
    <xf numFmtId="0" fontId="13" fillId="0" borderId="0" xfId="0" applyFont="1" applyFill="1" applyBorder="1" applyAlignment="1" applyProtection="1">
      <alignment horizontal="center"/>
      <protection/>
    </xf>
    <xf numFmtId="0" fontId="51" fillId="0" borderId="0" xfId="0" applyFont="1" applyFill="1" applyBorder="1" applyAlignment="1" applyProtection="1">
      <alignment horizontal="center"/>
      <protection/>
    </xf>
    <xf numFmtId="0" fontId="44" fillId="0" borderId="12" xfId="0" applyNumberFormat="1" applyFont="1" applyFill="1" applyBorder="1" applyAlignment="1" applyProtection="1">
      <alignment horizontal="left" indent="1"/>
      <protection/>
    </xf>
    <xf numFmtId="0" fontId="44" fillId="0" borderId="37" xfId="0" applyNumberFormat="1" applyFont="1" applyFill="1" applyBorder="1" applyAlignment="1" applyProtection="1">
      <alignment horizontal="left" indent="1"/>
      <protection/>
    </xf>
    <xf numFmtId="0" fontId="12" fillId="38" borderId="38" xfId="0" applyFont="1" applyFill="1" applyBorder="1" applyAlignment="1" applyProtection="1">
      <alignment horizontal="center" vertical="center" wrapText="1"/>
      <protection/>
    </xf>
    <xf numFmtId="0" fontId="12" fillId="38" borderId="39" xfId="0" applyFont="1" applyFill="1" applyBorder="1" applyAlignment="1" applyProtection="1">
      <alignment horizontal="center" vertical="center" wrapText="1"/>
      <protection/>
    </xf>
    <xf numFmtId="0" fontId="12" fillId="38" borderId="40" xfId="0" applyFont="1" applyFill="1" applyBorder="1" applyAlignment="1" applyProtection="1">
      <alignment horizontal="center" vertical="center" wrapText="1"/>
      <protection/>
    </xf>
    <xf numFmtId="0" fontId="12" fillId="37" borderId="15" xfId="0" applyFont="1" applyFill="1" applyBorder="1" applyAlignment="1" applyProtection="1">
      <alignment horizontal="center"/>
      <protection/>
    </xf>
    <xf numFmtId="0" fontId="12" fillId="37" borderId="24"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2" fillId="37" borderId="41" xfId="0" applyFont="1" applyFill="1" applyBorder="1" applyAlignment="1" applyProtection="1">
      <alignment horizontal="center"/>
      <protection/>
    </xf>
    <xf numFmtId="0" fontId="12" fillId="37" borderId="23" xfId="0" applyFont="1" applyFill="1" applyBorder="1" applyAlignment="1" applyProtection="1">
      <alignment horizontal="center"/>
      <protection/>
    </xf>
    <xf numFmtId="0" fontId="43" fillId="0" borderId="36" xfId="0" applyFont="1" applyFill="1" applyBorder="1" applyAlignment="1" applyProtection="1">
      <alignment horizontal="left"/>
      <protection/>
    </xf>
    <xf numFmtId="0" fontId="47" fillId="0" borderId="0" xfId="0" applyFont="1" applyFill="1" applyBorder="1" applyAlignment="1" applyProtection="1">
      <alignment horizontal="center" vertical="center"/>
      <protection/>
    </xf>
    <xf numFmtId="49" fontId="43" fillId="0" borderId="36" xfId="0" applyNumberFormat="1" applyFont="1" applyFill="1" applyBorder="1" applyAlignment="1" applyProtection="1">
      <alignment horizontal="center"/>
      <protection/>
    </xf>
    <xf numFmtId="176" fontId="43" fillId="0" borderId="36" xfId="0" applyNumberFormat="1" applyFont="1" applyFill="1" applyBorder="1" applyAlignment="1" applyProtection="1">
      <alignment horizontal="center"/>
      <protection/>
    </xf>
    <xf numFmtId="0" fontId="44" fillId="0" borderId="15" xfId="0" applyNumberFormat="1" applyFont="1" applyFill="1" applyBorder="1" applyAlignment="1" applyProtection="1">
      <alignment horizontal="left" indent="1"/>
      <protection locked="0"/>
    </xf>
    <xf numFmtId="0" fontId="44" fillId="0" borderId="23" xfId="0" applyNumberFormat="1" applyFont="1" applyFill="1" applyBorder="1" applyAlignment="1" applyProtection="1">
      <alignment horizontal="left" indent="1"/>
      <protection locked="0"/>
    </xf>
    <xf numFmtId="0" fontId="12" fillId="0" borderId="15"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43" fillId="36" borderId="36" xfId="0" applyFont="1" applyFill="1" applyBorder="1" applyAlignment="1" applyProtection="1">
      <alignment horizontal="left"/>
      <protection locked="0"/>
    </xf>
    <xf numFmtId="0" fontId="44" fillId="0" borderId="12" xfId="0" applyNumberFormat="1" applyFont="1" applyFill="1" applyBorder="1" applyAlignment="1" applyProtection="1">
      <alignment horizontal="left" indent="1"/>
      <protection locked="0"/>
    </xf>
    <xf numFmtId="0" fontId="44" fillId="0" borderId="37" xfId="0" applyNumberFormat="1" applyFont="1" applyFill="1" applyBorder="1" applyAlignment="1" applyProtection="1">
      <alignment horizontal="left" indent="1"/>
      <protection locked="0"/>
    </xf>
    <xf numFmtId="49" fontId="43" fillId="37" borderId="36" xfId="0" applyNumberFormat="1" applyFont="1" applyFill="1" applyBorder="1" applyAlignment="1" applyProtection="1">
      <alignment horizontal="center"/>
      <protection locked="0"/>
    </xf>
    <xf numFmtId="176" fontId="43" fillId="37" borderId="36" xfId="0" applyNumberFormat="1" applyFont="1" applyFill="1" applyBorder="1" applyAlignment="1" applyProtection="1">
      <alignment horizontal="center"/>
      <protection locked="0"/>
    </xf>
    <xf numFmtId="0" fontId="12" fillId="0" borderId="21" xfId="0" applyFont="1" applyFill="1" applyBorder="1" applyAlignment="1" applyProtection="1">
      <alignment horizontal="left" vertical="center"/>
      <protection locked="0"/>
    </xf>
    <xf numFmtId="49" fontId="43" fillId="0" borderId="36" xfId="0" applyNumberFormat="1" applyFont="1" applyFill="1" applyBorder="1" applyAlignment="1" applyProtection="1">
      <alignment horizontal="center"/>
      <protection locked="0"/>
    </xf>
    <xf numFmtId="176" fontId="43" fillId="0" borderId="36" xfId="0" applyNumberFormat="1" applyFont="1" applyFill="1" applyBorder="1" applyAlignment="1" applyProtection="1">
      <alignment horizontal="center"/>
      <protection locked="0"/>
    </xf>
    <xf numFmtId="0" fontId="43" fillId="0" borderId="36" xfId="0" applyFont="1" applyFill="1" applyBorder="1" applyAlignment="1" applyProtection="1">
      <alignment horizontal="left"/>
      <protection locked="0"/>
    </xf>
    <xf numFmtId="0" fontId="12" fillId="0" borderId="21" xfId="0" applyFont="1" applyFill="1" applyBorder="1" applyAlignment="1" applyProtection="1">
      <alignment horizontal="left"/>
      <protection locked="0"/>
    </xf>
    <xf numFmtId="14" fontId="12" fillId="0" borderId="21" xfId="0" applyNumberFormat="1" applyFont="1" applyFill="1" applyBorder="1" applyAlignment="1" applyProtection="1">
      <alignment horizontal="center"/>
      <protection locked="0"/>
    </xf>
    <xf numFmtId="0" fontId="12" fillId="0" borderId="21" xfId="0" applyFont="1" applyFill="1" applyBorder="1" applyAlignment="1" applyProtection="1">
      <alignment horizontal="center"/>
      <protection locked="0"/>
    </xf>
    <xf numFmtId="0" fontId="53" fillId="0" borderId="0" xfId="0" applyFont="1" applyFill="1" applyBorder="1" applyAlignment="1" applyProtection="1">
      <alignment horizontal="center"/>
      <protection/>
    </xf>
    <xf numFmtId="0" fontId="52" fillId="0" borderId="21"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4"/>
  <sheetViews>
    <sheetView zoomScale="90" zoomScaleNormal="90" zoomScalePageLayoutView="0" workbookViewId="0" topLeftCell="A6">
      <selection activeCell="A13" sqref="A13:M13"/>
    </sheetView>
  </sheetViews>
  <sheetFormatPr defaultColWidth="9.140625" defaultRowHeight="12.75"/>
  <cols>
    <col min="14" max="55" width="9.00390625" style="110" customWidth="1"/>
  </cols>
  <sheetData>
    <row r="1" spans="1:13" ht="15.75" customHeight="1">
      <c r="A1" s="108"/>
      <c r="B1" s="109"/>
      <c r="C1" s="109"/>
      <c r="D1" s="109"/>
      <c r="E1" s="109"/>
      <c r="F1" s="109"/>
      <c r="G1" s="109"/>
      <c r="H1" s="109"/>
      <c r="I1" s="109"/>
      <c r="J1" s="109"/>
      <c r="K1" s="109"/>
      <c r="L1" s="109"/>
      <c r="M1" s="109"/>
    </row>
    <row r="2" spans="1:13" ht="15.75" customHeight="1">
      <c r="A2" s="111" t="s">
        <v>119</v>
      </c>
      <c r="B2" s="111"/>
      <c r="C2" s="111"/>
      <c r="D2" s="111"/>
      <c r="E2" s="111"/>
      <c r="F2" s="111"/>
      <c r="G2" s="111"/>
      <c r="H2" s="111"/>
      <c r="I2" s="111"/>
      <c r="J2" s="111"/>
      <c r="K2" s="111"/>
      <c r="L2" s="111"/>
      <c r="M2" s="111"/>
    </row>
    <row r="3" spans="1:13" ht="15.75" customHeight="1">
      <c r="A3" s="111" t="s">
        <v>120</v>
      </c>
      <c r="B3" s="111"/>
      <c r="C3" s="111"/>
      <c r="D3" s="111"/>
      <c r="E3" s="111"/>
      <c r="F3" s="111"/>
      <c r="G3" s="111"/>
      <c r="H3" s="111"/>
      <c r="I3" s="111"/>
      <c r="J3" s="111"/>
      <c r="K3" s="111"/>
      <c r="L3" s="111"/>
      <c r="M3" s="111"/>
    </row>
    <row r="4" spans="1:13" ht="15.75" customHeight="1">
      <c r="A4" s="112"/>
      <c r="B4" s="112"/>
      <c r="C4" s="112"/>
      <c r="D4" s="112"/>
      <c r="E4" s="112"/>
      <c r="F4" s="112"/>
      <c r="G4" s="112"/>
      <c r="H4" s="112"/>
      <c r="I4" s="112"/>
      <c r="J4" s="112"/>
      <c r="K4" s="112"/>
      <c r="L4" s="112"/>
      <c r="M4" s="112"/>
    </row>
    <row r="5" spans="1:13" ht="59.25" customHeight="1">
      <c r="A5" s="113" t="s">
        <v>126</v>
      </c>
      <c r="B5" s="113"/>
      <c r="C5" s="113"/>
      <c r="D5" s="113"/>
      <c r="E5" s="113"/>
      <c r="F5" s="113"/>
      <c r="G5" s="113"/>
      <c r="H5" s="113"/>
      <c r="I5" s="113"/>
      <c r="J5" s="113"/>
      <c r="K5" s="113"/>
      <c r="L5" s="113"/>
      <c r="M5" s="113"/>
    </row>
    <row r="6" spans="1:13" ht="42" customHeight="1">
      <c r="A6" s="114" t="s">
        <v>121</v>
      </c>
      <c r="B6" s="115"/>
      <c r="C6" s="115"/>
      <c r="D6" s="115"/>
      <c r="E6" s="115"/>
      <c r="F6" s="115"/>
      <c r="G6" s="115"/>
      <c r="H6" s="115"/>
      <c r="I6" s="115"/>
      <c r="J6" s="115"/>
      <c r="K6" s="115"/>
      <c r="L6" s="115"/>
      <c r="M6" s="115"/>
    </row>
    <row r="7" spans="1:13" ht="24" customHeight="1">
      <c r="A7" s="116" t="s">
        <v>122</v>
      </c>
      <c r="B7" s="116"/>
      <c r="C7" s="116"/>
      <c r="D7" s="116"/>
      <c r="E7" s="116"/>
      <c r="F7" s="116"/>
      <c r="G7" s="116"/>
      <c r="H7" s="116"/>
      <c r="I7" s="116"/>
      <c r="J7" s="116"/>
      <c r="K7" s="116"/>
      <c r="L7" s="116"/>
      <c r="M7" s="116"/>
    </row>
    <row r="8" spans="1:13" ht="55.5" customHeight="1">
      <c r="A8" s="113" t="s">
        <v>123</v>
      </c>
      <c r="B8" s="113"/>
      <c r="C8" s="113"/>
      <c r="D8" s="113"/>
      <c r="E8" s="113"/>
      <c r="F8" s="113"/>
      <c r="G8" s="113"/>
      <c r="H8" s="113"/>
      <c r="I8" s="113"/>
      <c r="J8" s="113"/>
      <c r="K8" s="113"/>
      <c r="L8" s="113"/>
      <c r="M8" s="113"/>
    </row>
    <row r="9" spans="1:13" ht="56.25" customHeight="1">
      <c r="A9" s="113" t="s">
        <v>127</v>
      </c>
      <c r="B9" s="113"/>
      <c r="C9" s="113"/>
      <c r="D9" s="113"/>
      <c r="E9" s="113"/>
      <c r="F9" s="113"/>
      <c r="G9" s="113"/>
      <c r="H9" s="113"/>
      <c r="I9" s="113"/>
      <c r="J9" s="113"/>
      <c r="K9" s="113"/>
      <c r="L9" s="113"/>
      <c r="M9" s="113"/>
    </row>
    <row r="10" spans="1:13" ht="41.25" customHeight="1">
      <c r="A10" s="113" t="s">
        <v>124</v>
      </c>
      <c r="B10" s="113"/>
      <c r="C10" s="113"/>
      <c r="D10" s="113"/>
      <c r="E10" s="113"/>
      <c r="F10" s="113"/>
      <c r="G10" s="113"/>
      <c r="H10" s="113"/>
      <c r="I10" s="113"/>
      <c r="J10" s="113"/>
      <c r="K10" s="113"/>
      <c r="L10" s="113"/>
      <c r="M10" s="113"/>
    </row>
    <row r="11" spans="1:13" ht="106.5" customHeight="1">
      <c r="A11" s="113" t="s">
        <v>129</v>
      </c>
      <c r="B11" s="113"/>
      <c r="C11" s="113"/>
      <c r="D11" s="113"/>
      <c r="E11" s="113"/>
      <c r="F11" s="113"/>
      <c r="G11" s="113"/>
      <c r="H11" s="113"/>
      <c r="I11" s="113"/>
      <c r="J11" s="113"/>
      <c r="K11" s="113"/>
      <c r="L11" s="113"/>
      <c r="M11" s="113"/>
    </row>
    <row r="12" spans="1:13" ht="39.75" customHeight="1">
      <c r="A12" s="113" t="s">
        <v>128</v>
      </c>
      <c r="B12" s="113"/>
      <c r="C12" s="113"/>
      <c r="D12" s="113"/>
      <c r="E12" s="113"/>
      <c r="F12" s="113"/>
      <c r="G12" s="113"/>
      <c r="H12" s="113"/>
      <c r="I12" s="113"/>
      <c r="J12" s="113"/>
      <c r="K12" s="113"/>
      <c r="L12" s="113"/>
      <c r="M12" s="113"/>
    </row>
    <row r="13" spans="1:13" ht="57" customHeight="1">
      <c r="A13" s="113" t="s">
        <v>130</v>
      </c>
      <c r="B13" s="113"/>
      <c r="C13" s="113"/>
      <c r="D13" s="113"/>
      <c r="E13" s="113"/>
      <c r="F13" s="113"/>
      <c r="G13" s="113"/>
      <c r="H13" s="113"/>
      <c r="I13" s="113"/>
      <c r="J13" s="113"/>
      <c r="K13" s="113"/>
      <c r="L13" s="113"/>
      <c r="M13" s="113"/>
    </row>
    <row r="14" spans="1:13" ht="42.75" customHeight="1">
      <c r="A14" s="113" t="s">
        <v>125</v>
      </c>
      <c r="B14" s="113"/>
      <c r="C14" s="113"/>
      <c r="D14" s="113"/>
      <c r="E14" s="113"/>
      <c r="F14" s="113"/>
      <c r="G14" s="113"/>
      <c r="H14" s="113"/>
      <c r="I14" s="113"/>
      <c r="J14" s="113"/>
      <c r="K14" s="113"/>
      <c r="L14" s="113"/>
      <c r="M14" s="113"/>
    </row>
    <row r="15" s="110" customFormat="1" ht="12.75"/>
    <row r="16" s="110" customFormat="1" ht="12.75"/>
    <row r="17" s="110" customFormat="1" ht="12.75"/>
    <row r="18" s="110" customFormat="1" ht="12.75"/>
    <row r="19" s="110" customFormat="1" ht="12.75"/>
    <row r="20" s="110" customFormat="1" ht="12.75"/>
    <row r="21" s="110" customFormat="1" ht="12.75"/>
    <row r="22" s="110" customFormat="1" ht="12.75"/>
    <row r="23" s="110" customFormat="1" ht="12.75"/>
    <row r="24" s="110" customFormat="1" ht="12.75"/>
    <row r="25" s="110" customFormat="1" ht="12.75"/>
    <row r="26" s="110" customFormat="1" ht="12.75"/>
    <row r="27" s="110" customFormat="1" ht="12.75"/>
    <row r="28" s="110" customFormat="1" ht="12.75"/>
    <row r="29" s="110" customFormat="1" ht="12.75"/>
    <row r="30" s="110" customFormat="1" ht="12.75"/>
    <row r="31" s="110" customFormat="1" ht="12.75"/>
    <row r="32" s="110" customFormat="1" ht="12.75"/>
    <row r="33" s="110" customFormat="1" ht="12.75"/>
    <row r="34" s="110" customFormat="1" ht="12.75"/>
    <row r="35" s="110" customFormat="1" ht="12.75"/>
    <row r="36" s="110" customFormat="1" ht="12.75"/>
    <row r="37" s="110" customFormat="1" ht="12.75"/>
    <row r="38" s="110" customFormat="1" ht="12.75"/>
    <row r="39" s="110" customFormat="1" ht="12.75"/>
    <row r="40" s="110" customFormat="1" ht="12.75"/>
    <row r="41" s="110" customFormat="1" ht="12.75"/>
    <row r="42" s="110" customFormat="1" ht="12.75"/>
    <row r="43" s="110" customFormat="1" ht="12.75"/>
    <row r="44" s="110" customFormat="1" ht="12.75"/>
    <row r="45" s="110" customFormat="1" ht="12.75"/>
    <row r="46" s="110" customFormat="1" ht="12.75"/>
    <row r="47" s="110" customFormat="1" ht="12.75"/>
    <row r="48" s="110" customFormat="1" ht="12.75"/>
    <row r="49" s="110" customFormat="1" ht="12.75"/>
    <row r="50" s="110" customFormat="1" ht="12.75"/>
    <row r="51" s="110" customFormat="1" ht="12.75"/>
    <row r="52" s="110" customFormat="1" ht="12.75"/>
    <row r="53" s="110" customFormat="1" ht="12.75"/>
    <row r="54" s="110" customFormat="1" ht="12.75"/>
    <row r="55" s="110" customFormat="1" ht="12.75"/>
    <row r="56" s="110" customFormat="1" ht="12.75"/>
    <row r="57" s="110" customFormat="1" ht="12.75"/>
    <row r="58" s="110" customFormat="1" ht="12.75"/>
    <row r="59" s="110" customFormat="1" ht="12.75"/>
    <row r="60" s="110" customFormat="1" ht="12.75"/>
    <row r="61" s="110" customFormat="1" ht="12.75"/>
    <row r="62" s="110" customFormat="1" ht="12.75"/>
    <row r="63" s="110" customFormat="1" ht="12.75"/>
    <row r="64" s="110" customFormat="1" ht="12.75"/>
    <row r="65" s="110" customFormat="1" ht="12.75"/>
    <row r="66" s="110" customFormat="1" ht="12.75"/>
    <row r="67" s="110" customFormat="1" ht="12.75"/>
    <row r="68" s="110" customFormat="1" ht="12.75"/>
    <row r="69" s="110" customFormat="1" ht="12.75"/>
    <row r="70" s="110" customFormat="1" ht="12.75"/>
    <row r="71" s="110" customFormat="1" ht="12.75"/>
    <row r="72" s="110" customFormat="1" ht="12.75"/>
    <row r="73" s="110" customFormat="1" ht="12.75"/>
    <row r="74" s="110" customFormat="1" ht="12.75"/>
    <row r="75" s="110" customFormat="1" ht="12.75"/>
    <row r="76" s="110" customFormat="1" ht="12.75"/>
    <row r="77" s="110" customFormat="1" ht="12.75"/>
    <row r="78" s="110" customFormat="1" ht="12.75"/>
    <row r="79" s="110" customFormat="1" ht="12.75"/>
    <row r="80" s="110" customFormat="1" ht="12.75"/>
    <row r="81" s="110" customFormat="1" ht="12.75"/>
    <row r="82" s="110" customFormat="1" ht="12.75"/>
    <row r="83" s="110" customFormat="1" ht="12.75"/>
    <row r="84" s="110" customFormat="1" ht="12.75"/>
    <row r="85" s="110" customFormat="1" ht="12.75"/>
    <row r="86" s="110" customFormat="1" ht="12.75"/>
    <row r="87" s="110" customFormat="1" ht="12.75"/>
    <row r="88" s="110" customFormat="1" ht="12.75"/>
    <row r="89" s="110" customFormat="1" ht="12.75"/>
    <row r="90" s="110" customFormat="1" ht="12.75"/>
    <row r="91" s="110" customFormat="1" ht="12.75"/>
    <row r="92" s="110" customFormat="1" ht="12.75"/>
    <row r="93" s="110" customFormat="1" ht="12.75"/>
    <row r="94" s="110" customFormat="1" ht="12.75"/>
    <row r="95" s="110" customFormat="1" ht="12.75"/>
    <row r="96" s="110" customFormat="1" ht="12.75"/>
    <row r="97" s="110" customFormat="1" ht="12.75"/>
    <row r="98" s="110" customFormat="1" ht="12.75"/>
    <row r="99" s="110" customFormat="1" ht="12.75"/>
    <row r="100" s="110" customFormat="1" ht="12.75"/>
    <row r="101" s="110" customFormat="1" ht="12.75"/>
    <row r="102" s="110" customFormat="1" ht="12.75"/>
    <row r="103" s="110" customFormat="1" ht="12.75"/>
    <row r="104" s="110" customFormat="1" ht="12.75"/>
    <row r="105" s="110" customFormat="1" ht="12.75"/>
    <row r="106" s="110" customFormat="1" ht="12.75"/>
    <row r="107" s="110" customFormat="1" ht="12.75"/>
    <row r="108" s="110" customFormat="1" ht="12.75"/>
    <row r="109" s="110" customFormat="1" ht="12.75"/>
    <row r="110" s="110" customFormat="1" ht="12.75"/>
    <row r="111" s="110" customFormat="1" ht="12.75"/>
    <row r="112" s="110" customFormat="1" ht="12.75"/>
    <row r="113" s="110" customFormat="1" ht="12.75"/>
    <row r="114" s="110" customFormat="1" ht="12.75"/>
    <row r="115" s="110" customFormat="1" ht="12.75"/>
    <row r="116" s="110" customFormat="1" ht="12.75"/>
    <row r="117" s="110" customFormat="1" ht="12.75"/>
    <row r="118" s="110" customFormat="1" ht="12.75"/>
    <row r="119" s="110" customFormat="1" ht="12.75"/>
    <row r="120" s="110" customFormat="1" ht="12.75"/>
    <row r="121" s="110" customFormat="1" ht="12.75"/>
    <row r="122" s="110" customFormat="1" ht="12.75"/>
    <row r="123" s="110" customFormat="1" ht="12.75"/>
    <row r="124" s="110" customFormat="1" ht="12.75"/>
    <row r="125" s="110" customFormat="1" ht="12.75"/>
    <row r="126" s="110" customFormat="1" ht="12.75"/>
    <row r="127" s="110" customFormat="1" ht="12.75"/>
    <row r="128" s="110" customFormat="1" ht="12.75"/>
  </sheetData>
  <sheetProtection/>
  <mergeCells count="13">
    <mergeCell ref="A14:M14"/>
    <mergeCell ref="A8:M8"/>
    <mergeCell ref="A9:M9"/>
    <mergeCell ref="A10:M10"/>
    <mergeCell ref="A11:M11"/>
    <mergeCell ref="A12:M12"/>
    <mergeCell ref="A13:M13"/>
    <mergeCell ref="A2:M2"/>
    <mergeCell ref="A3:M3"/>
    <mergeCell ref="A4:M4"/>
    <mergeCell ref="A5:M5"/>
    <mergeCell ref="A6:M6"/>
    <mergeCell ref="A7:M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62"/>
  <sheetViews>
    <sheetView showGridLines="0" tabSelected="1" view="pageBreakPreview" zoomScale="80" zoomScaleNormal="80" zoomScaleSheetLayoutView="80" zoomScalePageLayoutView="0" workbookViewId="0" topLeftCell="A1">
      <selection activeCell="H12" sqref="H12:I12"/>
    </sheetView>
  </sheetViews>
  <sheetFormatPr defaultColWidth="9.140625" defaultRowHeight="12.75"/>
  <cols>
    <col min="1" max="1" width="6.421875" style="9" customWidth="1"/>
    <col min="2" max="2" width="9.140625" style="1" customWidth="1"/>
    <col min="3" max="3" width="11.7109375" style="1" customWidth="1"/>
    <col min="4" max="4" width="24.140625" style="1" customWidth="1"/>
    <col min="5" max="5" width="12.28125" style="1" customWidth="1"/>
    <col min="6" max="11" width="11.7109375" style="1" customWidth="1"/>
    <col min="12" max="12" width="10.7109375" style="1" customWidth="1"/>
    <col min="13" max="13" width="2.00390625" style="1" customWidth="1"/>
    <col min="14" max="16384" width="9.140625" style="1" customWidth="1"/>
  </cols>
  <sheetData>
    <row r="1" spans="1:12" s="8" customFormat="1" ht="13.5" customHeight="1">
      <c r="A1" s="12" t="s">
        <v>16</v>
      </c>
      <c r="B1" s="12"/>
      <c r="C1" s="12"/>
      <c r="D1" s="12"/>
      <c r="E1" s="12"/>
      <c r="F1" s="12"/>
      <c r="G1" s="12"/>
      <c r="H1" s="12"/>
      <c r="I1" s="12"/>
      <c r="J1" s="12"/>
      <c r="K1" s="12"/>
      <c r="L1" s="13" t="s">
        <v>108</v>
      </c>
    </row>
    <row r="2" spans="1:12" s="8" customFormat="1" ht="15.75" customHeight="1">
      <c r="A2" s="52"/>
      <c r="B2" s="53"/>
      <c r="C2" s="53"/>
      <c r="D2" s="53"/>
      <c r="E2" s="53"/>
      <c r="F2" s="53"/>
      <c r="G2" s="53"/>
      <c r="H2" s="53"/>
      <c r="I2" s="53"/>
      <c r="J2" s="53"/>
      <c r="K2" s="53"/>
      <c r="L2" s="18" t="s">
        <v>17</v>
      </c>
    </row>
    <row r="3" spans="1:13" ht="18.75">
      <c r="A3" s="14"/>
      <c r="B3" s="15" t="s">
        <v>101</v>
      </c>
      <c r="C3" s="16"/>
      <c r="D3" s="17"/>
      <c r="E3" s="17"/>
      <c r="F3" s="17"/>
      <c r="G3" s="17"/>
      <c r="H3" s="17"/>
      <c r="I3" s="17"/>
      <c r="J3" s="17"/>
      <c r="K3" s="17"/>
      <c r="L3" s="17"/>
      <c r="M3" s="2"/>
    </row>
    <row r="4" spans="1:13" s="10" customFormat="1" ht="21">
      <c r="A4" s="19"/>
      <c r="B4" s="20" t="s">
        <v>20</v>
      </c>
      <c r="C4" s="21"/>
      <c r="D4" s="22"/>
      <c r="E4" s="22"/>
      <c r="F4" s="22"/>
      <c r="G4" s="22"/>
      <c r="H4" s="22"/>
      <c r="I4" s="22"/>
      <c r="J4" s="22"/>
      <c r="K4" s="22"/>
      <c r="L4" s="22"/>
      <c r="M4" s="6"/>
    </row>
    <row r="5" spans="1:13" ht="15" customHeight="1">
      <c r="A5" s="14"/>
      <c r="B5" s="16"/>
      <c r="C5" s="16"/>
      <c r="D5" s="23"/>
      <c r="E5" s="98"/>
      <c r="F5" s="191" t="s">
        <v>97</v>
      </c>
      <c r="G5" s="191"/>
      <c r="H5" s="98"/>
      <c r="I5" s="23"/>
      <c r="J5" s="23"/>
      <c r="K5" s="23"/>
      <c r="L5" s="23"/>
      <c r="M5" s="3"/>
    </row>
    <row r="6" spans="1:13" ht="26.25" customHeight="1">
      <c r="A6" s="14"/>
      <c r="B6" s="16"/>
      <c r="C6" s="16"/>
      <c r="D6" s="23"/>
      <c r="E6" s="98"/>
      <c r="F6" s="159"/>
      <c r="G6" s="159"/>
      <c r="H6" s="98"/>
      <c r="I6" s="23"/>
      <c r="J6" s="23"/>
      <c r="K6" s="23"/>
      <c r="L6" s="23"/>
      <c r="M6" s="3"/>
    </row>
    <row r="7" spans="1:13" ht="16.5" thickBot="1">
      <c r="A7" s="14"/>
      <c r="B7" s="147" t="s">
        <v>1</v>
      </c>
      <c r="C7" s="147"/>
      <c r="D7" s="148" t="s">
        <v>98</v>
      </c>
      <c r="E7" s="148"/>
      <c r="F7" s="148"/>
      <c r="G7" s="148"/>
      <c r="H7" s="148"/>
      <c r="I7" s="25"/>
      <c r="J7" s="26" t="s">
        <v>2</v>
      </c>
      <c r="K7" s="149" t="s">
        <v>40</v>
      </c>
      <c r="L7" s="149"/>
      <c r="M7" s="4"/>
    </row>
    <row r="8" spans="1:13" ht="5.25" customHeight="1">
      <c r="A8" s="14"/>
      <c r="B8" s="54"/>
      <c r="C8" s="54"/>
      <c r="D8" s="57"/>
      <c r="E8" s="57"/>
      <c r="F8" s="57"/>
      <c r="G8" s="57"/>
      <c r="H8" s="57"/>
      <c r="I8" s="25"/>
      <c r="J8" s="56"/>
      <c r="K8" s="57"/>
      <c r="L8" s="57"/>
      <c r="M8" s="5"/>
    </row>
    <row r="9" spans="1:13" ht="16.5" thickBot="1">
      <c r="A9" s="14"/>
      <c r="B9" s="147" t="s">
        <v>4</v>
      </c>
      <c r="C9" s="147"/>
      <c r="D9" s="148" t="s">
        <v>39</v>
      </c>
      <c r="E9" s="148"/>
      <c r="F9" s="148"/>
      <c r="G9" s="148"/>
      <c r="H9" s="148"/>
      <c r="I9" s="27"/>
      <c r="J9" s="26" t="s">
        <v>5</v>
      </c>
      <c r="K9" s="150" t="s">
        <v>41</v>
      </c>
      <c r="L9" s="150"/>
      <c r="M9" s="4"/>
    </row>
    <row r="10" spans="1:13" ht="5.25" customHeight="1">
      <c r="A10" s="14"/>
      <c r="B10" s="54"/>
      <c r="C10" s="54"/>
      <c r="D10" s="25"/>
      <c r="E10" s="25"/>
      <c r="F10" s="25"/>
      <c r="G10" s="25"/>
      <c r="H10" s="25"/>
      <c r="I10" s="25"/>
      <c r="J10" s="56"/>
      <c r="K10" s="57"/>
      <c r="L10" s="57"/>
      <c r="M10" s="5"/>
    </row>
    <row r="11" spans="1:13" ht="16.5" thickBot="1">
      <c r="A11" s="14"/>
      <c r="B11" s="147"/>
      <c r="C11" s="147"/>
      <c r="D11" s="151"/>
      <c r="E11" s="151"/>
      <c r="F11" s="151"/>
      <c r="G11" s="151"/>
      <c r="H11" s="151"/>
      <c r="I11" s="27"/>
      <c r="J11" s="26" t="s">
        <v>3</v>
      </c>
      <c r="K11" s="150">
        <v>40544</v>
      </c>
      <c r="L11" s="150"/>
      <c r="M11" s="4"/>
    </row>
    <row r="12" spans="1:13" ht="20.25" customHeight="1">
      <c r="A12" s="152" t="s">
        <v>15</v>
      </c>
      <c r="B12" s="152" t="s">
        <v>0</v>
      </c>
      <c r="C12" s="137" t="s">
        <v>112</v>
      </c>
      <c r="D12" s="138"/>
      <c r="E12" s="143" t="s">
        <v>113</v>
      </c>
      <c r="F12" s="58"/>
      <c r="G12" s="59"/>
      <c r="H12" s="146"/>
      <c r="I12" s="146"/>
      <c r="J12" s="59"/>
      <c r="K12" s="60"/>
      <c r="L12" s="60"/>
      <c r="M12" s="5"/>
    </row>
    <row r="13" spans="1:13" ht="20.25" customHeight="1">
      <c r="A13" s="153"/>
      <c r="B13" s="153"/>
      <c r="C13" s="139"/>
      <c r="D13" s="140"/>
      <c r="E13" s="144"/>
      <c r="F13" s="58"/>
      <c r="G13" s="61"/>
      <c r="H13" s="146"/>
      <c r="I13" s="146"/>
      <c r="J13" s="62"/>
      <c r="K13" s="60"/>
      <c r="L13" s="60"/>
      <c r="M13" s="5"/>
    </row>
    <row r="14" spans="1:13" ht="19.5" customHeight="1" thickBot="1">
      <c r="A14" s="154"/>
      <c r="B14" s="154"/>
      <c r="C14" s="141"/>
      <c r="D14" s="142"/>
      <c r="E14" s="145"/>
      <c r="F14" s="58"/>
      <c r="G14" s="61"/>
      <c r="H14" s="61"/>
      <c r="I14" s="61"/>
      <c r="J14" s="61"/>
      <c r="K14" s="61"/>
      <c r="L14" s="61"/>
      <c r="M14" s="5"/>
    </row>
    <row r="15" spans="1:13" ht="19.5" customHeight="1">
      <c r="A15" s="32" t="str">
        <f>IF(ISBLANK($K$11),"",TEXT(K11,"ddd"))</f>
        <v>Sat</v>
      </c>
      <c r="B15" s="33">
        <v>1</v>
      </c>
      <c r="C15" s="160" t="s">
        <v>61</v>
      </c>
      <c r="D15" s="161"/>
      <c r="E15" s="99"/>
      <c r="F15" s="64"/>
      <c r="G15" s="65" t="s">
        <v>114</v>
      </c>
      <c r="H15" s="61"/>
      <c r="I15" s="61"/>
      <c r="J15" s="61"/>
      <c r="K15" s="61"/>
      <c r="L15" s="61"/>
      <c r="M15" s="5"/>
    </row>
    <row r="16" spans="1:13" ht="20.25" customHeight="1">
      <c r="A16" s="37" t="str">
        <f aca="true" t="shared" si="0" ref="A16:A45">IF(ISBLANK($K$11),"",TEXT($K$11+B15,"ddd"))</f>
        <v>Sun</v>
      </c>
      <c r="B16" s="38">
        <v>2</v>
      </c>
      <c r="C16" s="119"/>
      <c r="D16" s="120"/>
      <c r="E16" s="91"/>
      <c r="F16" s="66"/>
      <c r="G16" s="59"/>
      <c r="H16" s="66" t="s">
        <v>115</v>
      </c>
      <c r="I16" s="61"/>
      <c r="J16" s="61"/>
      <c r="K16" s="61"/>
      <c r="L16" s="61"/>
      <c r="M16" s="5"/>
    </row>
    <row r="17" spans="1:13" ht="20.25" customHeight="1">
      <c r="A17" s="37" t="str">
        <f t="shared" si="0"/>
        <v>Mon</v>
      </c>
      <c r="B17" s="38">
        <f aca="true" t="shared" si="1" ref="B17:B45">B16+1</f>
        <v>3</v>
      </c>
      <c r="C17" s="119"/>
      <c r="D17" s="120"/>
      <c r="E17" s="91"/>
      <c r="F17" s="66"/>
      <c r="G17" s="59"/>
      <c r="H17" s="66" t="s">
        <v>116</v>
      </c>
      <c r="I17" s="61"/>
      <c r="J17" s="61"/>
      <c r="K17" s="61"/>
      <c r="L17" s="61"/>
      <c r="M17" s="5"/>
    </row>
    <row r="18" spans="1:13" ht="20.25" customHeight="1">
      <c r="A18" s="37" t="str">
        <f t="shared" si="0"/>
        <v>Tue</v>
      </c>
      <c r="B18" s="38">
        <f t="shared" si="1"/>
        <v>4</v>
      </c>
      <c r="C18" s="119"/>
      <c r="D18" s="120"/>
      <c r="E18" s="91"/>
      <c r="F18" s="67"/>
      <c r="G18" s="61"/>
      <c r="H18" s="61"/>
      <c r="I18" s="61"/>
      <c r="J18" s="61"/>
      <c r="K18" s="68" t="s">
        <v>25</v>
      </c>
      <c r="L18" s="61"/>
      <c r="M18" s="5"/>
    </row>
    <row r="19" spans="1:13" ht="20.25" customHeight="1">
      <c r="A19" s="37" t="str">
        <f t="shared" si="0"/>
        <v>Wed</v>
      </c>
      <c r="B19" s="38">
        <f t="shared" si="1"/>
        <v>5</v>
      </c>
      <c r="C19" s="119"/>
      <c r="D19" s="120"/>
      <c r="E19" s="91"/>
      <c r="F19" s="67"/>
      <c r="G19" s="61"/>
      <c r="H19" s="61"/>
      <c r="I19" s="61"/>
      <c r="J19" s="61"/>
      <c r="K19" s="61"/>
      <c r="L19" s="61"/>
      <c r="M19" s="5"/>
    </row>
    <row r="20" spans="1:13" ht="20.25" customHeight="1">
      <c r="A20" s="37" t="str">
        <f t="shared" si="0"/>
        <v>Thu</v>
      </c>
      <c r="B20" s="38">
        <f t="shared" si="1"/>
        <v>6</v>
      </c>
      <c r="C20" s="119"/>
      <c r="D20" s="120"/>
      <c r="E20" s="91"/>
      <c r="F20" s="67"/>
      <c r="G20" s="61" t="s">
        <v>6</v>
      </c>
      <c r="H20" s="61"/>
      <c r="I20" s="61"/>
      <c r="J20" s="61"/>
      <c r="K20" s="61"/>
      <c r="L20" s="61"/>
      <c r="M20" s="5"/>
    </row>
    <row r="21" spans="1:13" ht="20.25" customHeight="1">
      <c r="A21" s="37" t="str">
        <f t="shared" si="0"/>
        <v>Fri</v>
      </c>
      <c r="B21" s="38">
        <f t="shared" si="1"/>
        <v>7</v>
      </c>
      <c r="C21" s="119"/>
      <c r="D21" s="120"/>
      <c r="E21" s="91"/>
      <c r="F21" s="67"/>
      <c r="G21" s="69" t="s">
        <v>104</v>
      </c>
      <c r="H21" s="61"/>
      <c r="I21" s="61"/>
      <c r="J21" s="135" t="s">
        <v>99</v>
      </c>
      <c r="K21" s="135"/>
      <c r="L21" s="61"/>
      <c r="M21" s="5"/>
    </row>
    <row r="22" spans="1:13" ht="20.25" customHeight="1">
      <c r="A22" s="37" t="str">
        <f t="shared" si="0"/>
        <v>Sat</v>
      </c>
      <c r="B22" s="38">
        <f t="shared" si="1"/>
        <v>8</v>
      </c>
      <c r="C22" s="119"/>
      <c r="D22" s="120"/>
      <c r="E22" s="91"/>
      <c r="F22" s="67"/>
      <c r="G22" s="69" t="s">
        <v>7</v>
      </c>
      <c r="H22" s="61"/>
      <c r="I22" s="61"/>
      <c r="J22" s="136" t="s">
        <v>42</v>
      </c>
      <c r="K22" s="136"/>
      <c r="L22" s="61"/>
      <c r="M22" s="5"/>
    </row>
    <row r="23" spans="1:13" ht="20.25" customHeight="1">
      <c r="A23" s="37" t="str">
        <f t="shared" si="0"/>
        <v>Sun</v>
      </c>
      <c r="B23" s="38">
        <f t="shared" si="1"/>
        <v>9</v>
      </c>
      <c r="C23" s="119"/>
      <c r="D23" s="120"/>
      <c r="E23" s="91"/>
      <c r="F23" s="67"/>
      <c r="G23" s="69" t="s">
        <v>9</v>
      </c>
      <c r="H23" s="61"/>
      <c r="I23" s="61"/>
      <c r="J23" s="61"/>
      <c r="K23" s="61"/>
      <c r="L23" s="61"/>
      <c r="M23" s="5"/>
    </row>
    <row r="24" spans="1:13" ht="20.25" customHeight="1">
      <c r="A24" s="37" t="str">
        <f t="shared" si="0"/>
        <v>Mon</v>
      </c>
      <c r="B24" s="38">
        <f t="shared" si="1"/>
        <v>10</v>
      </c>
      <c r="C24" s="119"/>
      <c r="D24" s="120"/>
      <c r="E24" s="91"/>
      <c r="F24" s="67"/>
      <c r="G24" s="61"/>
      <c r="H24" s="70" t="s">
        <v>0</v>
      </c>
      <c r="I24" s="132" t="s">
        <v>8</v>
      </c>
      <c r="J24" s="133"/>
      <c r="K24" s="134"/>
      <c r="L24" s="61"/>
      <c r="M24" s="5"/>
    </row>
    <row r="25" spans="1:13" ht="20.25" customHeight="1">
      <c r="A25" s="37" t="str">
        <f t="shared" si="0"/>
        <v>Tue</v>
      </c>
      <c r="B25" s="38">
        <f t="shared" si="1"/>
        <v>11</v>
      </c>
      <c r="C25" s="119"/>
      <c r="D25" s="120"/>
      <c r="E25" s="91"/>
      <c r="F25" s="67"/>
      <c r="G25" s="61"/>
      <c r="H25" s="100"/>
      <c r="I25" s="155"/>
      <c r="J25" s="136"/>
      <c r="K25" s="156"/>
      <c r="L25" s="61"/>
      <c r="M25" s="5"/>
    </row>
    <row r="26" spans="1:13" ht="20.25" customHeight="1">
      <c r="A26" s="37" t="str">
        <f t="shared" si="0"/>
        <v>Wed</v>
      </c>
      <c r="B26" s="38">
        <f t="shared" si="1"/>
        <v>12</v>
      </c>
      <c r="C26" s="119"/>
      <c r="D26" s="120"/>
      <c r="E26" s="91"/>
      <c r="F26" s="67"/>
      <c r="G26" s="61"/>
      <c r="H26" s="100">
        <v>40545</v>
      </c>
      <c r="I26" s="155" t="s">
        <v>100</v>
      </c>
      <c r="J26" s="136"/>
      <c r="K26" s="156"/>
      <c r="L26" s="61"/>
      <c r="M26" s="5"/>
    </row>
    <row r="27" spans="1:13" ht="20.25" customHeight="1">
      <c r="A27" s="37" t="str">
        <f t="shared" si="0"/>
        <v>Thu</v>
      </c>
      <c r="B27" s="38">
        <f t="shared" si="1"/>
        <v>13</v>
      </c>
      <c r="C27" s="119"/>
      <c r="D27" s="120"/>
      <c r="E27" s="91"/>
      <c r="F27" s="67"/>
      <c r="G27" s="61"/>
      <c r="H27" s="100"/>
      <c r="I27" s="155"/>
      <c r="J27" s="136"/>
      <c r="K27" s="156"/>
      <c r="L27" s="61"/>
      <c r="M27" s="5"/>
    </row>
    <row r="28" spans="1:13" ht="20.25" customHeight="1">
      <c r="A28" s="37" t="str">
        <f t="shared" si="0"/>
        <v>Fri</v>
      </c>
      <c r="B28" s="38">
        <f t="shared" si="1"/>
        <v>14</v>
      </c>
      <c r="C28" s="119"/>
      <c r="D28" s="120"/>
      <c r="E28" s="91"/>
      <c r="F28" s="67"/>
      <c r="G28" s="61"/>
      <c r="H28" s="100"/>
      <c r="I28" s="155"/>
      <c r="J28" s="136"/>
      <c r="K28" s="156"/>
      <c r="L28" s="61"/>
      <c r="M28" s="5"/>
    </row>
    <row r="29" spans="1:13" ht="20.25" customHeight="1">
      <c r="A29" s="37" t="str">
        <f t="shared" si="0"/>
        <v>Sat</v>
      </c>
      <c r="B29" s="38">
        <f t="shared" si="1"/>
        <v>15</v>
      </c>
      <c r="C29" s="119"/>
      <c r="D29" s="120"/>
      <c r="E29" s="91"/>
      <c r="F29" s="67"/>
      <c r="G29" s="61"/>
      <c r="H29" s="100"/>
      <c r="I29" s="155"/>
      <c r="J29" s="136"/>
      <c r="K29" s="156"/>
      <c r="L29" s="61"/>
      <c r="M29" s="5"/>
    </row>
    <row r="30" spans="1:14" ht="20.25" customHeight="1">
      <c r="A30" s="37" t="str">
        <f t="shared" si="0"/>
        <v>Sun</v>
      </c>
      <c r="B30" s="38">
        <f t="shared" si="1"/>
        <v>16</v>
      </c>
      <c r="C30" s="119"/>
      <c r="D30" s="120"/>
      <c r="E30" s="91"/>
      <c r="F30" s="67"/>
      <c r="G30" s="61"/>
      <c r="H30" s="61"/>
      <c r="I30" s="61"/>
      <c r="J30" s="61"/>
      <c r="K30" s="61"/>
      <c r="L30" s="61"/>
      <c r="M30" s="5"/>
      <c r="N30" s="51"/>
    </row>
    <row r="31" spans="1:13" ht="20.25" customHeight="1">
      <c r="A31" s="37" t="str">
        <f t="shared" si="0"/>
        <v>Mon</v>
      </c>
      <c r="B31" s="38">
        <f t="shared" si="1"/>
        <v>17</v>
      </c>
      <c r="C31" s="119"/>
      <c r="D31" s="120"/>
      <c r="E31" s="91"/>
      <c r="F31" s="67"/>
      <c r="G31" s="61" t="s">
        <v>117</v>
      </c>
      <c r="H31" s="61"/>
      <c r="I31" s="61"/>
      <c r="J31" s="61"/>
      <c r="K31" s="107">
        <v>0.8</v>
      </c>
      <c r="L31" s="61"/>
      <c r="M31" s="5"/>
    </row>
    <row r="32" spans="1:13" ht="20.25" customHeight="1">
      <c r="A32" s="37" t="str">
        <f t="shared" si="0"/>
        <v>Tue</v>
      </c>
      <c r="B32" s="38">
        <f t="shared" si="1"/>
        <v>18</v>
      </c>
      <c r="C32" s="119"/>
      <c r="D32" s="120"/>
      <c r="E32" s="91"/>
      <c r="F32" s="67"/>
      <c r="G32" s="61" t="s">
        <v>118</v>
      </c>
      <c r="H32" s="61"/>
      <c r="I32" s="61"/>
      <c r="J32" s="68" t="s">
        <v>29</v>
      </c>
      <c r="K32" s="107">
        <v>0.7</v>
      </c>
      <c r="L32" s="61"/>
      <c r="M32" s="5"/>
    </row>
    <row r="33" spans="1:13" ht="20.25" customHeight="1">
      <c r="A33" s="37" t="str">
        <f t="shared" si="0"/>
        <v>Wed</v>
      </c>
      <c r="B33" s="38">
        <f t="shared" si="1"/>
        <v>19</v>
      </c>
      <c r="C33" s="119"/>
      <c r="D33" s="120"/>
      <c r="E33" s="91"/>
      <c r="F33" s="67"/>
      <c r="G33" s="61" t="s">
        <v>118</v>
      </c>
      <c r="H33" s="61"/>
      <c r="I33" s="61"/>
      <c r="J33" s="68" t="s">
        <v>30</v>
      </c>
      <c r="K33" s="107">
        <v>1.3</v>
      </c>
      <c r="L33" s="61"/>
      <c r="M33" s="5"/>
    </row>
    <row r="34" spans="1:13" ht="20.25" customHeight="1">
      <c r="A34" s="37" t="str">
        <f t="shared" si="0"/>
        <v>Thu</v>
      </c>
      <c r="B34" s="38">
        <f t="shared" si="1"/>
        <v>20</v>
      </c>
      <c r="C34" s="119"/>
      <c r="D34" s="120"/>
      <c r="E34" s="91"/>
      <c r="F34" s="67"/>
      <c r="G34" s="157" t="s">
        <v>131</v>
      </c>
      <c r="H34" s="157"/>
      <c r="I34" s="157"/>
      <c r="J34" s="157"/>
      <c r="K34" s="157"/>
      <c r="L34" s="157"/>
      <c r="M34" s="5"/>
    </row>
    <row r="35" spans="1:13" ht="20.25" customHeight="1">
      <c r="A35" s="37" t="str">
        <f t="shared" si="0"/>
        <v>Fri</v>
      </c>
      <c r="B35" s="38">
        <f t="shared" si="1"/>
        <v>21</v>
      </c>
      <c r="C35" s="119"/>
      <c r="D35" s="120"/>
      <c r="E35" s="91"/>
      <c r="F35" s="67"/>
      <c r="G35" s="157"/>
      <c r="H35" s="157"/>
      <c r="I35" s="157"/>
      <c r="J35" s="157"/>
      <c r="K35" s="157"/>
      <c r="L35" s="157"/>
      <c r="M35" s="5"/>
    </row>
    <row r="36" spans="1:13" ht="20.25" customHeight="1">
      <c r="A36" s="37" t="str">
        <f t="shared" si="0"/>
        <v>Sat</v>
      </c>
      <c r="B36" s="38">
        <f t="shared" si="1"/>
        <v>22</v>
      </c>
      <c r="C36" s="119"/>
      <c r="D36" s="120"/>
      <c r="E36" s="91"/>
      <c r="F36" s="67"/>
      <c r="G36" s="73"/>
      <c r="H36" s="61"/>
      <c r="I36" s="61"/>
      <c r="J36" s="61"/>
      <c r="K36" s="61"/>
      <c r="L36" s="59"/>
      <c r="M36" s="5"/>
    </row>
    <row r="37" spans="1:13" ht="20.25" customHeight="1">
      <c r="A37" s="37" t="str">
        <f t="shared" si="0"/>
        <v>Sun</v>
      </c>
      <c r="B37" s="38">
        <f t="shared" si="1"/>
        <v>23</v>
      </c>
      <c r="C37" s="119"/>
      <c r="D37" s="120"/>
      <c r="E37" s="91"/>
      <c r="F37" s="67"/>
      <c r="G37" s="61" t="s">
        <v>18</v>
      </c>
      <c r="H37" s="61"/>
      <c r="I37" s="61"/>
      <c r="J37" s="61"/>
      <c r="K37" s="101" t="s">
        <v>60</v>
      </c>
      <c r="L37" s="61"/>
      <c r="M37" s="5"/>
    </row>
    <row r="38" spans="1:13" ht="20.25" customHeight="1">
      <c r="A38" s="37" t="str">
        <f t="shared" si="0"/>
        <v>Mon</v>
      </c>
      <c r="B38" s="38">
        <f t="shared" si="1"/>
        <v>24</v>
      </c>
      <c r="C38" s="119"/>
      <c r="D38" s="120"/>
      <c r="E38" s="91"/>
      <c r="F38" s="67"/>
      <c r="G38" s="61" t="s">
        <v>19</v>
      </c>
      <c r="H38" s="61"/>
      <c r="I38" s="61"/>
      <c r="J38" s="61"/>
      <c r="K38" s="102" t="s">
        <v>60</v>
      </c>
      <c r="L38" s="61"/>
      <c r="M38" s="5"/>
    </row>
    <row r="39" spans="1:13" ht="20.25" customHeight="1">
      <c r="A39" s="37" t="str">
        <f t="shared" si="0"/>
        <v>Tue</v>
      </c>
      <c r="B39" s="38">
        <f t="shared" si="1"/>
        <v>25</v>
      </c>
      <c r="C39" s="119"/>
      <c r="D39" s="120"/>
      <c r="E39" s="91"/>
      <c r="F39" s="67"/>
      <c r="G39" s="76" t="s">
        <v>21</v>
      </c>
      <c r="H39" s="59"/>
      <c r="I39" s="61"/>
      <c r="J39" s="61"/>
      <c r="K39" s="68"/>
      <c r="L39" s="77"/>
      <c r="M39" s="5"/>
    </row>
    <row r="40" spans="1:13" ht="20.25" customHeight="1">
      <c r="A40" s="37" t="str">
        <f t="shared" si="0"/>
        <v>Wed</v>
      </c>
      <c r="B40" s="38">
        <f t="shared" si="1"/>
        <v>26</v>
      </c>
      <c r="C40" s="119"/>
      <c r="D40" s="120"/>
      <c r="E40" s="91"/>
      <c r="F40" s="67"/>
      <c r="G40" s="73"/>
      <c r="H40" s="61"/>
      <c r="I40" s="61"/>
      <c r="J40" s="61"/>
      <c r="K40" s="68" t="s">
        <v>24</v>
      </c>
      <c r="L40" s="59"/>
      <c r="M40" s="5"/>
    </row>
    <row r="41" spans="1:13" ht="20.25" customHeight="1">
      <c r="A41" s="37" t="str">
        <f t="shared" si="0"/>
        <v>Thu</v>
      </c>
      <c r="B41" s="38">
        <f t="shared" si="1"/>
        <v>27</v>
      </c>
      <c r="C41" s="119"/>
      <c r="D41" s="120"/>
      <c r="E41" s="91"/>
      <c r="F41" s="67"/>
      <c r="G41" s="61"/>
      <c r="H41" s="146"/>
      <c r="I41" s="146"/>
      <c r="J41" s="62"/>
      <c r="K41" s="60"/>
      <c r="L41" s="60"/>
      <c r="M41" s="5"/>
    </row>
    <row r="42" spans="1:13" ht="20.25" customHeight="1">
      <c r="A42" s="37" t="str">
        <f t="shared" si="0"/>
        <v>Fri</v>
      </c>
      <c r="B42" s="38">
        <f t="shared" si="1"/>
        <v>28</v>
      </c>
      <c r="C42" s="119"/>
      <c r="D42" s="120"/>
      <c r="E42" s="91"/>
      <c r="F42" s="67"/>
      <c r="G42" s="78"/>
      <c r="H42" s="61"/>
      <c r="I42" s="61"/>
      <c r="J42" s="61"/>
      <c r="K42" s="61"/>
      <c r="L42" s="61"/>
      <c r="M42" s="5"/>
    </row>
    <row r="43" spans="1:13" ht="20.25" customHeight="1">
      <c r="A43" s="37" t="str">
        <f t="shared" si="0"/>
        <v>Sat</v>
      </c>
      <c r="B43" s="38">
        <f t="shared" si="1"/>
        <v>29</v>
      </c>
      <c r="C43" s="119"/>
      <c r="D43" s="120"/>
      <c r="E43" s="91"/>
      <c r="F43" s="66"/>
      <c r="G43" s="69"/>
      <c r="H43" s="79"/>
      <c r="I43" s="79"/>
      <c r="J43" s="79"/>
      <c r="K43" s="79"/>
      <c r="L43" s="59"/>
      <c r="M43" s="5"/>
    </row>
    <row r="44" spans="1:13" ht="20.25" customHeight="1">
      <c r="A44" s="37" t="str">
        <f t="shared" si="0"/>
        <v>Sun</v>
      </c>
      <c r="B44" s="38">
        <f t="shared" si="1"/>
        <v>30</v>
      </c>
      <c r="C44" s="119"/>
      <c r="D44" s="120"/>
      <c r="E44" s="91"/>
      <c r="F44" s="66"/>
      <c r="G44" s="61"/>
      <c r="H44" s="61"/>
      <c r="I44" s="61"/>
      <c r="J44" s="61"/>
      <c r="K44" s="68"/>
      <c r="L44" s="59"/>
      <c r="M44" s="5"/>
    </row>
    <row r="45" spans="1:13" ht="20.25" customHeight="1" thickBot="1">
      <c r="A45" s="43" t="str">
        <f t="shared" si="0"/>
        <v>Mon</v>
      </c>
      <c r="B45" s="44">
        <f t="shared" si="1"/>
        <v>31</v>
      </c>
      <c r="C45" s="119"/>
      <c r="D45" s="120"/>
      <c r="E45" s="95"/>
      <c r="F45" s="66"/>
      <c r="G45" s="61"/>
      <c r="H45" s="61"/>
      <c r="I45" s="61"/>
      <c r="J45" s="61"/>
      <c r="K45" s="68"/>
      <c r="L45" s="14"/>
      <c r="M45" s="5"/>
    </row>
    <row r="46" spans="1:13" ht="20.25" customHeight="1">
      <c r="A46" s="129" t="s">
        <v>12</v>
      </c>
      <c r="B46" s="130"/>
      <c r="C46" s="130"/>
      <c r="D46" s="131"/>
      <c r="E46" s="104">
        <f>IF(SUM('Dist Syst Worksheet2-10(Expl)'!D11:D41)=0,"",(MIN('Dist Syst Worksheet2-10(Expl)'!D11:D41,'Dist Syst Worksheet2-10(Expl)'!F11:F41,'Dist Syst Worksheet2-10(Expl)'!H11:H41,'Dist Syst Worksheet2-10(Expl)'!J11:J41,'Dist Syst Worksheet2-10(Expl)'!L11:L41,'Dist Syst Worksheet2-10(Expl)'!N11:N41,'Dist Syst Worksheet2-10(Expl)'!P11:P41,'Dist Syst Worksheet2-10(Expl)'!R11:R41,'Dist Syst Worksheet2-10(Expl)'!T11:T41,'Dist Syst Worksheet2-10(Expl)'!V11:V41)))</f>
        <v>0.2</v>
      </c>
      <c r="F46" s="81" t="s">
        <v>132</v>
      </c>
      <c r="G46" s="61"/>
      <c r="H46" s="61"/>
      <c r="I46" s="61"/>
      <c r="J46" s="61"/>
      <c r="K46" s="68"/>
      <c r="L46" s="14"/>
      <c r="M46" s="5"/>
    </row>
    <row r="47" spans="1:13" ht="20.25" customHeight="1">
      <c r="A47" s="123" t="s">
        <v>10</v>
      </c>
      <c r="B47" s="124"/>
      <c r="C47" s="124"/>
      <c r="D47" s="125"/>
      <c r="E47" s="104">
        <f>IF(SUM('Dist Syst Worksheet2-10(Expl)'!D11:D41)=0,"",(MAX('Dist Syst Worksheet2-10(Expl)'!D11:D41,'Dist Syst Worksheet2-10(Expl)'!F11:F41,'Dist Syst Worksheet2-10(Expl)'!H11:H41,'Dist Syst Worksheet2-10(Expl)'!J11:J41,'Dist Syst Worksheet2-10(Expl)'!L11:L41,'Dist Syst Worksheet2-10(Expl)'!N11:N41,'Dist Syst Worksheet2-10(Expl)'!P11:P41,'Dist Syst Worksheet2-10(Expl)'!R11:R41,'Dist Syst Worksheet2-10(Expl)'!T11:T41,'Dist Syst Worksheet2-10(Expl)'!V11:V41)))</f>
        <v>1.31</v>
      </c>
      <c r="F47" s="81"/>
      <c r="G47" s="61" t="s">
        <v>34</v>
      </c>
      <c r="H47" s="79"/>
      <c r="I47" s="79"/>
      <c r="J47" s="73" t="s">
        <v>31</v>
      </c>
      <c r="K47" s="107" t="s">
        <v>37</v>
      </c>
      <c r="L47" s="59"/>
      <c r="M47" s="5"/>
    </row>
    <row r="48" spans="1:13" ht="20.25" customHeight="1">
      <c r="A48" s="123" t="s">
        <v>11</v>
      </c>
      <c r="B48" s="124"/>
      <c r="C48" s="124"/>
      <c r="D48" s="125"/>
      <c r="E48" s="105">
        <f>IF(SUM('Dist Syst Worksheet2-10(Expl)'!D11:D41)=0,"",(AVERAGE('Dist Syst Worksheet2-10(Expl)'!D11:D41,'Dist Syst Worksheet2-10(Expl)'!F11:F41,'Dist Syst Worksheet2-10(Expl)'!H11:H41,'Dist Syst Worksheet2-10(Expl)'!J11:J41,'Dist Syst Worksheet2-10(Expl)'!L11:L41,'Dist Syst Worksheet2-10(Expl)'!N11:N41,'Dist Syst Worksheet2-10(Expl)'!P11:P41,'Dist Syst Worksheet2-10(Expl)'!R11:R41,'Dist Syst Worksheet2-10(Expl)'!T11:T41,'Dist Syst Worksheet2-10(Expl)'!V11:V41)))</f>
        <v>0.893806451612903</v>
      </c>
      <c r="F48" s="58"/>
      <c r="G48" s="73"/>
      <c r="H48" s="59"/>
      <c r="I48" s="61"/>
      <c r="J48" s="68" t="s">
        <v>28</v>
      </c>
      <c r="K48" s="68"/>
      <c r="L48" s="77"/>
      <c r="M48" s="5"/>
    </row>
    <row r="49" spans="1:13" ht="20.25" customHeight="1">
      <c r="A49" s="123" t="s">
        <v>13</v>
      </c>
      <c r="B49" s="124"/>
      <c r="C49" s="124"/>
      <c r="D49" s="125"/>
      <c r="E49" s="104">
        <f>IF(SUM('Dist Syst Worksheet2-10(Expl)'!D11:D41)=0,"",(COUNT('Dist Syst Worksheet2-10(Expl)'!D11:D41,'Dist Syst Worksheet2-10(Expl)'!F11:F41,'Dist Syst Worksheet2-10(Expl)'!H11:H41,'Dist Syst Worksheet2-10(Expl)'!J11:J41,'Dist Syst Worksheet2-10(Expl)'!L11:L41,'Dist Syst Worksheet2-10(Expl)'!N11:N41,'Dist Syst Worksheet2-10(Expl)'!P11:P41,'Dist Syst Worksheet2-10(Expl)'!R11:R41,'Dist Syst Worksheet2-10(Expl)'!T11:T41,'Dist Syst Worksheet2-10(Expl)'!V11:V41)))</f>
        <v>155</v>
      </c>
      <c r="F49" s="81" t="s">
        <v>133</v>
      </c>
      <c r="G49" s="61"/>
      <c r="H49" s="61"/>
      <c r="I49" s="61"/>
      <c r="J49" s="61"/>
      <c r="K49" s="68"/>
      <c r="L49" s="14"/>
      <c r="M49" s="5"/>
    </row>
    <row r="50" spans="1:13" ht="20.25" customHeight="1">
      <c r="A50" s="123" t="s">
        <v>27</v>
      </c>
      <c r="B50" s="124"/>
      <c r="C50" s="124"/>
      <c r="D50" s="125"/>
      <c r="E50" s="104">
        <f>IF(SUM('Dist Syst Worksheet2-10(Expl)'!D11:D41)=0,"",(COUNTIF('Dist Syst Worksheet2-10(Expl)'!D11:D41,"&lt;"&amp;K32)+COUNTIF('Dist Syst Worksheet2-10(Expl)'!F11:F41,"&lt;"&amp;K32)+COUNTIF('Dist Syst Worksheet2-10(Expl)'!H11:H41,"&lt;"&amp;K32)+COUNTIF('Dist Syst Worksheet2-10(Expl)'!J11:J41,"&lt;"&amp;K32)+COUNTIF('Dist Syst Worksheet2-10(Expl)'!L11:L41,"&lt;"&amp;K32)+COUNTIF('Dist Syst Worksheet2-10(Expl)'!N11:N41,"&lt;"&amp;K32)+COUNTIF('Dist Syst Worksheet2-10(Expl)'!P11:P41,"&lt;"&amp;K32)+COUNTIF('Dist Syst Worksheet2-10(Expl)'!R11:R41,"&lt;"&amp;K32)+COUNTIF('Dist Syst Worksheet2-10(Expl)'!T11:T41,"&lt;"&amp;K32)+COUNTIF('Dist Syst Worksheet2-10(Expl)'!V11:V41,"&lt;"&amp;K32)))</f>
        <v>2</v>
      </c>
      <c r="F50" s="81"/>
      <c r="G50" s="61" t="s">
        <v>32</v>
      </c>
      <c r="H50" s="79"/>
      <c r="I50" s="79"/>
      <c r="J50" s="73" t="s">
        <v>31</v>
      </c>
      <c r="K50" s="107" t="s">
        <v>36</v>
      </c>
      <c r="L50" s="59"/>
      <c r="M50" s="5"/>
    </row>
    <row r="51" spans="1:13" ht="20.25" customHeight="1">
      <c r="A51" s="123" t="s">
        <v>26</v>
      </c>
      <c r="B51" s="124"/>
      <c r="C51" s="124"/>
      <c r="D51" s="125"/>
      <c r="E51" s="104">
        <f>IF(SUM('Dist Syst Worksheet2-10(Expl)'!D11:D41)=0,"",(COUNTIF('Dist Syst Worksheet2-10(Expl)'!D11:D41,"&gt;"&amp;K33+0.1)+COUNTIF('Dist Syst Worksheet2-10(Expl)'!F11:F41,"&gt;"&amp;K33+0.1)+COUNTIF('Dist Syst Worksheet2-10(Expl)'!H11:H41,"&gt;"&amp;K33+0.1)+COUNTIF('Dist Syst Worksheet2-10(Expl)'!J11:J41,"&gt;"&amp;K33+0.1)+COUNTIF('Dist Syst Worksheet2-10(Expl)'!L11:L41,"&gt;"&amp;K33+0.1)+COUNTIF('Dist Syst Worksheet2-10(Expl)'!N11:N41,"&gt;"&amp;K33+0.1)+COUNTIF('Dist Syst Worksheet2-10(Expl)'!P11:P41,"&gt;"&amp;K33+0.1)+COUNTIF('Dist Syst Worksheet2-10(Expl)'!R11:R41,"&gt;"&amp;K33+0.1)+COUNTIF('Dist Syst Worksheet2-10(Expl)'!T11:T41,"&gt;"&amp;K33+0.1)+COUNTIF('Dist Syst Worksheet2-10(Expl)'!V11:V41,"&gt;"&amp;K33+0.1)))</f>
        <v>0</v>
      </c>
      <c r="F51" s="103">
        <f>IF(SUM('Dist Syst Worksheet2-10(Expl)'!D11:D41)=0,"",(COUNTIF('Dist Syst Worksheet2-10(Expl)'!D11:D41,"&gt;"&amp;K33)+COUNTIF('Dist Syst Worksheet2-10(Expl)'!F11:F41,"&gt;"&amp;K33)+COUNTIF('Dist Syst Worksheet2-10(Expl)'!H11:H41,"&gt;"&amp;K33)+COUNTIF('Dist Syst Worksheet2-10(Expl)'!J11:J41,"&gt;"&amp;K33)+COUNTIF('Dist Syst Worksheet2-10(Expl)'!L11:L41,"&gt;"&amp;K33)+COUNTIF('Dist Syst Worksheet2-10(Expl)'!N11:N41,"&gt;"&amp;K33)+COUNTIF('Dist Syst Worksheet2-10(Expl)'!P11:P41,"&gt;"&amp;K33)+COUNTIF('Dist Syst Worksheet2-10(Expl)'!R11:R41,"&gt;"&amp;K33)+COUNTIF('Dist Syst Worksheet2-10(Expl)'!T11:T41,"&gt;"&amp;K33)+COUNTIF('Dist Syst Worksheet2-10(Expl)'!V11:V41,"&gt;"&amp;K33)))</f>
        <v>1</v>
      </c>
      <c r="G51" s="73"/>
      <c r="H51" s="59"/>
      <c r="I51" s="61"/>
      <c r="J51" s="68" t="s">
        <v>28</v>
      </c>
      <c r="K51" s="68"/>
      <c r="L51" s="77"/>
      <c r="M51" s="5"/>
    </row>
    <row r="52" spans="1:13" ht="20.25" customHeight="1">
      <c r="A52" s="123" t="s">
        <v>22</v>
      </c>
      <c r="B52" s="124"/>
      <c r="C52" s="124"/>
      <c r="D52" s="125"/>
      <c r="E52" s="104">
        <f>+E50+F51</f>
        <v>3</v>
      </c>
      <c r="F52" s="81" t="s">
        <v>33</v>
      </c>
      <c r="G52" s="61"/>
      <c r="H52" s="61"/>
      <c r="I52" s="61"/>
      <c r="J52" s="61"/>
      <c r="K52" s="68"/>
      <c r="L52" s="14"/>
      <c r="M52" s="5"/>
    </row>
    <row r="53" spans="1:13" ht="19.5" customHeight="1">
      <c r="A53" s="123" t="s">
        <v>23</v>
      </c>
      <c r="B53" s="124"/>
      <c r="C53" s="124"/>
      <c r="D53" s="125"/>
      <c r="E53" s="106">
        <f>IF(SUM('Dist Syst Worksheet2-10(Expl)'!D11:D41)=0,"",E52/E49)</f>
        <v>0.01935483870967742</v>
      </c>
      <c r="F53" s="14"/>
      <c r="G53" s="61" t="s">
        <v>35</v>
      </c>
      <c r="H53" s="61"/>
      <c r="I53" s="61"/>
      <c r="J53" s="73" t="s">
        <v>102</v>
      </c>
      <c r="K53" s="107" t="s">
        <v>38</v>
      </c>
      <c r="L53" s="59"/>
      <c r="M53" s="5"/>
    </row>
    <row r="54" spans="1:13" ht="20.25" customHeight="1">
      <c r="A54" s="48" t="s">
        <v>59</v>
      </c>
      <c r="B54" s="48"/>
      <c r="C54" s="48"/>
      <c r="D54" s="14"/>
      <c r="E54" s="85"/>
      <c r="F54" s="81"/>
      <c r="G54" s="69"/>
      <c r="H54" s="79"/>
      <c r="I54" s="79"/>
      <c r="J54" s="68" t="s">
        <v>14</v>
      </c>
      <c r="K54" s="68"/>
      <c r="L54" s="77"/>
      <c r="M54" s="5"/>
    </row>
    <row r="55" spans="1:13" ht="16.5">
      <c r="A55" s="48" t="s">
        <v>43</v>
      </c>
      <c r="B55" s="48"/>
      <c r="C55" s="48"/>
      <c r="D55" s="14"/>
      <c r="E55" s="14"/>
      <c r="F55" s="14"/>
      <c r="G55" s="61"/>
      <c r="H55" s="61"/>
      <c r="I55" s="61"/>
      <c r="J55" s="61"/>
      <c r="K55" s="68"/>
      <c r="L55" s="14"/>
      <c r="M55" s="5"/>
    </row>
    <row r="56" spans="1:13" ht="13.5">
      <c r="A56" s="48" t="s">
        <v>103</v>
      </c>
      <c r="B56" s="48"/>
      <c r="C56" s="48"/>
      <c r="D56" s="14"/>
      <c r="E56" s="14"/>
      <c r="F56" s="14"/>
      <c r="G56" s="14"/>
      <c r="H56" s="14"/>
      <c r="I56" s="14"/>
      <c r="J56" s="14"/>
      <c r="K56" s="14"/>
      <c r="L56" s="14"/>
      <c r="M56" s="5"/>
    </row>
    <row r="57" spans="1:13" ht="13.5">
      <c r="A57" s="48"/>
      <c r="B57" s="48"/>
      <c r="C57" s="48"/>
      <c r="D57" s="14"/>
      <c r="E57" s="14"/>
      <c r="F57" s="14"/>
      <c r="G57" s="14"/>
      <c r="H57" s="14"/>
      <c r="I57" s="14"/>
      <c r="J57" s="14"/>
      <c r="K57" s="14"/>
      <c r="L57" s="14"/>
      <c r="M57" s="5"/>
    </row>
    <row r="58" spans="1:13" ht="16.5">
      <c r="A58" s="126" t="s">
        <v>105</v>
      </c>
      <c r="B58" s="127"/>
      <c r="C58" s="127"/>
      <c r="D58" s="127"/>
      <c r="E58" s="192" t="s">
        <v>39</v>
      </c>
      <c r="F58" s="192"/>
      <c r="G58" s="192"/>
      <c r="H58" s="192"/>
      <c r="I58" s="50" t="s">
        <v>0</v>
      </c>
      <c r="J58" s="121">
        <v>40576</v>
      </c>
      <c r="K58" s="122"/>
      <c r="L58" s="122"/>
      <c r="M58" s="5"/>
    </row>
    <row r="59" spans="1:14" s="7" customFormat="1" ht="13.5">
      <c r="A59" s="14"/>
      <c r="B59" s="117" t="s">
        <v>106</v>
      </c>
      <c r="C59" s="118"/>
      <c r="D59" s="118"/>
      <c r="E59" s="14"/>
      <c r="F59" s="14"/>
      <c r="G59" s="14"/>
      <c r="H59" s="14"/>
      <c r="I59" s="14"/>
      <c r="J59" s="14"/>
      <c r="K59" s="14"/>
      <c r="L59" s="14"/>
      <c r="M59" s="4"/>
      <c r="N59" s="5"/>
    </row>
    <row r="60" spans="1:14" s="7" customFormat="1" ht="16.5">
      <c r="A60" s="158" t="s">
        <v>134</v>
      </c>
      <c r="B60" s="158"/>
      <c r="C60" s="158"/>
      <c r="D60" s="158"/>
      <c r="E60" s="158"/>
      <c r="F60" s="158"/>
      <c r="G60" s="158"/>
      <c r="H60" s="158"/>
      <c r="I60" s="158"/>
      <c r="J60" s="158"/>
      <c r="K60" s="158"/>
      <c r="L60" s="158"/>
      <c r="M60" s="4"/>
      <c r="N60" s="5"/>
    </row>
    <row r="61" spans="1:12" ht="16.5">
      <c r="A61" s="158" t="s">
        <v>135</v>
      </c>
      <c r="B61" s="158"/>
      <c r="C61" s="158"/>
      <c r="D61" s="158"/>
      <c r="E61" s="158"/>
      <c r="F61" s="158"/>
      <c r="G61" s="158"/>
      <c r="H61" s="158"/>
      <c r="I61" s="158"/>
      <c r="J61" s="158"/>
      <c r="K61" s="158"/>
      <c r="L61" s="158"/>
    </row>
    <row r="62" ht="12.75">
      <c r="A62" s="11"/>
    </row>
  </sheetData>
  <sheetProtection/>
  <mergeCells count="72">
    <mergeCell ref="A61:L61"/>
    <mergeCell ref="F5:G5"/>
    <mergeCell ref="F6:G6"/>
    <mergeCell ref="A60:L60"/>
    <mergeCell ref="C15:D15"/>
    <mergeCell ref="C16:D16"/>
    <mergeCell ref="C17:D17"/>
    <mergeCell ref="C18:D18"/>
    <mergeCell ref="H41:I41"/>
    <mergeCell ref="C39:D39"/>
    <mergeCell ref="C40:D40"/>
    <mergeCell ref="I29:K29"/>
    <mergeCell ref="C25:D25"/>
    <mergeCell ref="C26:D26"/>
    <mergeCell ref="G34:L35"/>
    <mergeCell ref="C27:D27"/>
    <mergeCell ref="I25:K25"/>
    <mergeCell ref="I26:K26"/>
    <mergeCell ref="I27:K27"/>
    <mergeCell ref="I28:K28"/>
    <mergeCell ref="C28:D28"/>
    <mergeCell ref="C29:D29"/>
    <mergeCell ref="A12:A14"/>
    <mergeCell ref="B12:B14"/>
    <mergeCell ref="C23:D23"/>
    <mergeCell ref="C24:D24"/>
    <mergeCell ref="B7:C7"/>
    <mergeCell ref="B11:C11"/>
    <mergeCell ref="D9:H9"/>
    <mergeCell ref="B9:C9"/>
    <mergeCell ref="H13:I13"/>
    <mergeCell ref="K7:L7"/>
    <mergeCell ref="K11:L11"/>
    <mergeCell ref="K9:L9"/>
    <mergeCell ref="D11:H11"/>
    <mergeCell ref="D7:H7"/>
    <mergeCell ref="I24:K24"/>
    <mergeCell ref="J21:K21"/>
    <mergeCell ref="J22:K22"/>
    <mergeCell ref="C12:D14"/>
    <mergeCell ref="C19:D19"/>
    <mergeCell ref="C20:D20"/>
    <mergeCell ref="C21:D21"/>
    <mergeCell ref="C22:D22"/>
    <mergeCell ref="E12:E14"/>
    <mergeCell ref="H12:I12"/>
    <mergeCell ref="C30:D30"/>
    <mergeCell ref="C31:D31"/>
    <mergeCell ref="C32:D32"/>
    <mergeCell ref="C33:D33"/>
    <mergeCell ref="C34:D34"/>
    <mergeCell ref="C35:D35"/>
    <mergeCell ref="C36:D36"/>
    <mergeCell ref="C37:D37"/>
    <mergeCell ref="A47:D47"/>
    <mergeCell ref="E58:H58"/>
    <mergeCell ref="C38:D38"/>
    <mergeCell ref="C43:D43"/>
    <mergeCell ref="C42:D42"/>
    <mergeCell ref="C44:D44"/>
    <mergeCell ref="C45:D45"/>
    <mergeCell ref="A46:D46"/>
    <mergeCell ref="B59:D59"/>
    <mergeCell ref="C41:D41"/>
    <mergeCell ref="J58:L58"/>
    <mergeCell ref="A48:D48"/>
    <mergeCell ref="A49:D49"/>
    <mergeCell ref="A52:D52"/>
    <mergeCell ref="A53:D53"/>
    <mergeCell ref="A50:D50"/>
    <mergeCell ref="A51:D51"/>
    <mergeCell ref="A58:D58"/>
  </mergeCells>
  <printOptions horizontalCentered="1"/>
  <pageMargins left="0.4" right="0.3" top="0.25" bottom="0.3" header="0.25" footer="0.3"/>
  <pageSetup fitToHeight="1" fitToWidth="1" horizontalDpi="600" verticalDpi="600" orientation="portrait" scale="69" r:id="rId3"/>
  <ignoredErrors>
    <ignoredError sqref="K7" numberStoredAsText="1"/>
  </ignoredError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Y48"/>
  <sheetViews>
    <sheetView showGridLines="0" view="pageBreakPreview" zoomScale="75" zoomScaleNormal="80" zoomScaleSheetLayoutView="75" zoomScalePageLayoutView="0" workbookViewId="0" topLeftCell="A1">
      <selection activeCell="I2" sqref="I2"/>
    </sheetView>
  </sheetViews>
  <sheetFormatPr defaultColWidth="9.140625" defaultRowHeight="12.75"/>
  <cols>
    <col min="1" max="1" width="7.140625" style="9" customWidth="1"/>
    <col min="2" max="2" width="9.140625" style="1" customWidth="1"/>
    <col min="3" max="22" width="7.7109375" style="1" customWidth="1"/>
    <col min="23" max="24" width="8.140625" style="1" customWidth="1"/>
    <col min="25" max="16384" width="9.140625" style="1" customWidth="1"/>
  </cols>
  <sheetData>
    <row r="1" spans="1:24" s="8" customFormat="1" ht="13.5" customHeight="1">
      <c r="A1" s="12" t="s">
        <v>16</v>
      </c>
      <c r="B1" s="12"/>
      <c r="C1" s="12"/>
      <c r="D1" s="12"/>
      <c r="E1" s="12"/>
      <c r="F1" s="12"/>
      <c r="G1" s="12"/>
      <c r="H1" s="12"/>
      <c r="I1" s="12"/>
      <c r="J1" s="12"/>
      <c r="K1" s="12"/>
      <c r="L1" s="12"/>
      <c r="M1" s="12"/>
      <c r="N1" s="12"/>
      <c r="O1" s="12"/>
      <c r="P1" s="12"/>
      <c r="Q1" s="12"/>
      <c r="R1" s="12"/>
      <c r="S1" s="12"/>
      <c r="T1" s="12"/>
      <c r="U1" s="12"/>
      <c r="V1" s="12"/>
      <c r="W1" s="12"/>
      <c r="X1" s="13" t="s">
        <v>108</v>
      </c>
    </row>
    <row r="2" spans="1:24" ht="18.75">
      <c r="A2" s="14"/>
      <c r="B2" s="15" t="s">
        <v>101</v>
      </c>
      <c r="C2" s="16"/>
      <c r="D2" s="17"/>
      <c r="E2" s="16"/>
      <c r="F2" s="17"/>
      <c r="G2" s="16"/>
      <c r="H2" s="17"/>
      <c r="I2" s="16"/>
      <c r="J2" s="17"/>
      <c r="K2" s="16"/>
      <c r="L2" s="17"/>
      <c r="M2" s="16"/>
      <c r="N2" s="17"/>
      <c r="O2" s="16"/>
      <c r="P2" s="17"/>
      <c r="Q2" s="16"/>
      <c r="R2" s="17"/>
      <c r="S2" s="16"/>
      <c r="T2" s="17"/>
      <c r="U2" s="16"/>
      <c r="V2" s="17"/>
      <c r="W2" s="16"/>
      <c r="X2" s="18" t="s">
        <v>17</v>
      </c>
    </row>
    <row r="3" spans="1:24" s="10" customFormat="1" ht="21">
      <c r="A3" s="19"/>
      <c r="B3" s="20" t="s">
        <v>44</v>
      </c>
      <c r="C3" s="21"/>
      <c r="D3" s="22"/>
      <c r="E3" s="21"/>
      <c r="F3" s="22"/>
      <c r="G3" s="21"/>
      <c r="H3" s="22"/>
      <c r="I3" s="21"/>
      <c r="J3" s="22"/>
      <c r="K3" s="21"/>
      <c r="L3" s="22"/>
      <c r="M3" s="21"/>
      <c r="N3" s="22"/>
      <c r="O3" s="21"/>
      <c r="P3" s="22"/>
      <c r="Q3" s="21"/>
      <c r="R3" s="22"/>
      <c r="S3" s="21"/>
      <c r="T3" s="22"/>
      <c r="U3" s="21"/>
      <c r="V3" s="22"/>
      <c r="W3" s="21"/>
      <c r="X3" s="22"/>
    </row>
    <row r="4" spans="1:24" ht="18.75" customHeight="1">
      <c r="A4" s="14"/>
      <c r="B4" s="16"/>
      <c r="C4" s="16"/>
      <c r="D4" s="23"/>
      <c r="E4" s="16"/>
      <c r="F4" s="23"/>
      <c r="G4" s="16"/>
      <c r="H4" s="23"/>
      <c r="I4" s="86"/>
      <c r="J4" s="86"/>
      <c r="K4" s="171"/>
      <c r="L4" s="171"/>
      <c r="M4" s="171"/>
      <c r="N4" s="171"/>
      <c r="O4" s="171"/>
      <c r="P4" s="87"/>
      <c r="Q4" s="87"/>
      <c r="R4" s="23"/>
      <c r="S4" s="16"/>
      <c r="T4" s="23"/>
      <c r="U4" s="16"/>
      <c r="V4" s="23"/>
      <c r="W4" s="16"/>
      <c r="X4" s="23"/>
    </row>
    <row r="5" spans="1:24" ht="16.5" thickBot="1">
      <c r="A5" s="14"/>
      <c r="B5" s="158" t="s">
        <v>1</v>
      </c>
      <c r="C5" s="158"/>
      <c r="D5" s="158"/>
      <c r="E5" s="170" t="s">
        <v>98</v>
      </c>
      <c r="F5" s="170"/>
      <c r="G5" s="170"/>
      <c r="H5" s="170"/>
      <c r="I5" s="170"/>
      <c r="J5" s="170"/>
      <c r="K5" s="24"/>
      <c r="L5" s="24"/>
      <c r="M5" s="25"/>
      <c r="N5" s="26" t="s">
        <v>2</v>
      </c>
      <c r="O5" s="172" t="s">
        <v>40</v>
      </c>
      <c r="P5" s="172"/>
      <c r="Q5" s="172"/>
      <c r="R5" s="24"/>
      <c r="S5" s="24"/>
      <c r="T5" s="27"/>
      <c r="U5" s="26" t="s">
        <v>3</v>
      </c>
      <c r="V5" s="173">
        <v>40544</v>
      </c>
      <c r="W5" s="173"/>
      <c r="X5" s="173"/>
    </row>
    <row r="6" spans="1:24" ht="15.75">
      <c r="A6" s="14"/>
      <c r="B6" s="19"/>
      <c r="C6" s="19"/>
      <c r="D6" s="19"/>
      <c r="E6" s="28"/>
      <c r="F6" s="28"/>
      <c r="G6" s="28"/>
      <c r="H6" s="28"/>
      <c r="I6" s="28"/>
      <c r="J6" s="28"/>
      <c r="K6" s="24"/>
      <c r="L6" s="24"/>
      <c r="M6" s="25"/>
      <c r="N6" s="26"/>
      <c r="O6" s="29"/>
      <c r="P6" s="29"/>
      <c r="Q6" s="29"/>
      <c r="R6" s="24"/>
      <c r="S6" s="24"/>
      <c r="T6" s="27"/>
      <c r="U6" s="26"/>
      <c r="V6" s="30"/>
      <c r="W6" s="30"/>
      <c r="X6" s="30"/>
    </row>
    <row r="7" spans="1:24" ht="14.25" customHeight="1">
      <c r="A7" s="14"/>
      <c r="B7" s="54"/>
      <c r="C7" s="165" t="s">
        <v>45</v>
      </c>
      <c r="D7" s="169"/>
      <c r="E7" s="165" t="s">
        <v>46</v>
      </c>
      <c r="F7" s="169"/>
      <c r="G7" s="165" t="s">
        <v>47</v>
      </c>
      <c r="H7" s="169"/>
      <c r="I7" s="165" t="s">
        <v>48</v>
      </c>
      <c r="J7" s="169"/>
      <c r="K7" s="165" t="s">
        <v>49</v>
      </c>
      <c r="L7" s="169"/>
      <c r="M7" s="165" t="s">
        <v>50</v>
      </c>
      <c r="N7" s="169"/>
      <c r="O7" s="165" t="s">
        <v>51</v>
      </c>
      <c r="P7" s="169"/>
      <c r="Q7" s="165" t="s">
        <v>52</v>
      </c>
      <c r="R7" s="169"/>
      <c r="S7" s="165" t="s">
        <v>53</v>
      </c>
      <c r="T7" s="169"/>
      <c r="U7" s="165" t="s">
        <v>54</v>
      </c>
      <c r="V7" s="166"/>
      <c r="W7" s="168" t="s">
        <v>55</v>
      </c>
      <c r="X7" s="169"/>
    </row>
    <row r="8" spans="1:24" ht="20.25" customHeight="1">
      <c r="A8" s="152" t="s">
        <v>15</v>
      </c>
      <c r="B8" s="152" t="s">
        <v>0</v>
      </c>
      <c r="C8" s="137" t="s">
        <v>110</v>
      </c>
      <c r="D8" s="137" t="s">
        <v>111</v>
      </c>
      <c r="E8" s="137" t="s">
        <v>110</v>
      </c>
      <c r="F8" s="137" t="s">
        <v>111</v>
      </c>
      <c r="G8" s="137" t="s">
        <v>110</v>
      </c>
      <c r="H8" s="137" t="s">
        <v>111</v>
      </c>
      <c r="I8" s="137" t="s">
        <v>110</v>
      </c>
      <c r="J8" s="137" t="s">
        <v>111</v>
      </c>
      <c r="K8" s="137" t="s">
        <v>110</v>
      </c>
      <c r="L8" s="137" t="s">
        <v>111</v>
      </c>
      <c r="M8" s="137" t="s">
        <v>110</v>
      </c>
      <c r="N8" s="137" t="s">
        <v>111</v>
      </c>
      <c r="O8" s="137" t="s">
        <v>110</v>
      </c>
      <c r="P8" s="137" t="s">
        <v>111</v>
      </c>
      <c r="Q8" s="137" t="s">
        <v>110</v>
      </c>
      <c r="R8" s="137" t="s">
        <v>111</v>
      </c>
      <c r="S8" s="137" t="s">
        <v>110</v>
      </c>
      <c r="T8" s="137" t="s">
        <v>111</v>
      </c>
      <c r="U8" s="137" t="s">
        <v>110</v>
      </c>
      <c r="V8" s="137" t="s">
        <v>111</v>
      </c>
      <c r="W8" s="162" t="s">
        <v>56</v>
      </c>
      <c r="X8" s="143" t="s">
        <v>58</v>
      </c>
    </row>
    <row r="9" spans="1:24" ht="20.25" customHeight="1">
      <c r="A9" s="153"/>
      <c r="B9" s="153"/>
      <c r="C9" s="139"/>
      <c r="D9" s="139"/>
      <c r="E9" s="139"/>
      <c r="F9" s="139"/>
      <c r="G9" s="139"/>
      <c r="H9" s="139"/>
      <c r="I9" s="139"/>
      <c r="J9" s="139"/>
      <c r="K9" s="139"/>
      <c r="L9" s="139"/>
      <c r="M9" s="139"/>
      <c r="N9" s="139"/>
      <c r="O9" s="139"/>
      <c r="P9" s="139"/>
      <c r="Q9" s="139"/>
      <c r="R9" s="139"/>
      <c r="S9" s="139"/>
      <c r="T9" s="139"/>
      <c r="U9" s="139"/>
      <c r="V9" s="139"/>
      <c r="W9" s="163"/>
      <c r="X9" s="144"/>
    </row>
    <row r="10" spans="1:24" ht="19.5" customHeight="1" thickBot="1">
      <c r="A10" s="154"/>
      <c r="B10" s="154"/>
      <c r="C10" s="141"/>
      <c r="D10" s="141"/>
      <c r="E10" s="141"/>
      <c r="F10" s="141"/>
      <c r="G10" s="141"/>
      <c r="H10" s="141"/>
      <c r="I10" s="141"/>
      <c r="J10" s="141"/>
      <c r="K10" s="141"/>
      <c r="L10" s="141"/>
      <c r="M10" s="141"/>
      <c r="N10" s="141"/>
      <c r="O10" s="141"/>
      <c r="P10" s="141"/>
      <c r="Q10" s="141"/>
      <c r="R10" s="141"/>
      <c r="S10" s="141"/>
      <c r="T10" s="141"/>
      <c r="U10" s="141"/>
      <c r="V10" s="141"/>
      <c r="W10" s="164"/>
      <c r="X10" s="145"/>
    </row>
    <row r="11" spans="1:24" ht="19.5" customHeight="1">
      <c r="A11" s="32" t="str">
        <f>IF(ISBLANK($V$5),"",TEXT(V5,"ddd"))</f>
        <v>Sat</v>
      </c>
      <c r="B11" s="33">
        <v>1</v>
      </c>
      <c r="C11" s="88" t="s">
        <v>62</v>
      </c>
      <c r="D11" s="88">
        <v>0.85</v>
      </c>
      <c r="E11" s="88" t="s">
        <v>63</v>
      </c>
      <c r="F11" s="88">
        <v>0.78</v>
      </c>
      <c r="G11" s="88" t="s">
        <v>64</v>
      </c>
      <c r="H11" s="88">
        <v>0.95</v>
      </c>
      <c r="I11" s="88" t="s">
        <v>65</v>
      </c>
      <c r="J11" s="88">
        <v>0.72</v>
      </c>
      <c r="K11" s="88" t="s">
        <v>66</v>
      </c>
      <c r="L11" s="88">
        <v>0.88</v>
      </c>
      <c r="M11" s="88"/>
      <c r="N11" s="88" t="s">
        <v>67</v>
      </c>
      <c r="O11" s="88" t="s">
        <v>67</v>
      </c>
      <c r="P11" s="88"/>
      <c r="Q11" s="88" t="s">
        <v>67</v>
      </c>
      <c r="R11" s="88" t="s">
        <v>67</v>
      </c>
      <c r="S11" s="88" t="s">
        <v>67</v>
      </c>
      <c r="T11" s="88" t="s">
        <v>67</v>
      </c>
      <c r="U11" s="88" t="s">
        <v>67</v>
      </c>
      <c r="V11" s="89" t="s">
        <v>67</v>
      </c>
      <c r="W11" s="90" t="s">
        <v>67</v>
      </c>
      <c r="X11" s="88" t="s">
        <v>67</v>
      </c>
    </row>
    <row r="12" spans="1:24" ht="20.25" customHeight="1">
      <c r="A12" s="37" t="str">
        <f>IF(ISBLANK($V$5),"",TEXT($V$5+B11,"ddd"))</f>
        <v>Sun</v>
      </c>
      <c r="B12" s="38">
        <v>2</v>
      </c>
      <c r="C12" s="91" t="s">
        <v>68</v>
      </c>
      <c r="D12" s="91">
        <v>0.71</v>
      </c>
      <c r="E12" s="91" t="s">
        <v>69</v>
      </c>
      <c r="F12" s="91">
        <v>0.75</v>
      </c>
      <c r="G12" s="91" t="s">
        <v>70</v>
      </c>
      <c r="H12" s="91">
        <v>0.81</v>
      </c>
      <c r="I12" s="91" t="s">
        <v>71</v>
      </c>
      <c r="J12" s="91">
        <v>0.9</v>
      </c>
      <c r="K12" s="91" t="s">
        <v>72</v>
      </c>
      <c r="L12" s="91">
        <v>0.85</v>
      </c>
      <c r="M12" s="91"/>
      <c r="N12" s="91"/>
      <c r="O12" s="91"/>
      <c r="P12" s="91"/>
      <c r="Q12" s="91"/>
      <c r="R12" s="91"/>
      <c r="S12" s="91"/>
      <c r="T12" s="91"/>
      <c r="U12" s="91"/>
      <c r="V12" s="92"/>
      <c r="W12" s="93"/>
      <c r="X12" s="91"/>
    </row>
    <row r="13" spans="1:24" ht="20.25" customHeight="1">
      <c r="A13" s="37" t="str">
        <f aca="true" t="shared" si="0" ref="A13:A41">IF(ISBLANK($V$5),"",TEXT($V$5+B12,"ddd"))</f>
        <v>Mon</v>
      </c>
      <c r="B13" s="38">
        <f aca="true" t="shared" si="1" ref="B13:B41">B12+1</f>
        <v>3</v>
      </c>
      <c r="C13" s="91" t="s">
        <v>73</v>
      </c>
      <c r="D13" s="91">
        <v>0.77</v>
      </c>
      <c r="E13" s="91" t="s">
        <v>74</v>
      </c>
      <c r="F13" s="91">
        <v>0.86</v>
      </c>
      <c r="G13" s="91" t="s">
        <v>75</v>
      </c>
      <c r="H13" s="91">
        <v>0.84</v>
      </c>
      <c r="I13" s="91" t="s">
        <v>38</v>
      </c>
      <c r="J13" s="91">
        <v>0.83</v>
      </c>
      <c r="K13" s="91" t="s">
        <v>76</v>
      </c>
      <c r="L13" s="91">
        <v>0.79</v>
      </c>
      <c r="M13" s="91"/>
      <c r="N13" s="91"/>
      <c r="O13" s="91"/>
      <c r="P13" s="91"/>
      <c r="Q13" s="91"/>
      <c r="R13" s="91"/>
      <c r="S13" s="91"/>
      <c r="T13" s="91"/>
      <c r="U13" s="91"/>
      <c r="V13" s="92"/>
      <c r="W13" s="93"/>
      <c r="X13" s="91"/>
    </row>
    <row r="14" spans="1:24" ht="20.25" customHeight="1">
      <c r="A14" s="37" t="str">
        <f t="shared" si="0"/>
        <v>Tue</v>
      </c>
      <c r="B14" s="38">
        <f t="shared" si="1"/>
        <v>4</v>
      </c>
      <c r="C14" s="91" t="s">
        <v>77</v>
      </c>
      <c r="D14" s="91">
        <v>0.87</v>
      </c>
      <c r="E14" s="91" t="s">
        <v>78</v>
      </c>
      <c r="F14" s="91">
        <v>0.91</v>
      </c>
      <c r="G14" s="91" t="s">
        <v>79</v>
      </c>
      <c r="H14" s="91">
        <v>0.78</v>
      </c>
      <c r="I14" s="91" t="s">
        <v>80</v>
      </c>
      <c r="J14" s="91">
        <v>0.73</v>
      </c>
      <c r="K14" s="91" t="s">
        <v>81</v>
      </c>
      <c r="L14" s="91">
        <v>0.85</v>
      </c>
      <c r="M14" s="91"/>
      <c r="N14" s="91"/>
      <c r="O14" s="91"/>
      <c r="P14" s="91"/>
      <c r="Q14" s="91"/>
      <c r="R14" s="91"/>
      <c r="S14" s="91"/>
      <c r="T14" s="91"/>
      <c r="U14" s="91"/>
      <c r="V14" s="92"/>
      <c r="W14" s="93" t="s">
        <v>79</v>
      </c>
      <c r="X14" s="91">
        <v>0.82</v>
      </c>
    </row>
    <row r="15" spans="1:24" ht="20.25" customHeight="1">
      <c r="A15" s="37" t="str">
        <f t="shared" si="0"/>
        <v>Wed</v>
      </c>
      <c r="B15" s="38">
        <f t="shared" si="1"/>
        <v>5</v>
      </c>
      <c r="C15" s="91" t="s">
        <v>83</v>
      </c>
      <c r="D15" s="91">
        <v>0.99</v>
      </c>
      <c r="E15" s="91" t="s">
        <v>84</v>
      </c>
      <c r="F15" s="91">
        <v>1.11</v>
      </c>
      <c r="G15" s="91" t="s">
        <v>85</v>
      </c>
      <c r="H15" s="91">
        <v>1.22</v>
      </c>
      <c r="I15" s="91" t="s">
        <v>86</v>
      </c>
      <c r="J15" s="91">
        <v>1.31</v>
      </c>
      <c r="K15" s="91" t="s">
        <v>37</v>
      </c>
      <c r="L15" s="91">
        <v>1.15</v>
      </c>
      <c r="M15" s="91"/>
      <c r="N15" s="91"/>
      <c r="O15" s="91"/>
      <c r="P15" s="91"/>
      <c r="Q15" s="91"/>
      <c r="R15" s="91"/>
      <c r="S15" s="91"/>
      <c r="T15" s="91"/>
      <c r="U15" s="91"/>
      <c r="V15" s="92"/>
      <c r="W15" s="93"/>
      <c r="X15" s="91"/>
    </row>
    <row r="16" spans="1:24" ht="20.25" customHeight="1">
      <c r="A16" s="37" t="str">
        <f t="shared" si="0"/>
        <v>Thu</v>
      </c>
      <c r="B16" s="38">
        <f t="shared" si="1"/>
        <v>6</v>
      </c>
      <c r="C16" s="91" t="s">
        <v>87</v>
      </c>
      <c r="D16" s="91">
        <v>1.22</v>
      </c>
      <c r="E16" s="91" t="s">
        <v>88</v>
      </c>
      <c r="F16" s="91">
        <v>0.99</v>
      </c>
      <c r="G16" s="91" t="s">
        <v>89</v>
      </c>
      <c r="H16" s="91">
        <v>0.86</v>
      </c>
      <c r="I16" s="91" t="s">
        <v>90</v>
      </c>
      <c r="J16" s="91">
        <v>0.89</v>
      </c>
      <c r="K16" s="91" t="s">
        <v>91</v>
      </c>
      <c r="L16" s="91">
        <v>0.91</v>
      </c>
      <c r="M16" s="91"/>
      <c r="N16" s="91"/>
      <c r="O16" s="91"/>
      <c r="P16" s="91"/>
      <c r="Q16" s="91"/>
      <c r="R16" s="91"/>
      <c r="S16" s="91"/>
      <c r="T16" s="91"/>
      <c r="U16" s="91"/>
      <c r="V16" s="92"/>
      <c r="W16" s="93"/>
      <c r="X16" s="91"/>
    </row>
    <row r="17" spans="1:24" ht="20.25" customHeight="1">
      <c r="A17" s="37" t="str">
        <f t="shared" si="0"/>
        <v>Fri</v>
      </c>
      <c r="B17" s="38">
        <f t="shared" si="1"/>
        <v>7</v>
      </c>
      <c r="C17" s="94" t="s">
        <v>92</v>
      </c>
      <c r="D17" s="91">
        <v>0.72</v>
      </c>
      <c r="E17" s="91" t="s">
        <v>93</v>
      </c>
      <c r="F17" s="91">
        <v>0.85</v>
      </c>
      <c r="G17" s="91" t="s">
        <v>94</v>
      </c>
      <c r="H17" s="91">
        <v>0.79</v>
      </c>
      <c r="I17" s="91" t="s">
        <v>95</v>
      </c>
      <c r="J17" s="91">
        <v>0.86</v>
      </c>
      <c r="K17" s="91" t="s">
        <v>96</v>
      </c>
      <c r="L17" s="91">
        <v>0.81</v>
      </c>
      <c r="M17" s="91"/>
      <c r="N17" s="91"/>
      <c r="O17" s="91"/>
      <c r="P17" s="91"/>
      <c r="Q17" s="91"/>
      <c r="R17" s="91"/>
      <c r="S17" s="91"/>
      <c r="T17" s="91"/>
      <c r="U17" s="91"/>
      <c r="V17" s="92"/>
      <c r="W17" s="93"/>
      <c r="X17" s="91"/>
    </row>
    <row r="18" spans="1:24" ht="20.25" customHeight="1">
      <c r="A18" s="37" t="str">
        <f t="shared" si="0"/>
        <v>Sat</v>
      </c>
      <c r="B18" s="38">
        <f t="shared" si="1"/>
        <v>8</v>
      </c>
      <c r="C18" s="91" t="s">
        <v>62</v>
      </c>
      <c r="D18" s="91">
        <v>0.75</v>
      </c>
      <c r="E18" s="91" t="s">
        <v>63</v>
      </c>
      <c r="F18" s="91">
        <v>0.99</v>
      </c>
      <c r="G18" s="91" t="s">
        <v>64</v>
      </c>
      <c r="H18" s="91">
        <v>0.71</v>
      </c>
      <c r="I18" s="91" t="s">
        <v>65</v>
      </c>
      <c r="J18" s="91">
        <v>0.75</v>
      </c>
      <c r="K18" s="91" t="s">
        <v>66</v>
      </c>
      <c r="L18" s="91">
        <v>0.77</v>
      </c>
      <c r="M18" s="91"/>
      <c r="N18" s="91"/>
      <c r="O18" s="91"/>
      <c r="P18" s="91"/>
      <c r="Q18" s="91"/>
      <c r="R18" s="91"/>
      <c r="S18" s="91"/>
      <c r="T18" s="91"/>
      <c r="U18" s="91"/>
      <c r="V18" s="92"/>
      <c r="W18" s="93"/>
      <c r="X18" s="91"/>
    </row>
    <row r="19" spans="1:24" ht="20.25" customHeight="1">
      <c r="A19" s="37" t="str">
        <f t="shared" si="0"/>
        <v>Sun</v>
      </c>
      <c r="B19" s="38">
        <f t="shared" si="1"/>
        <v>9</v>
      </c>
      <c r="C19" s="91" t="s">
        <v>68</v>
      </c>
      <c r="D19" s="91">
        <v>0.86</v>
      </c>
      <c r="E19" s="91" t="s">
        <v>69</v>
      </c>
      <c r="F19" s="91">
        <v>1.22</v>
      </c>
      <c r="G19" s="91" t="s">
        <v>70</v>
      </c>
      <c r="H19" s="91">
        <v>0.77</v>
      </c>
      <c r="I19" s="91" t="s">
        <v>71</v>
      </c>
      <c r="J19" s="91">
        <v>0.86</v>
      </c>
      <c r="K19" s="91" t="s">
        <v>72</v>
      </c>
      <c r="L19" s="91">
        <v>0.87</v>
      </c>
      <c r="M19" s="91"/>
      <c r="N19" s="91"/>
      <c r="O19" s="91"/>
      <c r="P19" s="91"/>
      <c r="Q19" s="91"/>
      <c r="R19" s="91"/>
      <c r="S19" s="91"/>
      <c r="T19" s="91"/>
      <c r="U19" s="91"/>
      <c r="V19" s="92"/>
      <c r="W19" s="93"/>
      <c r="X19" s="91"/>
    </row>
    <row r="20" spans="1:24" ht="20.25" customHeight="1">
      <c r="A20" s="37" t="str">
        <f t="shared" si="0"/>
        <v>Mon</v>
      </c>
      <c r="B20" s="38">
        <f t="shared" si="1"/>
        <v>10</v>
      </c>
      <c r="C20" s="91" t="s">
        <v>73</v>
      </c>
      <c r="D20" s="91">
        <v>0.91</v>
      </c>
      <c r="E20" s="91" t="s">
        <v>74</v>
      </c>
      <c r="F20" s="91">
        <v>0.77</v>
      </c>
      <c r="G20" s="91" t="s">
        <v>75</v>
      </c>
      <c r="H20" s="91">
        <v>0.87</v>
      </c>
      <c r="I20" s="91" t="s">
        <v>38</v>
      </c>
      <c r="J20" s="91">
        <v>0.91</v>
      </c>
      <c r="K20" s="91" t="s">
        <v>76</v>
      </c>
      <c r="L20" s="91">
        <v>0.99</v>
      </c>
      <c r="M20" s="91"/>
      <c r="N20" s="91"/>
      <c r="O20" s="91"/>
      <c r="P20" s="91"/>
      <c r="Q20" s="91"/>
      <c r="R20" s="91"/>
      <c r="S20" s="91"/>
      <c r="T20" s="91"/>
      <c r="U20" s="91"/>
      <c r="V20" s="92"/>
      <c r="W20" s="93"/>
      <c r="X20" s="91"/>
    </row>
    <row r="21" spans="1:24" ht="20.25" customHeight="1">
      <c r="A21" s="37" t="str">
        <f t="shared" si="0"/>
        <v>Tue</v>
      </c>
      <c r="B21" s="38">
        <f t="shared" si="1"/>
        <v>11</v>
      </c>
      <c r="C21" s="91" t="s">
        <v>77</v>
      </c>
      <c r="D21" s="91">
        <v>1.11</v>
      </c>
      <c r="E21" s="91" t="s">
        <v>78</v>
      </c>
      <c r="F21" s="91">
        <v>0.75</v>
      </c>
      <c r="G21" s="91" t="s">
        <v>79</v>
      </c>
      <c r="H21" s="91">
        <v>0.99</v>
      </c>
      <c r="I21" s="91" t="s">
        <v>80</v>
      </c>
      <c r="J21" s="91">
        <v>1.11</v>
      </c>
      <c r="K21" s="91" t="s">
        <v>81</v>
      </c>
      <c r="L21" s="91">
        <v>1.22</v>
      </c>
      <c r="M21" s="91"/>
      <c r="N21" s="91"/>
      <c r="O21" s="91"/>
      <c r="P21" s="91"/>
      <c r="Q21" s="91"/>
      <c r="R21" s="91"/>
      <c r="S21" s="91"/>
      <c r="T21" s="91"/>
      <c r="U21" s="91"/>
      <c r="V21" s="92"/>
      <c r="W21" s="93" t="s">
        <v>38</v>
      </c>
      <c r="X21" s="91">
        <v>0.96</v>
      </c>
    </row>
    <row r="22" spans="1:24" ht="20.25" customHeight="1">
      <c r="A22" s="37" t="str">
        <f t="shared" si="0"/>
        <v>Wed</v>
      </c>
      <c r="B22" s="38">
        <f t="shared" si="1"/>
        <v>12</v>
      </c>
      <c r="C22" s="91" t="s">
        <v>83</v>
      </c>
      <c r="D22" s="91">
        <v>0.99</v>
      </c>
      <c r="E22" s="91" t="s">
        <v>84</v>
      </c>
      <c r="F22" s="91">
        <v>0.86</v>
      </c>
      <c r="G22" s="91" t="s">
        <v>85</v>
      </c>
      <c r="H22" s="91">
        <v>1.22</v>
      </c>
      <c r="I22" s="91" t="s">
        <v>86</v>
      </c>
      <c r="J22" s="91">
        <v>0.99</v>
      </c>
      <c r="K22" s="91" t="s">
        <v>37</v>
      </c>
      <c r="L22" s="91">
        <v>0.72</v>
      </c>
      <c r="M22" s="91"/>
      <c r="N22" s="91"/>
      <c r="O22" s="91"/>
      <c r="P22" s="91"/>
      <c r="Q22" s="91"/>
      <c r="R22" s="91"/>
      <c r="S22" s="91"/>
      <c r="T22" s="91"/>
      <c r="U22" s="91"/>
      <c r="V22" s="92"/>
      <c r="W22" s="93"/>
      <c r="X22" s="91"/>
    </row>
    <row r="23" spans="1:24" ht="20.25" customHeight="1">
      <c r="A23" s="37" t="str">
        <f t="shared" si="0"/>
        <v>Thu</v>
      </c>
      <c r="B23" s="38">
        <f t="shared" si="1"/>
        <v>13</v>
      </c>
      <c r="C23" s="91" t="s">
        <v>87</v>
      </c>
      <c r="D23" s="91">
        <v>0.85</v>
      </c>
      <c r="E23" s="91" t="s">
        <v>88</v>
      </c>
      <c r="F23" s="91">
        <v>0.91</v>
      </c>
      <c r="G23" s="91" t="s">
        <v>89</v>
      </c>
      <c r="H23" s="91">
        <v>0.75</v>
      </c>
      <c r="I23" s="91" t="s">
        <v>90</v>
      </c>
      <c r="J23" s="91">
        <v>0.85</v>
      </c>
      <c r="K23" s="91" t="s">
        <v>91</v>
      </c>
      <c r="L23" s="91">
        <v>0.75</v>
      </c>
      <c r="M23" s="91"/>
      <c r="N23" s="91"/>
      <c r="O23" s="91"/>
      <c r="P23" s="91"/>
      <c r="Q23" s="91"/>
      <c r="R23" s="91"/>
      <c r="S23" s="91"/>
      <c r="T23" s="91"/>
      <c r="U23" s="91"/>
      <c r="V23" s="92"/>
      <c r="W23" s="93"/>
      <c r="X23" s="91"/>
    </row>
    <row r="24" spans="1:24" ht="20.25" customHeight="1">
      <c r="A24" s="37" t="str">
        <f t="shared" si="0"/>
        <v>Fri</v>
      </c>
      <c r="B24" s="38">
        <f t="shared" si="1"/>
        <v>14</v>
      </c>
      <c r="C24" s="91" t="s">
        <v>92</v>
      </c>
      <c r="D24" s="91">
        <v>0.84</v>
      </c>
      <c r="E24" s="91" t="s">
        <v>93</v>
      </c>
      <c r="F24" s="91">
        <v>1.11</v>
      </c>
      <c r="G24" s="91" t="s">
        <v>94</v>
      </c>
      <c r="H24" s="91">
        <v>0.75</v>
      </c>
      <c r="I24" s="91" t="s">
        <v>95</v>
      </c>
      <c r="J24" s="91">
        <v>0.99</v>
      </c>
      <c r="K24" s="91" t="s">
        <v>96</v>
      </c>
      <c r="L24" s="91">
        <v>0.86</v>
      </c>
      <c r="M24" s="91"/>
      <c r="N24" s="91"/>
      <c r="O24" s="91"/>
      <c r="P24" s="91"/>
      <c r="Q24" s="91"/>
      <c r="R24" s="91"/>
      <c r="S24" s="91"/>
      <c r="T24" s="91"/>
      <c r="U24" s="91"/>
      <c r="V24" s="92"/>
      <c r="W24" s="93"/>
      <c r="X24" s="91"/>
    </row>
    <row r="25" spans="1:24" ht="20.25" customHeight="1">
      <c r="A25" s="37" t="str">
        <f t="shared" si="0"/>
        <v>Sat</v>
      </c>
      <c r="B25" s="38">
        <f t="shared" si="1"/>
        <v>15</v>
      </c>
      <c r="C25" s="91" t="s">
        <v>62</v>
      </c>
      <c r="D25" s="91">
        <v>0.78</v>
      </c>
      <c r="E25" s="91" t="s">
        <v>63</v>
      </c>
      <c r="F25" s="91">
        <v>0.83</v>
      </c>
      <c r="G25" s="91" t="s">
        <v>64</v>
      </c>
      <c r="H25" s="91">
        <v>0.86</v>
      </c>
      <c r="I25" s="91" t="s">
        <v>65</v>
      </c>
      <c r="J25" s="91">
        <v>0.71</v>
      </c>
      <c r="K25" s="91" t="s">
        <v>66</v>
      </c>
      <c r="L25" s="91">
        <v>0.91</v>
      </c>
      <c r="M25" s="91"/>
      <c r="N25" s="91"/>
      <c r="O25" s="91"/>
      <c r="P25" s="91"/>
      <c r="Q25" s="91"/>
      <c r="R25" s="91"/>
      <c r="S25" s="91"/>
      <c r="T25" s="91"/>
      <c r="U25" s="91"/>
      <c r="V25" s="92"/>
      <c r="W25" s="93"/>
      <c r="X25" s="91"/>
    </row>
    <row r="26" spans="1:24" ht="20.25" customHeight="1">
      <c r="A26" s="37" t="str">
        <f t="shared" si="0"/>
        <v>Sun</v>
      </c>
      <c r="B26" s="38">
        <f t="shared" si="1"/>
        <v>16</v>
      </c>
      <c r="C26" s="91" t="s">
        <v>68</v>
      </c>
      <c r="D26" s="91">
        <v>1.22</v>
      </c>
      <c r="E26" s="91" t="s">
        <v>69</v>
      </c>
      <c r="F26" s="91">
        <v>0.73</v>
      </c>
      <c r="G26" s="91" t="s">
        <v>70</v>
      </c>
      <c r="H26" s="91">
        <v>0.87</v>
      </c>
      <c r="I26" s="91" t="s">
        <v>71</v>
      </c>
      <c r="J26" s="91">
        <v>0.77</v>
      </c>
      <c r="K26" s="91" t="s">
        <v>72</v>
      </c>
      <c r="L26" s="91">
        <v>0.99</v>
      </c>
      <c r="M26" s="91"/>
      <c r="N26" s="91"/>
      <c r="O26" s="91"/>
      <c r="P26" s="91"/>
      <c r="Q26" s="91"/>
      <c r="R26" s="91"/>
      <c r="S26" s="91"/>
      <c r="T26" s="91"/>
      <c r="U26" s="91"/>
      <c r="V26" s="92"/>
      <c r="W26" s="93"/>
      <c r="X26" s="91"/>
    </row>
    <row r="27" spans="1:24" ht="20.25" customHeight="1">
      <c r="A27" s="37" t="str">
        <f t="shared" si="0"/>
        <v>Mon</v>
      </c>
      <c r="B27" s="38">
        <f t="shared" si="1"/>
        <v>17</v>
      </c>
      <c r="C27" s="91" t="s">
        <v>73</v>
      </c>
      <c r="D27" s="91">
        <v>0.86</v>
      </c>
      <c r="E27" s="91" t="s">
        <v>74</v>
      </c>
      <c r="F27" s="91">
        <v>1.23</v>
      </c>
      <c r="G27" s="91" t="s">
        <v>75</v>
      </c>
      <c r="H27" s="91">
        <v>0.99</v>
      </c>
      <c r="I27" s="91" t="s">
        <v>38</v>
      </c>
      <c r="J27" s="91">
        <v>0.87</v>
      </c>
      <c r="K27" s="91" t="s">
        <v>76</v>
      </c>
      <c r="L27" s="91">
        <v>1.22</v>
      </c>
      <c r="M27" s="91"/>
      <c r="N27" s="91"/>
      <c r="O27" s="91"/>
      <c r="P27" s="91"/>
      <c r="Q27" s="91"/>
      <c r="R27" s="91"/>
      <c r="S27" s="91"/>
      <c r="T27" s="91"/>
      <c r="U27" s="91"/>
      <c r="V27" s="92"/>
      <c r="W27" s="93"/>
      <c r="X27" s="91"/>
    </row>
    <row r="28" spans="1:24" ht="20.25" customHeight="1">
      <c r="A28" s="37" t="str">
        <f t="shared" si="0"/>
        <v>Tue</v>
      </c>
      <c r="B28" s="38">
        <f t="shared" si="1"/>
        <v>18</v>
      </c>
      <c r="C28" s="91" t="s">
        <v>77</v>
      </c>
      <c r="D28" s="91">
        <v>0.79</v>
      </c>
      <c r="E28" s="91" t="s">
        <v>78</v>
      </c>
      <c r="F28" s="91">
        <v>0.89</v>
      </c>
      <c r="G28" s="91" t="s">
        <v>79</v>
      </c>
      <c r="H28" s="91">
        <v>1.22</v>
      </c>
      <c r="I28" s="91" t="s">
        <v>80</v>
      </c>
      <c r="J28" s="91">
        <v>0.99</v>
      </c>
      <c r="K28" s="91" t="s">
        <v>81</v>
      </c>
      <c r="L28" s="91">
        <v>0.88</v>
      </c>
      <c r="M28" s="91"/>
      <c r="N28" s="91"/>
      <c r="O28" s="91"/>
      <c r="P28" s="91"/>
      <c r="Q28" s="91"/>
      <c r="R28" s="91"/>
      <c r="S28" s="91"/>
      <c r="T28" s="91"/>
      <c r="U28" s="91"/>
      <c r="V28" s="92"/>
      <c r="W28" s="93" t="s">
        <v>81</v>
      </c>
      <c r="X28" s="91">
        <v>0.92</v>
      </c>
    </row>
    <row r="29" spans="1:24" ht="20.25" customHeight="1">
      <c r="A29" s="37" t="str">
        <f t="shared" si="0"/>
        <v>Wed</v>
      </c>
      <c r="B29" s="38">
        <f t="shared" si="1"/>
        <v>19</v>
      </c>
      <c r="C29" s="91" t="s">
        <v>83</v>
      </c>
      <c r="D29" s="91">
        <v>0.71</v>
      </c>
      <c r="E29" s="91" t="s">
        <v>84</v>
      </c>
      <c r="F29" s="91">
        <v>0.86</v>
      </c>
      <c r="G29" s="91" t="s">
        <v>85</v>
      </c>
      <c r="H29" s="91">
        <v>0.97</v>
      </c>
      <c r="I29" s="91" t="s">
        <v>86</v>
      </c>
      <c r="J29" s="91">
        <v>1.22</v>
      </c>
      <c r="K29" s="91" t="s">
        <v>37</v>
      </c>
      <c r="L29" s="91">
        <v>0.75</v>
      </c>
      <c r="M29" s="91"/>
      <c r="N29" s="91"/>
      <c r="O29" s="91"/>
      <c r="P29" s="91"/>
      <c r="Q29" s="91"/>
      <c r="R29" s="91"/>
      <c r="S29" s="91"/>
      <c r="T29" s="91"/>
      <c r="U29" s="91"/>
      <c r="V29" s="92"/>
      <c r="W29" s="93"/>
      <c r="X29" s="91"/>
    </row>
    <row r="30" spans="1:24" ht="20.25" customHeight="1">
      <c r="A30" s="37" t="str">
        <f t="shared" si="0"/>
        <v>Thu</v>
      </c>
      <c r="B30" s="38">
        <f t="shared" si="1"/>
        <v>20</v>
      </c>
      <c r="C30" s="91" t="s">
        <v>87</v>
      </c>
      <c r="D30" s="91">
        <v>0.77</v>
      </c>
      <c r="E30" s="91" t="s">
        <v>88</v>
      </c>
      <c r="F30" s="91">
        <v>0.75</v>
      </c>
      <c r="G30" s="91" t="s">
        <v>89</v>
      </c>
      <c r="H30" s="91">
        <v>0.75</v>
      </c>
      <c r="I30" s="91" t="s">
        <v>90</v>
      </c>
      <c r="J30" s="91">
        <v>0.2</v>
      </c>
      <c r="K30" s="91" t="s">
        <v>91</v>
      </c>
      <c r="L30" s="91">
        <v>0.86</v>
      </c>
      <c r="M30" s="91"/>
      <c r="N30" s="91"/>
      <c r="O30" s="91"/>
      <c r="P30" s="91"/>
      <c r="Q30" s="91"/>
      <c r="R30" s="91"/>
      <c r="S30" s="91"/>
      <c r="T30" s="91"/>
      <c r="U30" s="91"/>
      <c r="V30" s="92"/>
      <c r="W30" s="93"/>
      <c r="X30" s="91"/>
    </row>
    <row r="31" spans="1:24" ht="20.25" customHeight="1">
      <c r="A31" s="37" t="str">
        <f t="shared" si="0"/>
        <v>Fri</v>
      </c>
      <c r="B31" s="38">
        <f t="shared" si="1"/>
        <v>21</v>
      </c>
      <c r="C31" s="91" t="s">
        <v>92</v>
      </c>
      <c r="D31" s="91">
        <v>0.87</v>
      </c>
      <c r="E31" s="91" t="s">
        <v>93</v>
      </c>
      <c r="F31" s="91">
        <v>0.86</v>
      </c>
      <c r="G31" s="91" t="s">
        <v>94</v>
      </c>
      <c r="H31" s="91">
        <v>0.86</v>
      </c>
      <c r="I31" s="91" t="s">
        <v>95</v>
      </c>
      <c r="J31" s="91">
        <v>0.75</v>
      </c>
      <c r="K31" s="91" t="s">
        <v>96</v>
      </c>
      <c r="L31" s="91">
        <v>0.91</v>
      </c>
      <c r="M31" s="91"/>
      <c r="N31" s="91"/>
      <c r="O31" s="91"/>
      <c r="P31" s="91"/>
      <c r="Q31" s="91"/>
      <c r="R31" s="91"/>
      <c r="S31" s="91"/>
      <c r="T31" s="91"/>
      <c r="U31" s="91"/>
      <c r="V31" s="92"/>
      <c r="W31" s="93"/>
      <c r="X31" s="91"/>
    </row>
    <row r="32" spans="1:24" ht="20.25" customHeight="1">
      <c r="A32" s="37" t="str">
        <f t="shared" si="0"/>
        <v>Sat</v>
      </c>
      <c r="B32" s="38">
        <f t="shared" si="1"/>
        <v>22</v>
      </c>
      <c r="C32" s="91" t="s">
        <v>62</v>
      </c>
      <c r="D32" s="91">
        <v>0.99</v>
      </c>
      <c r="E32" s="91" t="s">
        <v>63</v>
      </c>
      <c r="F32" s="91">
        <v>0.91</v>
      </c>
      <c r="G32" s="91" t="s">
        <v>64</v>
      </c>
      <c r="H32" s="91">
        <v>0.91</v>
      </c>
      <c r="I32" s="91" t="s">
        <v>65</v>
      </c>
      <c r="J32" s="91">
        <v>0.86</v>
      </c>
      <c r="K32" s="91" t="s">
        <v>66</v>
      </c>
      <c r="L32" s="91">
        <v>1.11</v>
      </c>
      <c r="M32" s="91"/>
      <c r="N32" s="91"/>
      <c r="O32" s="91"/>
      <c r="P32" s="91"/>
      <c r="Q32" s="91"/>
      <c r="R32" s="91"/>
      <c r="S32" s="91"/>
      <c r="T32" s="91"/>
      <c r="U32" s="91"/>
      <c r="V32" s="92"/>
      <c r="W32" s="93"/>
      <c r="X32" s="91"/>
    </row>
    <row r="33" spans="1:24" ht="20.25" customHeight="1">
      <c r="A33" s="37" t="str">
        <f t="shared" si="0"/>
        <v>Sun</v>
      </c>
      <c r="B33" s="38">
        <f t="shared" si="1"/>
        <v>23</v>
      </c>
      <c r="C33" s="91" t="s">
        <v>68</v>
      </c>
      <c r="D33" s="91">
        <v>1.22</v>
      </c>
      <c r="E33" s="91" t="s">
        <v>69</v>
      </c>
      <c r="F33" s="91">
        <v>0.68</v>
      </c>
      <c r="G33" s="91" t="s">
        <v>70</v>
      </c>
      <c r="H33" s="91">
        <v>1.11</v>
      </c>
      <c r="I33" s="91" t="s">
        <v>71</v>
      </c>
      <c r="J33" s="91">
        <v>0.91</v>
      </c>
      <c r="K33" s="91" t="s">
        <v>72</v>
      </c>
      <c r="L33" s="91">
        <v>0.83</v>
      </c>
      <c r="M33" s="91"/>
      <c r="N33" s="91"/>
      <c r="O33" s="91"/>
      <c r="P33" s="91"/>
      <c r="Q33" s="91"/>
      <c r="R33" s="91"/>
      <c r="S33" s="91"/>
      <c r="T33" s="91"/>
      <c r="U33" s="91"/>
      <c r="V33" s="92"/>
      <c r="W33" s="93"/>
      <c r="X33" s="91"/>
    </row>
    <row r="34" spans="1:24" ht="20.25" customHeight="1">
      <c r="A34" s="37" t="str">
        <f t="shared" si="0"/>
        <v>Mon</v>
      </c>
      <c r="B34" s="38">
        <f t="shared" si="1"/>
        <v>24</v>
      </c>
      <c r="C34" s="91" t="s">
        <v>73</v>
      </c>
      <c r="D34" s="91">
        <v>0.78</v>
      </c>
      <c r="E34" s="91" t="s">
        <v>74</v>
      </c>
      <c r="F34" s="91">
        <v>0.99</v>
      </c>
      <c r="G34" s="91" t="s">
        <v>75</v>
      </c>
      <c r="H34" s="91">
        <v>0.99</v>
      </c>
      <c r="I34" s="91" t="s">
        <v>38</v>
      </c>
      <c r="J34" s="91">
        <v>1.11</v>
      </c>
      <c r="K34" s="91" t="s">
        <v>76</v>
      </c>
      <c r="L34" s="91">
        <v>0.73</v>
      </c>
      <c r="M34" s="91"/>
      <c r="N34" s="91"/>
      <c r="O34" s="91"/>
      <c r="P34" s="91"/>
      <c r="Q34" s="91"/>
      <c r="R34" s="91"/>
      <c r="S34" s="91"/>
      <c r="T34" s="91"/>
      <c r="U34" s="91"/>
      <c r="V34" s="92"/>
      <c r="W34" s="93"/>
      <c r="X34" s="91"/>
    </row>
    <row r="35" spans="1:24" ht="20.25" customHeight="1">
      <c r="A35" s="37" t="str">
        <f t="shared" si="0"/>
        <v>Tue</v>
      </c>
      <c r="B35" s="38">
        <f t="shared" si="1"/>
        <v>25</v>
      </c>
      <c r="C35" s="91" t="s">
        <v>77</v>
      </c>
      <c r="D35" s="91">
        <v>0.75</v>
      </c>
      <c r="E35" s="91" t="s">
        <v>78</v>
      </c>
      <c r="F35" s="91">
        <v>0.85</v>
      </c>
      <c r="G35" s="91" t="s">
        <v>79</v>
      </c>
      <c r="H35" s="91">
        <v>0.85</v>
      </c>
      <c r="I35" s="91" t="s">
        <v>80</v>
      </c>
      <c r="J35" s="91">
        <v>0.99</v>
      </c>
      <c r="K35" s="91" t="s">
        <v>81</v>
      </c>
      <c r="L35" s="91">
        <v>1.23</v>
      </c>
      <c r="M35" s="91"/>
      <c r="N35" s="91"/>
      <c r="O35" s="91"/>
      <c r="P35" s="91"/>
      <c r="Q35" s="91"/>
      <c r="R35" s="91"/>
      <c r="S35" s="91"/>
      <c r="T35" s="91"/>
      <c r="U35" s="91"/>
      <c r="V35" s="92"/>
      <c r="W35" s="93" t="s">
        <v>77</v>
      </c>
      <c r="X35" s="91">
        <v>0.77</v>
      </c>
    </row>
    <row r="36" spans="1:24" ht="20.25" customHeight="1">
      <c r="A36" s="37" t="str">
        <f t="shared" si="0"/>
        <v>Wed</v>
      </c>
      <c r="B36" s="38">
        <f t="shared" si="1"/>
        <v>26</v>
      </c>
      <c r="C36" s="91" t="s">
        <v>83</v>
      </c>
      <c r="D36" s="91">
        <v>0.86</v>
      </c>
      <c r="E36" s="91" t="s">
        <v>84</v>
      </c>
      <c r="F36" s="91">
        <v>0.99</v>
      </c>
      <c r="G36" s="91" t="s">
        <v>85</v>
      </c>
      <c r="H36" s="91">
        <v>0.84</v>
      </c>
      <c r="I36" s="91" t="s">
        <v>86</v>
      </c>
      <c r="J36" s="91">
        <v>0.85</v>
      </c>
      <c r="K36" s="91" t="s">
        <v>37</v>
      </c>
      <c r="L36" s="91">
        <v>0.89</v>
      </c>
      <c r="M36" s="91"/>
      <c r="N36" s="91"/>
      <c r="O36" s="91"/>
      <c r="P36" s="91"/>
      <c r="Q36" s="91"/>
      <c r="R36" s="91"/>
      <c r="S36" s="91"/>
      <c r="T36" s="91"/>
      <c r="U36" s="91"/>
      <c r="V36" s="92"/>
      <c r="W36" s="93"/>
      <c r="X36" s="91"/>
    </row>
    <row r="37" spans="1:24" ht="20.25" customHeight="1">
      <c r="A37" s="37" t="str">
        <f t="shared" si="0"/>
        <v>Thu</v>
      </c>
      <c r="B37" s="38">
        <f t="shared" si="1"/>
        <v>27</v>
      </c>
      <c r="C37" s="91" t="s">
        <v>87</v>
      </c>
      <c r="D37" s="91">
        <v>0.89</v>
      </c>
      <c r="E37" s="91" t="s">
        <v>88</v>
      </c>
      <c r="F37" s="91">
        <v>1.22</v>
      </c>
      <c r="G37" s="91" t="s">
        <v>89</v>
      </c>
      <c r="H37" s="91">
        <v>0.78</v>
      </c>
      <c r="I37" s="91" t="s">
        <v>90</v>
      </c>
      <c r="J37" s="91">
        <v>0.84</v>
      </c>
      <c r="K37" s="91" t="s">
        <v>91</v>
      </c>
      <c r="L37" s="91">
        <v>0.86</v>
      </c>
      <c r="M37" s="91"/>
      <c r="N37" s="91"/>
      <c r="O37" s="91"/>
      <c r="P37" s="91"/>
      <c r="Q37" s="91"/>
      <c r="R37" s="91"/>
      <c r="S37" s="91"/>
      <c r="T37" s="91"/>
      <c r="U37" s="91"/>
      <c r="V37" s="92"/>
      <c r="W37" s="93"/>
      <c r="X37" s="91"/>
    </row>
    <row r="38" spans="1:24" ht="20.25" customHeight="1">
      <c r="A38" s="37" t="str">
        <f t="shared" si="0"/>
        <v>Fri</v>
      </c>
      <c r="B38" s="38">
        <f t="shared" si="1"/>
        <v>28</v>
      </c>
      <c r="C38" s="91" t="s">
        <v>92</v>
      </c>
      <c r="D38" s="91">
        <v>0.86</v>
      </c>
      <c r="E38" s="91" t="s">
        <v>93</v>
      </c>
      <c r="F38" s="91">
        <v>0.86</v>
      </c>
      <c r="G38" s="91" t="s">
        <v>94</v>
      </c>
      <c r="H38" s="91">
        <v>1.22</v>
      </c>
      <c r="I38" s="91" t="s">
        <v>95</v>
      </c>
      <c r="J38" s="91">
        <v>0.78</v>
      </c>
      <c r="K38" s="91" t="s">
        <v>96</v>
      </c>
      <c r="L38" s="91">
        <v>0.75</v>
      </c>
      <c r="M38" s="91"/>
      <c r="N38" s="91"/>
      <c r="O38" s="91"/>
      <c r="P38" s="91"/>
      <c r="Q38" s="91"/>
      <c r="R38" s="91"/>
      <c r="S38" s="91"/>
      <c r="T38" s="91"/>
      <c r="U38" s="91"/>
      <c r="V38" s="92"/>
      <c r="W38" s="93"/>
      <c r="X38" s="91"/>
    </row>
    <row r="39" spans="1:24" ht="20.25" customHeight="1">
      <c r="A39" s="37" t="str">
        <f t="shared" si="0"/>
        <v>Sat</v>
      </c>
      <c r="B39" s="38">
        <f t="shared" si="1"/>
        <v>29</v>
      </c>
      <c r="C39" s="91" t="s">
        <v>62</v>
      </c>
      <c r="D39" s="91">
        <v>0.75</v>
      </c>
      <c r="E39" s="91" t="s">
        <v>63</v>
      </c>
      <c r="F39" s="91">
        <v>0.75</v>
      </c>
      <c r="G39" s="91" t="s">
        <v>64</v>
      </c>
      <c r="H39" s="91">
        <v>0.86</v>
      </c>
      <c r="I39" s="91" t="s">
        <v>65</v>
      </c>
      <c r="J39" s="91">
        <v>1.22</v>
      </c>
      <c r="K39" s="91" t="s">
        <v>66</v>
      </c>
      <c r="L39" s="91">
        <v>0.86</v>
      </c>
      <c r="M39" s="91"/>
      <c r="N39" s="91"/>
      <c r="O39" s="91"/>
      <c r="P39" s="91"/>
      <c r="Q39" s="91"/>
      <c r="R39" s="91"/>
      <c r="S39" s="91"/>
      <c r="T39" s="91"/>
      <c r="U39" s="91"/>
      <c r="V39" s="92"/>
      <c r="W39" s="93"/>
      <c r="X39" s="91"/>
    </row>
    <row r="40" spans="1:24" ht="20.25" customHeight="1">
      <c r="A40" s="37" t="str">
        <f t="shared" si="0"/>
        <v>Sun</v>
      </c>
      <c r="B40" s="38">
        <f t="shared" si="1"/>
        <v>30</v>
      </c>
      <c r="C40" s="91" t="s">
        <v>68</v>
      </c>
      <c r="D40" s="91">
        <v>0.86</v>
      </c>
      <c r="E40" s="91" t="s">
        <v>69</v>
      </c>
      <c r="F40" s="91">
        <v>0.86</v>
      </c>
      <c r="G40" s="91" t="s">
        <v>70</v>
      </c>
      <c r="H40" s="91">
        <v>0.79</v>
      </c>
      <c r="I40" s="91" t="s">
        <v>71</v>
      </c>
      <c r="J40" s="91">
        <v>0.86</v>
      </c>
      <c r="K40" s="91" t="s">
        <v>72</v>
      </c>
      <c r="L40" s="91">
        <v>0.75</v>
      </c>
      <c r="M40" s="91"/>
      <c r="N40" s="91"/>
      <c r="O40" s="91"/>
      <c r="P40" s="91"/>
      <c r="Q40" s="91"/>
      <c r="R40" s="91"/>
      <c r="S40" s="91"/>
      <c r="T40" s="91"/>
      <c r="U40" s="91"/>
      <c r="V40" s="92"/>
      <c r="W40" s="93"/>
      <c r="X40" s="91"/>
    </row>
    <row r="41" spans="1:24" ht="20.25" customHeight="1" thickBot="1">
      <c r="A41" s="43" t="str">
        <f t="shared" si="0"/>
        <v>Mon</v>
      </c>
      <c r="B41" s="44">
        <f t="shared" si="1"/>
        <v>31</v>
      </c>
      <c r="C41" s="95" t="s">
        <v>82</v>
      </c>
      <c r="D41" s="95">
        <v>0.91</v>
      </c>
      <c r="E41" s="95" t="s">
        <v>74</v>
      </c>
      <c r="F41" s="95">
        <v>0.91</v>
      </c>
      <c r="G41" s="95" t="s">
        <v>75</v>
      </c>
      <c r="H41" s="95">
        <v>0.88</v>
      </c>
      <c r="I41" s="95" t="s">
        <v>38</v>
      </c>
      <c r="J41" s="95">
        <v>0.79</v>
      </c>
      <c r="K41" s="95" t="s">
        <v>76</v>
      </c>
      <c r="L41" s="95">
        <v>0.77</v>
      </c>
      <c r="M41" s="95"/>
      <c r="N41" s="95"/>
      <c r="O41" s="95"/>
      <c r="P41" s="95"/>
      <c r="Q41" s="95"/>
      <c r="R41" s="95"/>
      <c r="S41" s="95"/>
      <c r="T41" s="95"/>
      <c r="U41" s="95"/>
      <c r="V41" s="96"/>
      <c r="W41" s="97"/>
      <c r="X41" s="95"/>
    </row>
    <row r="42" spans="1:24" ht="20.25" customHeight="1">
      <c r="A42" s="48" t="s">
        <v>136</v>
      </c>
      <c r="B42" s="48"/>
      <c r="C42" s="48"/>
      <c r="D42" s="14"/>
      <c r="E42" s="48"/>
      <c r="F42" s="14"/>
      <c r="G42" s="48"/>
      <c r="H42" s="14"/>
      <c r="I42" s="48"/>
      <c r="J42" s="14"/>
      <c r="K42" s="48"/>
      <c r="L42" s="14"/>
      <c r="M42" s="48"/>
      <c r="N42" s="14"/>
      <c r="O42" s="48"/>
      <c r="P42" s="14"/>
      <c r="Q42" s="48"/>
      <c r="R42" s="14"/>
      <c r="S42" s="48"/>
      <c r="T42" s="14"/>
      <c r="U42" s="48"/>
      <c r="V42" s="14"/>
      <c r="W42" s="48"/>
      <c r="X42" s="14"/>
    </row>
    <row r="43" spans="1:24" ht="13.5">
      <c r="A43" s="48" t="s">
        <v>43</v>
      </c>
      <c r="B43" s="48"/>
      <c r="C43" s="48"/>
      <c r="D43" s="14"/>
      <c r="E43" s="48"/>
      <c r="F43" s="14"/>
      <c r="G43" s="48"/>
      <c r="H43" s="14"/>
      <c r="I43" s="48"/>
      <c r="J43" s="14"/>
      <c r="K43" s="48"/>
      <c r="L43" s="14"/>
      <c r="M43" s="48"/>
      <c r="N43" s="14"/>
      <c r="O43" s="48"/>
      <c r="P43" s="14"/>
      <c r="Q43" s="48"/>
      <c r="R43" s="14"/>
      <c r="S43" s="48"/>
      <c r="T43" s="14"/>
      <c r="U43" s="48"/>
      <c r="V43" s="14"/>
      <c r="W43" s="48"/>
      <c r="X43" s="14"/>
    </row>
    <row r="44" spans="1:24" ht="13.5">
      <c r="A44" s="48"/>
      <c r="B44" s="48"/>
      <c r="C44" s="48"/>
      <c r="D44" s="14"/>
      <c r="E44" s="48"/>
      <c r="F44" s="14"/>
      <c r="G44" s="48"/>
      <c r="H44" s="14"/>
      <c r="I44" s="48"/>
      <c r="J44" s="14"/>
      <c r="K44" s="48"/>
      <c r="L44" s="14"/>
      <c r="M44" s="48"/>
      <c r="N44" s="14"/>
      <c r="O44" s="48"/>
      <c r="P44" s="14"/>
      <c r="Q44" s="48"/>
      <c r="R44" s="14"/>
      <c r="S44" s="48"/>
      <c r="T44" s="14"/>
      <c r="U44" s="48"/>
      <c r="V44" s="14"/>
      <c r="W44" s="48"/>
      <c r="X44" s="14"/>
    </row>
    <row r="45" spans="1:24" ht="16.5">
      <c r="A45" s="126" t="s">
        <v>107</v>
      </c>
      <c r="B45" s="126"/>
      <c r="C45" s="126"/>
      <c r="D45" s="126"/>
      <c r="E45" s="126"/>
      <c r="F45" s="126"/>
      <c r="G45" s="128" t="s">
        <v>39</v>
      </c>
      <c r="H45" s="128"/>
      <c r="I45" s="128"/>
      <c r="J45" s="128"/>
      <c r="K45" s="128"/>
      <c r="L45" s="128"/>
      <c r="M45" s="49"/>
      <c r="N45" s="50" t="s">
        <v>57</v>
      </c>
      <c r="O45" s="121">
        <v>40576</v>
      </c>
      <c r="P45" s="122"/>
      <c r="Q45" s="122"/>
      <c r="R45" s="14"/>
      <c r="S45" s="48"/>
      <c r="T45" s="14"/>
      <c r="U45" s="48"/>
      <c r="V45" s="14"/>
      <c r="W45" s="48"/>
      <c r="X45" s="14" t="s">
        <v>109</v>
      </c>
    </row>
    <row r="46" spans="1:25" s="7" customFormat="1" ht="15.7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5"/>
    </row>
    <row r="48" ht="12.75">
      <c r="A48" s="11"/>
    </row>
  </sheetData>
  <sheetProtection/>
  <mergeCells count="44">
    <mergeCell ref="X8:X10"/>
    <mergeCell ref="O5:Q5"/>
    <mergeCell ref="V5:X5"/>
    <mergeCell ref="C7:D7"/>
    <mergeCell ref="E7:F7"/>
    <mergeCell ref="G7:H7"/>
    <mergeCell ref="I7:J7"/>
    <mergeCell ref="Q7:R7"/>
    <mergeCell ref="M8:M10"/>
    <mergeCell ref="N8:N10"/>
    <mergeCell ref="K4:O4"/>
    <mergeCell ref="C8:C10"/>
    <mergeCell ref="D8:D10"/>
    <mergeCell ref="S7:T7"/>
    <mergeCell ref="K8:K10"/>
    <mergeCell ref="Q8:Q10"/>
    <mergeCell ref="E8:E10"/>
    <mergeCell ref="F8:F10"/>
    <mergeCell ref="G8:G10"/>
    <mergeCell ref="H8:H10"/>
    <mergeCell ref="B5:D5"/>
    <mergeCell ref="E5:J5"/>
    <mergeCell ref="I8:I10"/>
    <mergeCell ref="J8:J10"/>
    <mergeCell ref="K7:L7"/>
    <mergeCell ref="M7:N7"/>
    <mergeCell ref="A46:X46"/>
    <mergeCell ref="W7:X7"/>
    <mergeCell ref="G45:L45"/>
    <mergeCell ref="A45:F45"/>
    <mergeCell ref="A8:A10"/>
    <mergeCell ref="B8:B10"/>
    <mergeCell ref="O8:O10"/>
    <mergeCell ref="P8:P10"/>
    <mergeCell ref="L8:L10"/>
    <mergeCell ref="O7:P7"/>
    <mergeCell ref="W8:W10"/>
    <mergeCell ref="V8:V10"/>
    <mergeCell ref="O45:Q45"/>
    <mergeCell ref="U7:V7"/>
    <mergeCell ref="R8:R10"/>
    <mergeCell ref="S8:S10"/>
    <mergeCell ref="T8:T10"/>
    <mergeCell ref="U8:U10"/>
  </mergeCells>
  <printOptions horizontalCentered="1"/>
  <pageMargins left="0.5" right="0.5" top="0.25" bottom="0.3" header="0.25" footer="0.3"/>
  <pageSetup fitToHeight="1" fitToWidth="1" horizontalDpi="600" verticalDpi="600" orientation="landscape" scale="69" r:id="rId3"/>
  <ignoredErrors>
    <ignoredError sqref="O5" numberStoredAsText="1"/>
  </ignoredErrors>
  <legacyDrawing r:id="rId2"/>
</worksheet>
</file>

<file path=xl/worksheets/sheet4.xml><?xml version="1.0" encoding="utf-8"?>
<worksheet xmlns="http://schemas.openxmlformats.org/spreadsheetml/2006/main" xmlns:r="http://schemas.openxmlformats.org/officeDocument/2006/relationships">
  <dimension ref="A1:N69"/>
  <sheetViews>
    <sheetView showGridLines="0" view="pageBreakPreview" zoomScale="80" zoomScaleNormal="80" zoomScaleSheetLayoutView="80" zoomScalePageLayoutView="0" workbookViewId="0" topLeftCell="A1">
      <selection activeCell="G12" sqref="G12"/>
    </sheetView>
  </sheetViews>
  <sheetFormatPr defaultColWidth="9.140625" defaultRowHeight="12.75"/>
  <cols>
    <col min="1" max="1" width="6.421875" style="9" customWidth="1"/>
    <col min="2" max="2" width="9.140625" style="1" customWidth="1"/>
    <col min="3" max="3" width="11.7109375" style="1" customWidth="1"/>
    <col min="4" max="4" width="24.140625" style="1" customWidth="1"/>
    <col min="5" max="5" width="12.28125" style="1" customWidth="1"/>
    <col min="6" max="11" width="11.7109375" style="1" customWidth="1"/>
    <col min="12" max="12" width="10.7109375" style="1" customWidth="1"/>
    <col min="13" max="13" width="2.00390625" style="1" customWidth="1"/>
    <col min="14" max="16384" width="9.140625" style="1" customWidth="1"/>
  </cols>
  <sheetData>
    <row r="1" spans="1:12" s="8" customFormat="1" ht="13.5" customHeight="1">
      <c r="A1" s="12" t="s">
        <v>16</v>
      </c>
      <c r="B1" s="12"/>
      <c r="C1" s="12"/>
      <c r="D1" s="12"/>
      <c r="E1" s="12"/>
      <c r="F1" s="12"/>
      <c r="G1" s="12"/>
      <c r="H1" s="12"/>
      <c r="I1" s="12"/>
      <c r="J1" s="12"/>
      <c r="K1" s="12"/>
      <c r="L1" s="13" t="s">
        <v>108</v>
      </c>
    </row>
    <row r="2" spans="1:12" s="8" customFormat="1" ht="15.75" customHeight="1">
      <c r="A2" s="52"/>
      <c r="B2" s="53"/>
      <c r="C2" s="53"/>
      <c r="D2" s="53"/>
      <c r="E2" s="53"/>
      <c r="F2" s="53"/>
      <c r="G2" s="53"/>
      <c r="H2" s="53"/>
      <c r="I2" s="53"/>
      <c r="J2" s="53"/>
      <c r="K2" s="53"/>
      <c r="L2" s="18" t="s">
        <v>17</v>
      </c>
    </row>
    <row r="3" spans="1:13" ht="18.75">
      <c r="A3" s="14"/>
      <c r="B3" s="15" t="s">
        <v>101</v>
      </c>
      <c r="C3" s="16"/>
      <c r="D3" s="17"/>
      <c r="E3" s="17"/>
      <c r="F3" s="17"/>
      <c r="G3" s="17"/>
      <c r="H3" s="17"/>
      <c r="I3" s="17"/>
      <c r="J3" s="17"/>
      <c r="K3" s="17"/>
      <c r="L3" s="17"/>
      <c r="M3" s="2"/>
    </row>
    <row r="4" spans="1:13" s="10" customFormat="1" ht="21">
      <c r="A4" s="19"/>
      <c r="B4" s="20" t="s">
        <v>20</v>
      </c>
      <c r="C4" s="21"/>
      <c r="D4" s="22"/>
      <c r="E4" s="22"/>
      <c r="F4" s="22"/>
      <c r="G4" s="22"/>
      <c r="H4" s="22"/>
      <c r="I4" s="22"/>
      <c r="J4" s="22"/>
      <c r="K4" s="22"/>
      <c r="L4" s="22"/>
      <c r="M4" s="6"/>
    </row>
    <row r="5" spans="1:13" ht="15" customHeight="1">
      <c r="A5" s="14"/>
      <c r="B5" s="16"/>
      <c r="C5" s="16"/>
      <c r="D5" s="23"/>
      <c r="E5" s="23"/>
      <c r="F5" s="191" t="s">
        <v>97</v>
      </c>
      <c r="G5" s="191"/>
      <c r="H5" s="23"/>
      <c r="I5" s="23"/>
      <c r="J5" s="23"/>
      <c r="K5" s="23"/>
      <c r="L5" s="23"/>
      <c r="M5" s="3"/>
    </row>
    <row r="6" spans="1:13" ht="15" customHeight="1">
      <c r="A6" s="14"/>
      <c r="B6" s="16"/>
      <c r="C6" s="16"/>
      <c r="D6" s="23"/>
      <c r="E6" s="23"/>
      <c r="F6" s="23"/>
      <c r="G6" s="23"/>
      <c r="H6" s="23"/>
      <c r="I6" s="23"/>
      <c r="J6" s="23"/>
      <c r="K6" s="23"/>
      <c r="L6" s="23"/>
      <c r="M6" s="3"/>
    </row>
    <row r="7" spans="1:13" ht="16.5" thickBot="1">
      <c r="A7" s="14"/>
      <c r="B7" s="147" t="s">
        <v>1</v>
      </c>
      <c r="C7" s="147"/>
      <c r="D7" s="179"/>
      <c r="E7" s="179"/>
      <c r="F7" s="179"/>
      <c r="G7" s="179"/>
      <c r="H7" s="179"/>
      <c r="I7" s="25"/>
      <c r="J7" s="26" t="s">
        <v>2</v>
      </c>
      <c r="K7" s="182"/>
      <c r="L7" s="182"/>
      <c r="M7" s="4"/>
    </row>
    <row r="8" spans="1:13" ht="5.25" customHeight="1">
      <c r="A8" s="14"/>
      <c r="B8" s="54"/>
      <c r="C8" s="54"/>
      <c r="D8" s="55"/>
      <c r="E8" s="55"/>
      <c r="F8" s="55"/>
      <c r="G8" s="55"/>
      <c r="H8" s="55"/>
      <c r="I8" s="25"/>
      <c r="J8" s="56"/>
      <c r="K8" s="57"/>
      <c r="L8" s="57"/>
      <c r="M8" s="5"/>
    </row>
    <row r="9" spans="1:13" ht="16.5" thickBot="1">
      <c r="A9" s="14"/>
      <c r="B9" s="147" t="s">
        <v>4</v>
      </c>
      <c r="C9" s="147"/>
      <c r="D9" s="179"/>
      <c r="E9" s="179"/>
      <c r="F9" s="179"/>
      <c r="G9" s="179"/>
      <c r="H9" s="179"/>
      <c r="I9" s="27"/>
      <c r="J9" s="26" t="s">
        <v>5</v>
      </c>
      <c r="K9" s="183"/>
      <c r="L9" s="183"/>
      <c r="M9" s="4"/>
    </row>
    <row r="10" spans="1:13" ht="5.25" customHeight="1">
      <c r="A10" s="14"/>
      <c r="B10" s="54"/>
      <c r="C10" s="54"/>
      <c r="D10" s="25"/>
      <c r="E10" s="25"/>
      <c r="F10" s="25"/>
      <c r="G10" s="25"/>
      <c r="H10" s="25"/>
      <c r="I10" s="25"/>
      <c r="J10" s="56"/>
      <c r="K10" s="57"/>
      <c r="L10" s="57"/>
      <c r="M10" s="5"/>
    </row>
    <row r="11" spans="1:13" ht="16.5" thickBot="1">
      <c r="A11" s="14"/>
      <c r="B11" s="147"/>
      <c r="C11" s="147"/>
      <c r="D11" s="151"/>
      <c r="E11" s="151"/>
      <c r="F11" s="151"/>
      <c r="G11" s="151"/>
      <c r="H11" s="151"/>
      <c r="I11" s="27"/>
      <c r="J11" s="26" t="s">
        <v>3</v>
      </c>
      <c r="K11" s="183"/>
      <c r="L11" s="183"/>
      <c r="M11" s="4"/>
    </row>
    <row r="12" spans="1:13" ht="20.25" customHeight="1">
      <c r="A12" s="152" t="s">
        <v>15</v>
      </c>
      <c r="B12" s="152" t="s">
        <v>0</v>
      </c>
      <c r="C12" s="137" t="s">
        <v>112</v>
      </c>
      <c r="D12" s="138"/>
      <c r="E12" s="143" t="s">
        <v>113</v>
      </c>
      <c r="F12" s="58"/>
      <c r="G12" s="59"/>
      <c r="H12" s="146"/>
      <c r="I12" s="146"/>
      <c r="J12" s="59"/>
      <c r="K12" s="60"/>
      <c r="L12" s="60"/>
      <c r="M12" s="5"/>
    </row>
    <row r="13" spans="1:13" ht="20.25" customHeight="1">
      <c r="A13" s="153"/>
      <c r="B13" s="153"/>
      <c r="C13" s="139"/>
      <c r="D13" s="140"/>
      <c r="E13" s="144"/>
      <c r="F13" s="58"/>
      <c r="G13" s="61"/>
      <c r="H13" s="146"/>
      <c r="I13" s="146"/>
      <c r="J13" s="62"/>
      <c r="K13" s="60"/>
      <c r="L13" s="60"/>
      <c r="M13" s="5"/>
    </row>
    <row r="14" spans="1:13" ht="19.5" customHeight="1" thickBot="1">
      <c r="A14" s="154"/>
      <c r="B14" s="154"/>
      <c r="C14" s="141"/>
      <c r="D14" s="142"/>
      <c r="E14" s="145"/>
      <c r="F14" s="58"/>
      <c r="G14" s="61"/>
      <c r="H14" s="61"/>
      <c r="I14" s="61"/>
      <c r="J14" s="61"/>
      <c r="K14" s="61"/>
      <c r="L14" s="61"/>
      <c r="M14" s="5"/>
    </row>
    <row r="15" spans="1:13" ht="19.5" customHeight="1">
      <c r="A15" s="32">
        <f>IF(ISBLANK($K$11),"",TEXT(K11,"ddd"))</f>
      </c>
      <c r="B15" s="33">
        <v>1</v>
      </c>
      <c r="C15" s="180" t="s">
        <v>61</v>
      </c>
      <c r="D15" s="181"/>
      <c r="E15" s="63"/>
      <c r="F15" s="64"/>
      <c r="G15" s="65" t="s">
        <v>114</v>
      </c>
      <c r="H15" s="61"/>
      <c r="I15" s="61"/>
      <c r="J15" s="61"/>
      <c r="K15" s="61"/>
      <c r="L15" s="61"/>
      <c r="M15" s="5"/>
    </row>
    <row r="16" spans="1:13" ht="20.25" customHeight="1">
      <c r="A16" s="37">
        <f aca="true" t="shared" si="0" ref="A16:A45">IF(ISBLANK($K$11),"",TEXT($K$11+B15,"ddd"))</f>
      </c>
      <c r="B16" s="38">
        <v>2</v>
      </c>
      <c r="C16" s="174"/>
      <c r="D16" s="175"/>
      <c r="E16" s="39"/>
      <c r="F16" s="66"/>
      <c r="G16" s="59"/>
      <c r="H16" s="66" t="s">
        <v>115</v>
      </c>
      <c r="I16" s="61"/>
      <c r="J16" s="61"/>
      <c r="K16" s="61"/>
      <c r="L16" s="61"/>
      <c r="M16" s="5"/>
    </row>
    <row r="17" spans="1:13" ht="20.25" customHeight="1">
      <c r="A17" s="37">
        <f t="shared" si="0"/>
      </c>
      <c r="B17" s="38">
        <f aca="true" t="shared" si="1" ref="B17:B45">B16+1</f>
        <v>3</v>
      </c>
      <c r="C17" s="174"/>
      <c r="D17" s="175"/>
      <c r="E17" s="39"/>
      <c r="F17" s="66"/>
      <c r="G17" s="59"/>
      <c r="H17" s="66" t="s">
        <v>116</v>
      </c>
      <c r="I17" s="61"/>
      <c r="J17" s="61"/>
      <c r="K17" s="61"/>
      <c r="L17" s="61"/>
      <c r="M17" s="5"/>
    </row>
    <row r="18" spans="1:13" ht="20.25" customHeight="1">
      <c r="A18" s="37">
        <f t="shared" si="0"/>
      </c>
      <c r="B18" s="38">
        <f t="shared" si="1"/>
        <v>4</v>
      </c>
      <c r="C18" s="174"/>
      <c r="D18" s="175"/>
      <c r="E18" s="39"/>
      <c r="F18" s="67"/>
      <c r="G18" s="61"/>
      <c r="H18" s="61"/>
      <c r="I18" s="61"/>
      <c r="J18" s="61"/>
      <c r="K18" s="68" t="s">
        <v>25</v>
      </c>
      <c r="L18" s="61"/>
      <c r="M18" s="5"/>
    </row>
    <row r="19" spans="1:13" ht="20.25" customHeight="1">
      <c r="A19" s="37">
        <f t="shared" si="0"/>
      </c>
      <c r="B19" s="38">
        <f t="shared" si="1"/>
        <v>5</v>
      </c>
      <c r="C19" s="174"/>
      <c r="D19" s="175"/>
      <c r="E19" s="39"/>
      <c r="F19" s="67"/>
      <c r="G19" s="61"/>
      <c r="H19" s="61"/>
      <c r="I19" s="61"/>
      <c r="J19" s="61"/>
      <c r="K19" s="61"/>
      <c r="L19" s="61"/>
      <c r="M19" s="5"/>
    </row>
    <row r="20" spans="1:13" ht="20.25" customHeight="1">
      <c r="A20" s="37">
        <f t="shared" si="0"/>
      </c>
      <c r="B20" s="38">
        <f t="shared" si="1"/>
        <v>6</v>
      </c>
      <c r="C20" s="174"/>
      <c r="D20" s="175"/>
      <c r="E20" s="39"/>
      <c r="F20" s="67"/>
      <c r="G20" s="61" t="s">
        <v>6</v>
      </c>
      <c r="H20" s="61"/>
      <c r="I20" s="61"/>
      <c r="J20" s="61"/>
      <c r="K20" s="61"/>
      <c r="L20" s="61"/>
      <c r="M20" s="5"/>
    </row>
    <row r="21" spans="1:13" ht="20.25" customHeight="1">
      <c r="A21" s="37">
        <f t="shared" si="0"/>
      </c>
      <c r="B21" s="38">
        <f t="shared" si="1"/>
        <v>7</v>
      </c>
      <c r="C21" s="174"/>
      <c r="D21" s="175"/>
      <c r="E21" s="39"/>
      <c r="F21" s="67"/>
      <c r="G21" s="69" t="s">
        <v>104</v>
      </c>
      <c r="H21" s="61"/>
      <c r="I21" s="61"/>
      <c r="J21" s="184"/>
      <c r="K21" s="184"/>
      <c r="L21" s="61"/>
      <c r="M21" s="5"/>
    </row>
    <row r="22" spans="1:13" ht="20.25" customHeight="1">
      <c r="A22" s="37">
        <f t="shared" si="0"/>
      </c>
      <c r="B22" s="38">
        <f t="shared" si="1"/>
        <v>8</v>
      </c>
      <c r="C22" s="174"/>
      <c r="D22" s="175"/>
      <c r="E22" s="39"/>
      <c r="F22" s="67"/>
      <c r="G22" s="69" t="s">
        <v>7</v>
      </c>
      <c r="H22" s="61"/>
      <c r="I22" s="61"/>
      <c r="J22" s="177"/>
      <c r="K22" s="177"/>
      <c r="L22" s="61"/>
      <c r="M22" s="5"/>
    </row>
    <row r="23" spans="1:13" ht="20.25" customHeight="1">
      <c r="A23" s="37">
        <f t="shared" si="0"/>
      </c>
      <c r="B23" s="38">
        <f t="shared" si="1"/>
        <v>9</v>
      </c>
      <c r="C23" s="174"/>
      <c r="D23" s="175"/>
      <c r="E23" s="39"/>
      <c r="F23" s="67"/>
      <c r="G23" s="69" t="s">
        <v>9</v>
      </c>
      <c r="H23" s="61"/>
      <c r="I23" s="61"/>
      <c r="J23" s="61"/>
      <c r="K23" s="61"/>
      <c r="L23" s="61"/>
      <c r="M23" s="5"/>
    </row>
    <row r="24" spans="1:13" ht="20.25" customHeight="1">
      <c r="A24" s="37">
        <f t="shared" si="0"/>
      </c>
      <c r="B24" s="38">
        <f t="shared" si="1"/>
        <v>10</v>
      </c>
      <c r="C24" s="174"/>
      <c r="D24" s="175"/>
      <c r="E24" s="39"/>
      <c r="F24" s="67"/>
      <c r="G24" s="61"/>
      <c r="H24" s="70" t="s">
        <v>0</v>
      </c>
      <c r="I24" s="132" t="s">
        <v>8</v>
      </c>
      <c r="J24" s="133"/>
      <c r="K24" s="134"/>
      <c r="L24" s="61"/>
      <c r="M24" s="5"/>
    </row>
    <row r="25" spans="1:13" ht="20.25" customHeight="1">
      <c r="A25" s="37">
        <f t="shared" si="0"/>
      </c>
      <c r="B25" s="38">
        <f t="shared" si="1"/>
        <v>11</v>
      </c>
      <c r="C25" s="174"/>
      <c r="D25" s="175"/>
      <c r="E25" s="39"/>
      <c r="F25" s="67"/>
      <c r="G25" s="61"/>
      <c r="H25" s="71"/>
      <c r="I25" s="176"/>
      <c r="J25" s="177"/>
      <c r="K25" s="178"/>
      <c r="L25" s="61"/>
      <c r="M25" s="5"/>
    </row>
    <row r="26" spans="1:13" ht="20.25" customHeight="1">
      <c r="A26" s="37">
        <f t="shared" si="0"/>
      </c>
      <c r="B26" s="38">
        <f t="shared" si="1"/>
        <v>12</v>
      </c>
      <c r="C26" s="174"/>
      <c r="D26" s="175"/>
      <c r="E26" s="39"/>
      <c r="F26" s="67"/>
      <c r="G26" s="61"/>
      <c r="H26" s="71"/>
      <c r="I26" s="176"/>
      <c r="J26" s="177"/>
      <c r="K26" s="178"/>
      <c r="L26" s="61"/>
      <c r="M26" s="5"/>
    </row>
    <row r="27" spans="1:13" ht="20.25" customHeight="1">
      <c r="A27" s="37">
        <f t="shared" si="0"/>
      </c>
      <c r="B27" s="38">
        <f t="shared" si="1"/>
        <v>13</v>
      </c>
      <c r="C27" s="174"/>
      <c r="D27" s="175"/>
      <c r="E27" s="39"/>
      <c r="F27" s="67"/>
      <c r="G27" s="61"/>
      <c r="H27" s="71"/>
      <c r="I27" s="176"/>
      <c r="J27" s="177"/>
      <c r="K27" s="178"/>
      <c r="L27" s="61"/>
      <c r="M27" s="5"/>
    </row>
    <row r="28" spans="1:13" ht="20.25" customHeight="1">
      <c r="A28" s="37">
        <f t="shared" si="0"/>
      </c>
      <c r="B28" s="38">
        <f t="shared" si="1"/>
        <v>14</v>
      </c>
      <c r="C28" s="174"/>
      <c r="D28" s="175"/>
      <c r="E28" s="39"/>
      <c r="F28" s="67"/>
      <c r="G28" s="61"/>
      <c r="H28" s="71"/>
      <c r="I28" s="176"/>
      <c r="J28" s="177"/>
      <c r="K28" s="178"/>
      <c r="L28" s="61"/>
      <c r="M28" s="5"/>
    </row>
    <row r="29" spans="1:13" ht="20.25" customHeight="1">
      <c r="A29" s="37">
        <f t="shared" si="0"/>
      </c>
      <c r="B29" s="38">
        <f t="shared" si="1"/>
        <v>15</v>
      </c>
      <c r="C29" s="174"/>
      <c r="D29" s="175"/>
      <c r="E29" s="39"/>
      <c r="F29" s="67"/>
      <c r="G29" s="61"/>
      <c r="H29" s="71"/>
      <c r="I29" s="176"/>
      <c r="J29" s="177"/>
      <c r="K29" s="178"/>
      <c r="L29" s="61"/>
      <c r="M29" s="5"/>
    </row>
    <row r="30" spans="1:13" ht="20.25" customHeight="1">
      <c r="A30" s="37">
        <f t="shared" si="0"/>
      </c>
      <c r="B30" s="38">
        <f t="shared" si="1"/>
        <v>16</v>
      </c>
      <c r="C30" s="174"/>
      <c r="D30" s="175"/>
      <c r="E30" s="39"/>
      <c r="F30" s="67"/>
      <c r="G30" s="61"/>
      <c r="H30" s="61"/>
      <c r="I30" s="61"/>
      <c r="J30" s="61"/>
      <c r="K30" s="61"/>
      <c r="L30" s="61"/>
      <c r="M30" s="5"/>
    </row>
    <row r="31" spans="1:13" ht="20.25" customHeight="1">
      <c r="A31" s="37">
        <f t="shared" si="0"/>
      </c>
      <c r="B31" s="38">
        <f t="shared" si="1"/>
        <v>17</v>
      </c>
      <c r="C31" s="174"/>
      <c r="D31" s="175"/>
      <c r="E31" s="39"/>
      <c r="F31" s="67"/>
      <c r="G31" s="61" t="s">
        <v>117</v>
      </c>
      <c r="H31" s="61"/>
      <c r="I31" s="61"/>
      <c r="J31" s="61"/>
      <c r="K31" s="72"/>
      <c r="L31" s="61"/>
      <c r="M31" s="5"/>
    </row>
    <row r="32" spans="1:14" ht="20.25" customHeight="1">
      <c r="A32" s="37">
        <f t="shared" si="0"/>
      </c>
      <c r="B32" s="38">
        <f t="shared" si="1"/>
        <v>18</v>
      </c>
      <c r="C32" s="174"/>
      <c r="D32" s="175"/>
      <c r="E32" s="39"/>
      <c r="F32" s="67"/>
      <c r="G32" s="61" t="s">
        <v>118</v>
      </c>
      <c r="H32" s="61"/>
      <c r="I32" s="61"/>
      <c r="J32" s="68" t="s">
        <v>29</v>
      </c>
      <c r="K32" s="72"/>
      <c r="L32" s="61"/>
      <c r="M32" s="5"/>
      <c r="N32" s="51"/>
    </row>
    <row r="33" spans="1:13" ht="20.25" customHeight="1">
      <c r="A33" s="37">
        <f t="shared" si="0"/>
      </c>
      <c r="B33" s="38">
        <f t="shared" si="1"/>
        <v>19</v>
      </c>
      <c r="C33" s="174"/>
      <c r="D33" s="175"/>
      <c r="E33" s="39"/>
      <c r="F33" s="67"/>
      <c r="G33" s="61" t="s">
        <v>118</v>
      </c>
      <c r="H33" s="61"/>
      <c r="I33" s="61"/>
      <c r="J33" s="68" t="s">
        <v>30</v>
      </c>
      <c r="K33" s="72"/>
      <c r="L33" s="61"/>
      <c r="M33" s="5"/>
    </row>
    <row r="34" spans="1:13" ht="20.25" customHeight="1">
      <c r="A34" s="37">
        <f t="shared" si="0"/>
      </c>
      <c r="B34" s="38">
        <f t="shared" si="1"/>
        <v>20</v>
      </c>
      <c r="C34" s="174"/>
      <c r="D34" s="175"/>
      <c r="E34" s="39"/>
      <c r="F34" s="67"/>
      <c r="G34" s="157" t="s">
        <v>131</v>
      </c>
      <c r="H34" s="157"/>
      <c r="I34" s="157"/>
      <c r="J34" s="157"/>
      <c r="K34" s="157"/>
      <c r="L34" s="157"/>
      <c r="M34" s="5"/>
    </row>
    <row r="35" spans="1:13" ht="20.25" customHeight="1">
      <c r="A35" s="37">
        <f t="shared" si="0"/>
      </c>
      <c r="B35" s="38">
        <f t="shared" si="1"/>
        <v>21</v>
      </c>
      <c r="C35" s="174"/>
      <c r="D35" s="175"/>
      <c r="E35" s="39"/>
      <c r="F35" s="67"/>
      <c r="G35" s="157"/>
      <c r="H35" s="157"/>
      <c r="I35" s="157"/>
      <c r="J35" s="157"/>
      <c r="K35" s="157"/>
      <c r="L35" s="157"/>
      <c r="M35" s="5"/>
    </row>
    <row r="36" spans="1:13" ht="20.25" customHeight="1">
      <c r="A36" s="37">
        <f t="shared" si="0"/>
      </c>
      <c r="B36" s="38">
        <f t="shared" si="1"/>
        <v>22</v>
      </c>
      <c r="C36" s="174"/>
      <c r="D36" s="175"/>
      <c r="E36" s="39"/>
      <c r="F36" s="67"/>
      <c r="G36" s="73"/>
      <c r="H36" s="61"/>
      <c r="I36" s="61"/>
      <c r="J36" s="61"/>
      <c r="K36" s="61"/>
      <c r="L36" s="59"/>
      <c r="M36" s="5"/>
    </row>
    <row r="37" spans="1:13" ht="20.25" customHeight="1">
      <c r="A37" s="37">
        <f t="shared" si="0"/>
      </c>
      <c r="B37" s="38">
        <f t="shared" si="1"/>
        <v>23</v>
      </c>
      <c r="C37" s="174"/>
      <c r="D37" s="175"/>
      <c r="E37" s="39"/>
      <c r="F37" s="67"/>
      <c r="G37" s="61" t="s">
        <v>18</v>
      </c>
      <c r="H37" s="61"/>
      <c r="I37" s="61"/>
      <c r="J37" s="61"/>
      <c r="K37" s="74" t="s">
        <v>60</v>
      </c>
      <c r="L37" s="61"/>
      <c r="M37" s="5"/>
    </row>
    <row r="38" spans="1:13" ht="20.25" customHeight="1">
      <c r="A38" s="37">
        <f t="shared" si="0"/>
      </c>
      <c r="B38" s="38">
        <f t="shared" si="1"/>
        <v>24</v>
      </c>
      <c r="C38" s="174"/>
      <c r="D38" s="175"/>
      <c r="E38" s="39"/>
      <c r="F38" s="67"/>
      <c r="G38" s="61" t="s">
        <v>19</v>
      </c>
      <c r="H38" s="61"/>
      <c r="I38" s="61"/>
      <c r="J38" s="61"/>
      <c r="K38" s="75" t="s">
        <v>60</v>
      </c>
      <c r="L38" s="61"/>
      <c r="M38" s="5"/>
    </row>
    <row r="39" spans="1:13" ht="20.25" customHeight="1">
      <c r="A39" s="37">
        <f t="shared" si="0"/>
      </c>
      <c r="B39" s="38">
        <f t="shared" si="1"/>
        <v>25</v>
      </c>
      <c r="C39" s="174"/>
      <c r="D39" s="175"/>
      <c r="E39" s="39"/>
      <c r="F39" s="67"/>
      <c r="G39" s="76" t="s">
        <v>21</v>
      </c>
      <c r="H39" s="59"/>
      <c r="I39" s="61"/>
      <c r="J39" s="61"/>
      <c r="K39" s="68"/>
      <c r="L39" s="77"/>
      <c r="M39" s="5"/>
    </row>
    <row r="40" spans="1:13" ht="20.25" customHeight="1">
      <c r="A40" s="37">
        <f t="shared" si="0"/>
      </c>
      <c r="B40" s="38">
        <f t="shared" si="1"/>
        <v>26</v>
      </c>
      <c r="C40" s="174"/>
      <c r="D40" s="175"/>
      <c r="E40" s="39"/>
      <c r="F40" s="67"/>
      <c r="G40" s="73"/>
      <c r="H40" s="61"/>
      <c r="I40" s="61"/>
      <c r="J40" s="61"/>
      <c r="K40" s="68" t="s">
        <v>24</v>
      </c>
      <c r="L40" s="59"/>
      <c r="M40" s="5"/>
    </row>
    <row r="41" spans="1:13" ht="20.25" customHeight="1">
      <c r="A41" s="37">
        <f t="shared" si="0"/>
      </c>
      <c r="B41" s="38">
        <f t="shared" si="1"/>
        <v>27</v>
      </c>
      <c r="C41" s="174"/>
      <c r="D41" s="175"/>
      <c r="E41" s="39"/>
      <c r="F41" s="67"/>
      <c r="G41" s="61"/>
      <c r="H41" s="146"/>
      <c r="I41" s="146"/>
      <c r="J41" s="62"/>
      <c r="K41" s="60"/>
      <c r="L41" s="60"/>
      <c r="M41" s="5"/>
    </row>
    <row r="42" spans="1:13" ht="20.25" customHeight="1">
      <c r="A42" s="37">
        <f t="shared" si="0"/>
      </c>
      <c r="B42" s="38">
        <f t="shared" si="1"/>
        <v>28</v>
      </c>
      <c r="C42" s="174"/>
      <c r="D42" s="175"/>
      <c r="E42" s="39"/>
      <c r="F42" s="67"/>
      <c r="G42" s="78"/>
      <c r="H42" s="61"/>
      <c r="I42" s="61"/>
      <c r="J42" s="61"/>
      <c r="K42" s="61"/>
      <c r="L42" s="61"/>
      <c r="M42" s="5"/>
    </row>
    <row r="43" spans="1:13" ht="20.25" customHeight="1">
      <c r="A43" s="37">
        <f t="shared" si="0"/>
      </c>
      <c r="B43" s="38">
        <f t="shared" si="1"/>
        <v>29</v>
      </c>
      <c r="C43" s="174"/>
      <c r="D43" s="175"/>
      <c r="E43" s="39"/>
      <c r="F43" s="66"/>
      <c r="G43" s="69"/>
      <c r="H43" s="79"/>
      <c r="I43" s="79"/>
      <c r="J43" s="79"/>
      <c r="K43" s="79"/>
      <c r="L43" s="59"/>
      <c r="M43" s="5"/>
    </row>
    <row r="44" spans="1:13" ht="20.25" customHeight="1">
      <c r="A44" s="37">
        <f t="shared" si="0"/>
      </c>
      <c r="B44" s="38">
        <f t="shared" si="1"/>
        <v>30</v>
      </c>
      <c r="C44" s="174"/>
      <c r="D44" s="175"/>
      <c r="E44" s="39"/>
      <c r="F44" s="66"/>
      <c r="G44" s="61"/>
      <c r="H44" s="61"/>
      <c r="I44" s="61"/>
      <c r="J44" s="61"/>
      <c r="K44" s="68"/>
      <c r="L44" s="59"/>
      <c r="M44" s="5"/>
    </row>
    <row r="45" spans="1:13" ht="20.25" customHeight="1" thickBot="1">
      <c r="A45" s="43">
        <f t="shared" si="0"/>
      </c>
      <c r="B45" s="44">
        <f t="shared" si="1"/>
        <v>31</v>
      </c>
      <c r="C45" s="174"/>
      <c r="D45" s="175"/>
      <c r="E45" s="45"/>
      <c r="F45" s="66"/>
      <c r="G45" s="61"/>
      <c r="H45" s="61"/>
      <c r="I45" s="61"/>
      <c r="J45" s="61"/>
      <c r="K45" s="68"/>
      <c r="L45" s="14"/>
      <c r="M45" s="5"/>
    </row>
    <row r="46" spans="1:13" ht="20.25" customHeight="1">
      <c r="A46" s="129" t="s">
        <v>12</v>
      </c>
      <c r="B46" s="130"/>
      <c r="C46" s="130"/>
      <c r="D46" s="131"/>
      <c r="E46" s="80">
        <f>IF(SUM('Dist Syst Worksheet2-10(blank)'!D11:D41)=0,"",(MIN('Dist Syst Worksheet2-10(blank)'!D11:D41,'Dist Syst Worksheet2-10(blank)'!F11:F41,'Dist Syst Worksheet2-10(blank)'!H11:H41,'Dist Syst Worksheet2-10(blank)'!J11:J41,'Dist Syst Worksheet2-10(blank)'!L11:L41,'Dist Syst Worksheet2-10(blank)'!N11:N41,'Dist Syst Worksheet2-10(blank)'!P11:P41,'Dist Syst Worksheet2-10(blank)'!R11:R41,'Dist Syst Worksheet2-10(blank)'!T11:T41,'Dist Syst Worksheet2-10(blank)'!V11:V41)))</f>
      </c>
      <c r="F46" s="81" t="s">
        <v>132</v>
      </c>
      <c r="G46" s="61"/>
      <c r="H46" s="61"/>
      <c r="I46" s="61"/>
      <c r="J46" s="61"/>
      <c r="K46" s="68"/>
      <c r="L46" s="14"/>
      <c r="M46" s="5"/>
    </row>
    <row r="47" spans="1:13" ht="20.25" customHeight="1">
      <c r="A47" s="123" t="s">
        <v>10</v>
      </c>
      <c r="B47" s="124"/>
      <c r="C47" s="124"/>
      <c r="D47" s="125"/>
      <c r="E47" s="80">
        <f>IF(SUM('Dist Syst Worksheet2-10(blank)'!D11:D41)=0,"",(MAX('Dist Syst Worksheet2-10(blank)'!D11:D41,'Dist Syst Worksheet2-10(blank)'!F11:F41,'Dist Syst Worksheet2-10(blank)'!H11:H41,'Dist Syst Worksheet2-10(blank)'!J11:J41,'Dist Syst Worksheet2-10(blank)'!L11:L41,'Dist Syst Worksheet2-10(blank)'!N11:N41,'Dist Syst Worksheet2-10(blank)'!P11:P41,'Dist Syst Worksheet2-10(blank)'!R11:R41,'Dist Syst Worksheet2-10(blank)'!T11:T41,'Dist Syst Worksheet2-10(blank)'!V11:V41)))</f>
      </c>
      <c r="F47" s="81"/>
      <c r="G47" s="61" t="s">
        <v>34</v>
      </c>
      <c r="H47" s="79"/>
      <c r="I47" s="79"/>
      <c r="J47" s="73" t="s">
        <v>31</v>
      </c>
      <c r="K47" s="72"/>
      <c r="L47" s="59"/>
      <c r="M47" s="5"/>
    </row>
    <row r="48" spans="1:13" ht="20.25" customHeight="1">
      <c r="A48" s="123" t="s">
        <v>11</v>
      </c>
      <c r="B48" s="124"/>
      <c r="C48" s="124"/>
      <c r="D48" s="125"/>
      <c r="E48" s="82">
        <f>IF(SUM('Dist Syst Worksheet2-10(blank)'!D11:D41)=0,"",(AVERAGE('Dist Syst Worksheet2-10(blank)'!D11:D41,'Dist Syst Worksheet2-10(blank)'!F11:F41,'Dist Syst Worksheet2-10(blank)'!H11:H41,'Dist Syst Worksheet2-10(blank)'!J11:J41,'Dist Syst Worksheet2-10(blank)'!L11:L41,'Dist Syst Worksheet2-10(blank)'!N11:N41,'Dist Syst Worksheet2-10(blank)'!P11:P41,'Dist Syst Worksheet2-10(blank)'!R11:R41,'Dist Syst Worksheet2-10(blank)'!T11:T41,'Dist Syst Worksheet2-10(blank)'!V11:V41)))</f>
      </c>
      <c r="F48" s="58"/>
      <c r="G48" s="73"/>
      <c r="H48" s="59"/>
      <c r="I48" s="61"/>
      <c r="J48" s="68" t="s">
        <v>28</v>
      </c>
      <c r="K48" s="68"/>
      <c r="L48" s="77"/>
      <c r="M48" s="5"/>
    </row>
    <row r="49" spans="1:13" ht="20.25" customHeight="1">
      <c r="A49" s="123" t="s">
        <v>13</v>
      </c>
      <c r="B49" s="124"/>
      <c r="C49" s="124"/>
      <c r="D49" s="125"/>
      <c r="E49" s="80">
        <f>IF(SUM('Dist Syst Worksheet2-10(blank)'!D11:D41)=0,"",(COUNT('Dist Syst Worksheet2-10(blank)'!D11:D41,'Dist Syst Worksheet2-10(blank)'!F11:F41,'Dist Syst Worksheet2-10(blank)'!H11:H41,'Dist Syst Worksheet2-10(blank)'!J11:J41,'Dist Syst Worksheet2-10(blank)'!L11:L41,'Dist Syst Worksheet2-10(blank)'!N11:N41,'Dist Syst Worksheet2-10(blank)'!P11:P41,'Dist Syst Worksheet2-10(blank)'!R11:R41,'Dist Syst Worksheet2-10(blank)'!T11:T41,'Dist Syst Worksheet2-10(blank)'!V11:V41)))</f>
      </c>
      <c r="F49" s="81" t="s">
        <v>133</v>
      </c>
      <c r="G49" s="61"/>
      <c r="H49" s="61"/>
      <c r="I49" s="61"/>
      <c r="J49" s="61"/>
      <c r="K49" s="68"/>
      <c r="L49" s="14"/>
      <c r="M49" s="5"/>
    </row>
    <row r="50" spans="1:13" ht="20.25" customHeight="1">
      <c r="A50" s="123" t="s">
        <v>27</v>
      </c>
      <c r="B50" s="124"/>
      <c r="C50" s="124"/>
      <c r="D50" s="125"/>
      <c r="E50" s="80">
        <f>IF(SUM('Dist Syst Worksheet2-10(blank)'!D11:D41)=0,"",(COUNTIF('Dist Syst Worksheet2-10(blank)'!D11:D41,"&lt;"&amp;K32)+COUNTIF('Dist Syst Worksheet2-10(blank)'!F11:F41,"&lt;"&amp;K32)+COUNTIF('Dist Syst Worksheet2-10(blank)'!H11:H41,"&lt;"&amp;K32)+COUNTIF('Dist Syst Worksheet2-10(blank)'!J11:J41,"&lt;"&amp;K32)+COUNTIF('Dist Syst Worksheet2-10(blank)'!L11:L41,"&lt;"&amp;K32)+COUNTIF('Dist Syst Worksheet2-10(blank)'!N11:N41,"&lt;"&amp;K32)+COUNTIF('Dist Syst Worksheet2-10(blank)'!P11:P41,"&lt;"&amp;K32)+COUNTIF('Dist Syst Worksheet2-10(blank)'!R11:R41,"&lt;"&amp;K32)+COUNTIF('Dist Syst Worksheet2-10(blank)'!T11:T41,"&lt;"&amp;K32)+COUNTIF('Dist Syst Worksheet2-10(blank)'!V11:V41,"&lt;"&amp;K32)))</f>
      </c>
      <c r="F50" s="81"/>
      <c r="G50" s="61" t="s">
        <v>32</v>
      </c>
      <c r="H50" s="79"/>
      <c r="I50" s="79"/>
      <c r="J50" s="73" t="s">
        <v>31</v>
      </c>
      <c r="K50" s="72"/>
      <c r="L50" s="59"/>
      <c r="M50" s="5"/>
    </row>
    <row r="51" spans="1:13" ht="20.25" customHeight="1">
      <c r="A51" s="123" t="s">
        <v>26</v>
      </c>
      <c r="B51" s="124"/>
      <c r="C51" s="124"/>
      <c r="D51" s="125"/>
      <c r="E51" s="80">
        <f>IF(SUM('Dist Syst Worksheet2-10(blank)'!D11:D41)=0,"",(COUNTIF('Dist Syst Worksheet2-10(blank)'!D11:D41,"&gt;"&amp;K33+0.1)+COUNTIF('Dist Syst Worksheet2-10(blank)'!F11:F41,"&gt;"&amp;K33+0.1)+COUNTIF('Dist Syst Worksheet2-10(blank)'!H11:H41,"&gt;"&amp;K33+0.1)+COUNTIF('Dist Syst Worksheet2-10(blank)'!J11:J41,"&gt;"&amp;K33+0.1)+COUNTIF('Dist Syst Worksheet2-10(blank)'!L11:L41,"&gt;"&amp;K33+0.1)+COUNTIF('Dist Syst Worksheet2-10(blank)'!N11:N41,"&gt;"&amp;K33+0.1)+COUNTIF('Dist Syst Worksheet2-10(blank)'!P11:P41,"&gt;"&amp;K33+0.1)+COUNTIF('Dist Syst Worksheet2-10(blank)'!R11:R41,"&gt;"&amp;K33+0.1)+COUNTIF('Dist Syst Worksheet2-10(blank)'!T11:T41,"&gt;"&amp;K33+0.1)+COUNTIF('Dist Syst Worksheet2-10(blank)'!V11:V41,"&gt;"&amp;K33+0.1)))</f>
      </c>
      <c r="F51" s="83">
        <f>IF(SUM('Dist Syst Worksheet2-10(blank)'!D11:D41)=0,"",(COUNTIF('Dist Syst Worksheet2-10(blank)'!D11:D41,"&gt;"&amp;K33)+COUNTIF('Dist Syst Worksheet2-10(blank)'!F11:F41,"&gt;"&amp;K33)+COUNTIF('Dist Syst Worksheet2-10(blank)'!H11:H41,"&gt;"&amp;K33)+COUNTIF('Dist Syst Worksheet2-10(blank)'!J11:J41,"&gt;"&amp;K33)+COUNTIF('Dist Syst Worksheet2-10(blank)'!L11:L41,"&gt;"&amp;K33)+COUNTIF('Dist Syst Worksheet2-10(blank)'!N11:N41,"&gt;"&amp;K33)+COUNTIF('Dist Syst Worksheet2-10(blank)'!P11:P41,"&gt;"&amp;K33)+COUNTIF('Dist Syst Worksheet2-10(blank)'!R11:R41,"&gt;"&amp;K33)+COUNTIF('Dist Syst Worksheet2-10(blank)'!T11:T41,"&gt;"&amp;K33)+COUNTIF('Dist Syst Worksheet2-10(blank)'!V11:V41,"&gt;"&amp;K33)))</f>
      </c>
      <c r="G51" s="73"/>
      <c r="H51" s="59"/>
      <c r="I51" s="61"/>
      <c r="J51" s="68" t="s">
        <v>28</v>
      </c>
      <c r="K51" s="68"/>
      <c r="L51" s="77"/>
      <c r="M51" s="5"/>
    </row>
    <row r="52" spans="1:13" ht="20.25" customHeight="1">
      <c r="A52" s="123" t="s">
        <v>22</v>
      </c>
      <c r="B52" s="124"/>
      <c r="C52" s="124"/>
      <c r="D52" s="125"/>
      <c r="E52" s="80">
        <f>IF(SUM('Dist Syst Worksheet2-10(blank)'!D11:D41)=0,"",+E50+F51)</f>
      </c>
      <c r="F52" s="81" t="s">
        <v>33</v>
      </c>
      <c r="G52" s="61"/>
      <c r="H52" s="61"/>
      <c r="I52" s="61"/>
      <c r="J52" s="61"/>
      <c r="K52" s="68"/>
      <c r="L52" s="14"/>
      <c r="M52" s="5"/>
    </row>
    <row r="53" spans="1:13" ht="19.5" customHeight="1">
      <c r="A53" s="123" t="s">
        <v>23</v>
      </c>
      <c r="B53" s="124"/>
      <c r="C53" s="124"/>
      <c r="D53" s="125"/>
      <c r="E53" s="84">
        <f>IF(SUM('Dist Syst Worksheet2-10(blank)'!D11:D41)=0,"",E52/E49)</f>
      </c>
      <c r="F53" s="14"/>
      <c r="G53" s="61" t="s">
        <v>35</v>
      </c>
      <c r="H53" s="61"/>
      <c r="I53" s="61"/>
      <c r="J53" s="73" t="s">
        <v>102</v>
      </c>
      <c r="K53" s="72"/>
      <c r="L53" s="59"/>
      <c r="M53" s="5"/>
    </row>
    <row r="54" spans="1:13" ht="20.25" customHeight="1">
      <c r="A54" s="48" t="s">
        <v>59</v>
      </c>
      <c r="B54" s="48"/>
      <c r="C54" s="48"/>
      <c r="D54" s="14"/>
      <c r="E54" s="85"/>
      <c r="F54" s="81"/>
      <c r="G54" s="69"/>
      <c r="H54" s="79"/>
      <c r="I54" s="79"/>
      <c r="J54" s="68" t="s">
        <v>14</v>
      </c>
      <c r="K54" s="68"/>
      <c r="L54" s="77"/>
      <c r="M54" s="5"/>
    </row>
    <row r="55" spans="1:13" ht="15.75">
      <c r="A55" s="48" t="s">
        <v>43</v>
      </c>
      <c r="B55" s="48"/>
      <c r="C55" s="48"/>
      <c r="D55" s="14"/>
      <c r="E55" s="14"/>
      <c r="F55" s="14"/>
      <c r="G55" s="61"/>
      <c r="H55" s="61"/>
      <c r="I55" s="61"/>
      <c r="J55" s="61"/>
      <c r="K55" s="68"/>
      <c r="L55" s="14"/>
      <c r="M55" s="5"/>
    </row>
    <row r="56" spans="1:13" ht="13.5">
      <c r="A56" s="48" t="s">
        <v>103</v>
      </c>
      <c r="B56" s="48"/>
      <c r="C56" s="48"/>
      <c r="D56" s="14"/>
      <c r="E56" s="14"/>
      <c r="F56" s="14"/>
      <c r="G56" s="14"/>
      <c r="H56" s="14"/>
      <c r="I56" s="14"/>
      <c r="J56" s="14"/>
      <c r="K56" s="14"/>
      <c r="L56" s="14"/>
      <c r="M56" s="5"/>
    </row>
    <row r="57" spans="1:13" ht="13.5">
      <c r="A57" s="48"/>
      <c r="B57" s="48"/>
      <c r="C57" s="48"/>
      <c r="D57" s="14"/>
      <c r="E57" s="14"/>
      <c r="F57" s="14"/>
      <c r="G57" s="14"/>
      <c r="H57" s="14"/>
      <c r="I57" s="14"/>
      <c r="J57" s="14"/>
      <c r="K57" s="14"/>
      <c r="L57" s="14"/>
      <c r="M57" s="5"/>
    </row>
    <row r="58" spans="1:13" ht="16.5">
      <c r="A58" s="126" t="s">
        <v>105</v>
      </c>
      <c r="B58" s="127"/>
      <c r="C58" s="127"/>
      <c r="D58" s="127"/>
      <c r="E58" s="128"/>
      <c r="F58" s="128"/>
      <c r="G58" s="128"/>
      <c r="H58" s="128"/>
      <c r="I58" s="50" t="s">
        <v>0</v>
      </c>
      <c r="J58" s="121"/>
      <c r="K58" s="122"/>
      <c r="L58" s="122"/>
      <c r="M58" s="5"/>
    </row>
    <row r="59" spans="1:14" s="7" customFormat="1" ht="13.5">
      <c r="A59" s="14"/>
      <c r="B59" s="117" t="s">
        <v>106</v>
      </c>
      <c r="C59" s="118"/>
      <c r="D59" s="118"/>
      <c r="E59" s="14"/>
      <c r="F59" s="14"/>
      <c r="G59" s="14"/>
      <c r="H59" s="14"/>
      <c r="I59" s="14"/>
      <c r="J59" s="14"/>
      <c r="K59" s="14"/>
      <c r="L59" s="14"/>
      <c r="M59" s="4"/>
      <c r="N59" s="5"/>
    </row>
    <row r="60" spans="1:14" s="7" customFormat="1" ht="16.5">
      <c r="A60" s="158" t="s">
        <v>134</v>
      </c>
      <c r="B60" s="158"/>
      <c r="C60" s="158"/>
      <c r="D60" s="158"/>
      <c r="E60" s="158"/>
      <c r="F60" s="158"/>
      <c r="G60" s="158"/>
      <c r="H60" s="158"/>
      <c r="I60" s="158"/>
      <c r="J60" s="158"/>
      <c r="K60" s="158"/>
      <c r="L60" s="158"/>
      <c r="M60" s="4"/>
      <c r="N60" s="5"/>
    </row>
    <row r="61" spans="1:12" ht="16.5">
      <c r="A61" s="158" t="s">
        <v>137</v>
      </c>
      <c r="B61" s="158"/>
      <c r="C61" s="158"/>
      <c r="D61" s="158"/>
      <c r="E61" s="158"/>
      <c r="F61" s="158"/>
      <c r="G61" s="158"/>
      <c r="H61" s="158"/>
      <c r="I61" s="158"/>
      <c r="J61" s="158"/>
      <c r="K61" s="158"/>
      <c r="L61" s="158"/>
    </row>
    <row r="69" ht="12.75">
      <c r="F69" s="51"/>
    </row>
  </sheetData>
  <sheetProtection/>
  <mergeCells count="71">
    <mergeCell ref="A61:L61"/>
    <mergeCell ref="E58:H58"/>
    <mergeCell ref="J58:L58"/>
    <mergeCell ref="A60:L60"/>
    <mergeCell ref="F5:G5"/>
    <mergeCell ref="A48:D48"/>
    <mergeCell ref="A49:D49"/>
    <mergeCell ref="A52:D52"/>
    <mergeCell ref="A53:D53"/>
    <mergeCell ref="A50:D50"/>
    <mergeCell ref="A46:D46"/>
    <mergeCell ref="A47:D47"/>
    <mergeCell ref="C38:D38"/>
    <mergeCell ref="C43:D43"/>
    <mergeCell ref="C42:D42"/>
    <mergeCell ref="C44:D44"/>
    <mergeCell ref="I24:K24"/>
    <mergeCell ref="J21:K21"/>
    <mergeCell ref="J22:K22"/>
    <mergeCell ref="C12:D14"/>
    <mergeCell ref="C36:D36"/>
    <mergeCell ref="C37:D37"/>
    <mergeCell ref="C19:D19"/>
    <mergeCell ref="C20:D20"/>
    <mergeCell ref="C21:D21"/>
    <mergeCell ref="C22:D22"/>
    <mergeCell ref="C15:D15"/>
    <mergeCell ref="H12:I12"/>
    <mergeCell ref="H13:I13"/>
    <mergeCell ref="K7:L7"/>
    <mergeCell ref="K11:L11"/>
    <mergeCell ref="C23:D23"/>
    <mergeCell ref="B9:C9"/>
    <mergeCell ref="K9:L9"/>
    <mergeCell ref="A12:A14"/>
    <mergeCell ref="B12:B14"/>
    <mergeCell ref="D11:H11"/>
    <mergeCell ref="D7:H7"/>
    <mergeCell ref="B7:C7"/>
    <mergeCell ref="B11:C11"/>
    <mergeCell ref="D9:H9"/>
    <mergeCell ref="E12:E14"/>
    <mergeCell ref="I25:K25"/>
    <mergeCell ref="I26:K26"/>
    <mergeCell ref="I27:K27"/>
    <mergeCell ref="I28:K28"/>
    <mergeCell ref="C28:D28"/>
    <mergeCell ref="I29:K29"/>
    <mergeCell ref="C25:D25"/>
    <mergeCell ref="C26:D26"/>
    <mergeCell ref="C29:D29"/>
    <mergeCell ref="H41:I41"/>
    <mergeCell ref="C39:D39"/>
    <mergeCell ref="C40:D40"/>
    <mergeCell ref="C41:D41"/>
    <mergeCell ref="C30:D30"/>
    <mergeCell ref="G34:L35"/>
    <mergeCell ref="C31:D31"/>
    <mergeCell ref="C32:D32"/>
    <mergeCell ref="C35:D35"/>
    <mergeCell ref="C33:D33"/>
    <mergeCell ref="A58:D58"/>
    <mergeCell ref="B59:D59"/>
    <mergeCell ref="C16:D16"/>
    <mergeCell ref="C17:D17"/>
    <mergeCell ref="C18:D18"/>
    <mergeCell ref="C27:D27"/>
    <mergeCell ref="C24:D24"/>
    <mergeCell ref="C45:D45"/>
    <mergeCell ref="C34:D34"/>
    <mergeCell ref="A51:D51"/>
  </mergeCells>
  <printOptions horizontalCentered="1"/>
  <pageMargins left="0.4" right="0.3" top="0.25" bottom="0.5" header="0.25" footer="0.4"/>
  <pageSetup fitToHeight="3" horizontalDpi="600" verticalDpi="600" orientation="portrait" scale="6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Y48"/>
  <sheetViews>
    <sheetView showGridLines="0" view="pageBreakPreview" zoomScale="75" zoomScaleNormal="80" zoomScaleSheetLayoutView="75" zoomScalePageLayoutView="0" workbookViewId="0" topLeftCell="B1">
      <selection activeCell="A43" sqref="A43"/>
    </sheetView>
  </sheetViews>
  <sheetFormatPr defaultColWidth="9.140625" defaultRowHeight="12.75"/>
  <cols>
    <col min="1" max="1" width="7.140625" style="9" customWidth="1"/>
    <col min="2" max="2" width="9.140625" style="1" customWidth="1"/>
    <col min="3" max="22" width="7.7109375" style="1" customWidth="1"/>
    <col min="23" max="24" width="8.140625" style="1" customWidth="1"/>
    <col min="25" max="16384" width="9.140625" style="1" customWidth="1"/>
  </cols>
  <sheetData>
    <row r="1" spans="1:24" s="8" customFormat="1" ht="13.5" customHeight="1">
      <c r="A1" s="12" t="s">
        <v>16</v>
      </c>
      <c r="B1" s="12"/>
      <c r="C1" s="12"/>
      <c r="D1" s="12"/>
      <c r="E1" s="12"/>
      <c r="F1" s="12"/>
      <c r="G1" s="12"/>
      <c r="H1" s="12"/>
      <c r="I1" s="12"/>
      <c r="J1" s="12"/>
      <c r="K1" s="12"/>
      <c r="L1" s="12"/>
      <c r="M1" s="12"/>
      <c r="N1" s="12"/>
      <c r="O1" s="12"/>
      <c r="P1" s="12"/>
      <c r="Q1" s="12"/>
      <c r="R1" s="12"/>
      <c r="S1" s="12"/>
      <c r="T1" s="12"/>
      <c r="U1" s="12"/>
      <c r="V1" s="12"/>
      <c r="W1" s="12"/>
      <c r="X1" s="13" t="s">
        <v>108</v>
      </c>
    </row>
    <row r="2" spans="1:24" ht="18.75">
      <c r="A2" s="14"/>
      <c r="B2" s="15" t="s">
        <v>101</v>
      </c>
      <c r="C2" s="16"/>
      <c r="D2" s="17"/>
      <c r="E2" s="16"/>
      <c r="F2" s="17"/>
      <c r="G2" s="16"/>
      <c r="H2" s="17"/>
      <c r="I2" s="16"/>
      <c r="J2" s="17"/>
      <c r="K2" s="16"/>
      <c r="L2" s="17"/>
      <c r="M2" s="16"/>
      <c r="N2" s="17"/>
      <c r="O2" s="16"/>
      <c r="P2" s="17"/>
      <c r="Q2" s="16"/>
      <c r="R2" s="17"/>
      <c r="S2" s="16"/>
      <c r="T2" s="17"/>
      <c r="U2" s="16"/>
      <c r="V2" s="17"/>
      <c r="W2" s="16"/>
      <c r="X2" s="18" t="s">
        <v>17</v>
      </c>
    </row>
    <row r="3" spans="1:24" s="10" customFormat="1" ht="21">
      <c r="A3" s="19"/>
      <c r="B3" s="20" t="s">
        <v>44</v>
      </c>
      <c r="C3" s="21"/>
      <c r="D3" s="22"/>
      <c r="E3" s="21"/>
      <c r="F3" s="22"/>
      <c r="G3" s="21"/>
      <c r="H3" s="22"/>
      <c r="I3" s="21"/>
      <c r="J3" s="22"/>
      <c r="K3" s="21"/>
      <c r="L3" s="22"/>
      <c r="M3" s="21"/>
      <c r="N3" s="22"/>
      <c r="O3" s="21"/>
      <c r="P3" s="22"/>
      <c r="Q3" s="21"/>
      <c r="R3" s="22"/>
      <c r="S3" s="21"/>
      <c r="T3" s="22"/>
      <c r="U3" s="21"/>
      <c r="V3" s="22"/>
      <c r="W3" s="21"/>
      <c r="X3" s="22"/>
    </row>
    <row r="4" spans="1:24" ht="15" customHeight="1">
      <c r="A4" s="14"/>
      <c r="B4" s="16"/>
      <c r="C4" s="16"/>
      <c r="D4" s="23"/>
      <c r="E4" s="16"/>
      <c r="F4" s="23"/>
      <c r="G4" s="16"/>
      <c r="H4" s="23"/>
      <c r="I4" s="16"/>
      <c r="J4" s="23"/>
      <c r="K4" s="16"/>
      <c r="L4" s="23"/>
      <c r="M4" s="16"/>
      <c r="N4" s="23"/>
      <c r="O4" s="16"/>
      <c r="P4" s="23"/>
      <c r="Q4" s="16"/>
      <c r="R4" s="23"/>
      <c r="S4" s="16"/>
      <c r="T4" s="23"/>
      <c r="U4" s="16"/>
      <c r="V4" s="23"/>
      <c r="W4" s="16"/>
      <c r="X4" s="23"/>
    </row>
    <row r="5" spans="1:24" ht="16.5" thickBot="1">
      <c r="A5" s="14"/>
      <c r="B5" s="158" t="s">
        <v>1</v>
      </c>
      <c r="C5" s="158"/>
      <c r="D5" s="158"/>
      <c r="E5" s="187"/>
      <c r="F5" s="187"/>
      <c r="G5" s="187"/>
      <c r="H5" s="187"/>
      <c r="I5" s="187"/>
      <c r="J5" s="187"/>
      <c r="K5" s="24"/>
      <c r="L5" s="24"/>
      <c r="M5" s="25"/>
      <c r="N5" s="26" t="s">
        <v>2</v>
      </c>
      <c r="O5" s="185"/>
      <c r="P5" s="185"/>
      <c r="Q5" s="185"/>
      <c r="R5" s="24"/>
      <c r="S5" s="24"/>
      <c r="T5" s="27"/>
      <c r="U5" s="26" t="s">
        <v>3</v>
      </c>
      <c r="V5" s="186"/>
      <c r="W5" s="186"/>
      <c r="X5" s="186"/>
    </row>
    <row r="6" spans="1:24" ht="15.75">
      <c r="A6" s="14"/>
      <c r="B6" s="19"/>
      <c r="C6" s="19"/>
      <c r="D6" s="19"/>
      <c r="E6" s="28"/>
      <c r="F6" s="28"/>
      <c r="G6" s="28"/>
      <c r="H6" s="28"/>
      <c r="I6" s="28"/>
      <c r="J6" s="28"/>
      <c r="K6" s="24"/>
      <c r="L6" s="24"/>
      <c r="M6" s="25"/>
      <c r="N6" s="26"/>
      <c r="O6" s="29"/>
      <c r="P6" s="29"/>
      <c r="Q6" s="29"/>
      <c r="R6" s="24"/>
      <c r="S6" s="24"/>
      <c r="T6" s="27"/>
      <c r="U6" s="26"/>
      <c r="V6" s="30"/>
      <c r="W6" s="30"/>
      <c r="X6" s="30"/>
    </row>
    <row r="7" spans="1:24" ht="14.25" customHeight="1">
      <c r="A7" s="14"/>
      <c r="B7" s="31"/>
      <c r="C7" s="165">
        <v>1</v>
      </c>
      <c r="D7" s="169"/>
      <c r="E7" s="165">
        <v>2</v>
      </c>
      <c r="F7" s="169"/>
      <c r="G7" s="165">
        <v>3</v>
      </c>
      <c r="H7" s="169"/>
      <c r="I7" s="165">
        <v>4</v>
      </c>
      <c r="J7" s="169"/>
      <c r="K7" s="165">
        <v>5</v>
      </c>
      <c r="L7" s="169"/>
      <c r="M7" s="165">
        <v>6</v>
      </c>
      <c r="N7" s="169"/>
      <c r="O7" s="165">
        <v>7</v>
      </c>
      <c r="P7" s="169"/>
      <c r="Q7" s="165">
        <v>8</v>
      </c>
      <c r="R7" s="169"/>
      <c r="S7" s="165">
        <v>9</v>
      </c>
      <c r="T7" s="169"/>
      <c r="U7" s="165">
        <v>10</v>
      </c>
      <c r="V7" s="166"/>
      <c r="W7" s="168" t="s">
        <v>55</v>
      </c>
      <c r="X7" s="169"/>
    </row>
    <row r="8" spans="1:24" ht="20.25" customHeight="1">
      <c r="A8" s="152" t="s">
        <v>15</v>
      </c>
      <c r="B8" s="152" t="s">
        <v>0</v>
      </c>
      <c r="C8" s="137" t="s">
        <v>110</v>
      </c>
      <c r="D8" s="137" t="s">
        <v>111</v>
      </c>
      <c r="E8" s="137" t="s">
        <v>110</v>
      </c>
      <c r="F8" s="137" t="s">
        <v>111</v>
      </c>
      <c r="G8" s="137" t="s">
        <v>110</v>
      </c>
      <c r="H8" s="137" t="s">
        <v>111</v>
      </c>
      <c r="I8" s="137" t="s">
        <v>110</v>
      </c>
      <c r="J8" s="137" t="s">
        <v>111</v>
      </c>
      <c r="K8" s="137" t="s">
        <v>110</v>
      </c>
      <c r="L8" s="137" t="s">
        <v>111</v>
      </c>
      <c r="M8" s="137" t="s">
        <v>110</v>
      </c>
      <c r="N8" s="137" t="s">
        <v>111</v>
      </c>
      <c r="O8" s="137" t="s">
        <v>110</v>
      </c>
      <c r="P8" s="137" t="s">
        <v>111</v>
      </c>
      <c r="Q8" s="137" t="s">
        <v>110</v>
      </c>
      <c r="R8" s="137" t="s">
        <v>111</v>
      </c>
      <c r="S8" s="137" t="s">
        <v>110</v>
      </c>
      <c r="T8" s="137" t="s">
        <v>111</v>
      </c>
      <c r="U8" s="137" t="s">
        <v>110</v>
      </c>
      <c r="V8" s="137" t="s">
        <v>111</v>
      </c>
      <c r="W8" s="162" t="s">
        <v>56</v>
      </c>
      <c r="X8" s="143" t="s">
        <v>58</v>
      </c>
    </row>
    <row r="9" spans="1:24" ht="20.25" customHeight="1">
      <c r="A9" s="153"/>
      <c r="B9" s="153"/>
      <c r="C9" s="139"/>
      <c r="D9" s="139"/>
      <c r="E9" s="139"/>
      <c r="F9" s="139"/>
      <c r="G9" s="139"/>
      <c r="H9" s="139"/>
      <c r="I9" s="139"/>
      <c r="J9" s="139"/>
      <c r="K9" s="139"/>
      <c r="L9" s="139"/>
      <c r="M9" s="139"/>
      <c r="N9" s="139"/>
      <c r="O9" s="139"/>
      <c r="P9" s="139"/>
      <c r="Q9" s="139"/>
      <c r="R9" s="139"/>
      <c r="S9" s="139"/>
      <c r="T9" s="139"/>
      <c r="U9" s="139"/>
      <c r="V9" s="139"/>
      <c r="W9" s="163"/>
      <c r="X9" s="144"/>
    </row>
    <row r="10" spans="1:24" ht="19.5" customHeight="1" thickBot="1">
      <c r="A10" s="154"/>
      <c r="B10" s="154"/>
      <c r="C10" s="141"/>
      <c r="D10" s="141"/>
      <c r="E10" s="141"/>
      <c r="F10" s="141"/>
      <c r="G10" s="141"/>
      <c r="H10" s="141"/>
      <c r="I10" s="141"/>
      <c r="J10" s="141"/>
      <c r="K10" s="141"/>
      <c r="L10" s="141"/>
      <c r="M10" s="141"/>
      <c r="N10" s="141"/>
      <c r="O10" s="141"/>
      <c r="P10" s="141"/>
      <c r="Q10" s="141"/>
      <c r="R10" s="141"/>
      <c r="S10" s="141"/>
      <c r="T10" s="141"/>
      <c r="U10" s="141"/>
      <c r="V10" s="141"/>
      <c r="W10" s="164"/>
      <c r="X10" s="145"/>
    </row>
    <row r="11" spans="1:24" ht="19.5" customHeight="1">
      <c r="A11" s="32">
        <f>IF(ISBLANK($V$5),"",TEXT(V5,"ddd"))</f>
      </c>
      <c r="B11" s="33">
        <v>1</v>
      </c>
      <c r="C11" s="34"/>
      <c r="D11" s="34"/>
      <c r="E11" s="34"/>
      <c r="F11" s="34"/>
      <c r="G11" s="34"/>
      <c r="H11" s="34"/>
      <c r="I11" s="34"/>
      <c r="J11" s="34"/>
      <c r="K11" s="34"/>
      <c r="L11" s="34"/>
      <c r="M11" s="34"/>
      <c r="N11" s="34"/>
      <c r="O11" s="34"/>
      <c r="P11" s="34"/>
      <c r="Q11" s="34"/>
      <c r="R11" s="34"/>
      <c r="S11" s="34"/>
      <c r="T11" s="34"/>
      <c r="U11" s="34"/>
      <c r="V11" s="35"/>
      <c r="W11" s="36"/>
      <c r="X11" s="34"/>
    </row>
    <row r="12" spans="1:24" ht="20.25" customHeight="1">
      <c r="A12" s="37">
        <f aca="true" t="shared" si="0" ref="A12:A41">IF(ISBLANK($V$5),"",TEXT($V$5+B11,"ddd"))</f>
      </c>
      <c r="B12" s="38">
        <v>2</v>
      </c>
      <c r="C12" s="39"/>
      <c r="D12" s="39"/>
      <c r="E12" s="39"/>
      <c r="F12" s="39"/>
      <c r="G12" s="39"/>
      <c r="H12" s="39"/>
      <c r="I12" s="39"/>
      <c r="J12" s="39"/>
      <c r="K12" s="39"/>
      <c r="L12" s="39"/>
      <c r="M12" s="39"/>
      <c r="N12" s="39"/>
      <c r="O12" s="39"/>
      <c r="P12" s="39"/>
      <c r="Q12" s="39"/>
      <c r="R12" s="39"/>
      <c r="S12" s="39"/>
      <c r="T12" s="39"/>
      <c r="U12" s="39"/>
      <c r="V12" s="40"/>
      <c r="W12" s="41"/>
      <c r="X12" s="39"/>
    </row>
    <row r="13" spans="1:24" ht="20.25" customHeight="1">
      <c r="A13" s="37">
        <f t="shared" si="0"/>
      </c>
      <c r="B13" s="38">
        <f aca="true" t="shared" si="1" ref="B13:B41">B12+1</f>
        <v>3</v>
      </c>
      <c r="C13" s="39"/>
      <c r="D13" s="39"/>
      <c r="E13" s="39"/>
      <c r="F13" s="39"/>
      <c r="G13" s="39"/>
      <c r="H13" s="39"/>
      <c r="I13" s="39"/>
      <c r="J13" s="39"/>
      <c r="K13" s="39"/>
      <c r="L13" s="39"/>
      <c r="M13" s="39"/>
      <c r="N13" s="39"/>
      <c r="O13" s="39"/>
      <c r="P13" s="39"/>
      <c r="Q13" s="39"/>
      <c r="R13" s="39"/>
      <c r="S13" s="39"/>
      <c r="T13" s="39"/>
      <c r="U13" s="39"/>
      <c r="V13" s="40"/>
      <c r="W13" s="41"/>
      <c r="X13" s="39"/>
    </row>
    <row r="14" spans="1:24" ht="20.25" customHeight="1">
      <c r="A14" s="37">
        <f t="shared" si="0"/>
      </c>
      <c r="B14" s="38">
        <f t="shared" si="1"/>
        <v>4</v>
      </c>
      <c r="C14" s="39"/>
      <c r="D14" s="39"/>
      <c r="E14" s="39"/>
      <c r="F14" s="39"/>
      <c r="G14" s="39"/>
      <c r="H14" s="39"/>
      <c r="I14" s="39"/>
      <c r="J14" s="39"/>
      <c r="K14" s="39"/>
      <c r="L14" s="39"/>
      <c r="M14" s="39"/>
      <c r="N14" s="39"/>
      <c r="O14" s="39"/>
      <c r="P14" s="39"/>
      <c r="Q14" s="39"/>
      <c r="R14" s="39"/>
      <c r="S14" s="39"/>
      <c r="T14" s="39"/>
      <c r="U14" s="39"/>
      <c r="V14" s="40"/>
      <c r="W14" s="41"/>
      <c r="X14" s="39"/>
    </row>
    <row r="15" spans="1:24" ht="20.25" customHeight="1">
      <c r="A15" s="37">
        <f t="shared" si="0"/>
      </c>
      <c r="B15" s="38">
        <f t="shared" si="1"/>
        <v>5</v>
      </c>
      <c r="C15" s="39"/>
      <c r="D15" s="39"/>
      <c r="E15" s="39"/>
      <c r="F15" s="39"/>
      <c r="G15" s="39"/>
      <c r="H15" s="39"/>
      <c r="I15" s="39"/>
      <c r="J15" s="39"/>
      <c r="K15" s="39"/>
      <c r="L15" s="39"/>
      <c r="M15" s="39"/>
      <c r="N15" s="39"/>
      <c r="O15" s="39"/>
      <c r="P15" s="39"/>
      <c r="Q15" s="39"/>
      <c r="R15" s="39"/>
      <c r="S15" s="39"/>
      <c r="T15" s="39"/>
      <c r="U15" s="39"/>
      <c r="V15" s="40"/>
      <c r="W15" s="41"/>
      <c r="X15" s="39"/>
    </row>
    <row r="16" spans="1:24" ht="20.25" customHeight="1">
      <c r="A16" s="37">
        <f t="shared" si="0"/>
      </c>
      <c r="B16" s="38">
        <f t="shared" si="1"/>
        <v>6</v>
      </c>
      <c r="C16" s="39"/>
      <c r="D16" s="39"/>
      <c r="E16" s="39"/>
      <c r="F16" s="39"/>
      <c r="G16" s="39"/>
      <c r="H16" s="39"/>
      <c r="I16" s="39"/>
      <c r="J16" s="39"/>
      <c r="K16" s="39"/>
      <c r="L16" s="39"/>
      <c r="M16" s="39"/>
      <c r="N16" s="39"/>
      <c r="O16" s="39"/>
      <c r="P16" s="39"/>
      <c r="Q16" s="39"/>
      <c r="R16" s="39"/>
      <c r="S16" s="39"/>
      <c r="T16" s="39"/>
      <c r="U16" s="39"/>
      <c r="V16" s="40"/>
      <c r="W16" s="41"/>
      <c r="X16" s="39"/>
    </row>
    <row r="17" spans="1:24" ht="20.25" customHeight="1">
      <c r="A17" s="37">
        <f t="shared" si="0"/>
      </c>
      <c r="B17" s="38">
        <f t="shared" si="1"/>
        <v>7</v>
      </c>
      <c r="C17" s="42"/>
      <c r="D17" s="39"/>
      <c r="E17" s="39"/>
      <c r="F17" s="39"/>
      <c r="G17" s="39"/>
      <c r="H17" s="39"/>
      <c r="I17" s="39"/>
      <c r="J17" s="39"/>
      <c r="K17" s="39"/>
      <c r="L17" s="39"/>
      <c r="M17" s="39"/>
      <c r="N17" s="39"/>
      <c r="O17" s="39"/>
      <c r="P17" s="39"/>
      <c r="Q17" s="39"/>
      <c r="R17" s="39"/>
      <c r="S17" s="39"/>
      <c r="T17" s="39"/>
      <c r="U17" s="39"/>
      <c r="V17" s="40"/>
      <c r="W17" s="41"/>
      <c r="X17" s="39"/>
    </row>
    <row r="18" spans="1:24" ht="20.25" customHeight="1">
      <c r="A18" s="37">
        <f t="shared" si="0"/>
      </c>
      <c r="B18" s="38">
        <f t="shared" si="1"/>
        <v>8</v>
      </c>
      <c r="C18" s="39"/>
      <c r="D18" s="39"/>
      <c r="E18" s="39"/>
      <c r="F18" s="39"/>
      <c r="G18" s="39"/>
      <c r="H18" s="39"/>
      <c r="I18" s="39"/>
      <c r="J18" s="39"/>
      <c r="K18" s="39"/>
      <c r="L18" s="39"/>
      <c r="M18" s="39"/>
      <c r="N18" s="39"/>
      <c r="O18" s="39"/>
      <c r="P18" s="39"/>
      <c r="Q18" s="39"/>
      <c r="R18" s="39"/>
      <c r="S18" s="39"/>
      <c r="T18" s="39"/>
      <c r="U18" s="39"/>
      <c r="V18" s="40"/>
      <c r="W18" s="41"/>
      <c r="X18" s="39"/>
    </row>
    <row r="19" spans="1:24" ht="20.25" customHeight="1">
      <c r="A19" s="37">
        <f t="shared" si="0"/>
      </c>
      <c r="B19" s="38">
        <f t="shared" si="1"/>
        <v>9</v>
      </c>
      <c r="C19" s="39"/>
      <c r="D19" s="39"/>
      <c r="E19" s="39"/>
      <c r="F19" s="39"/>
      <c r="G19" s="39"/>
      <c r="H19" s="39"/>
      <c r="I19" s="39"/>
      <c r="J19" s="39"/>
      <c r="K19" s="39"/>
      <c r="L19" s="39"/>
      <c r="M19" s="39"/>
      <c r="N19" s="39"/>
      <c r="O19" s="39"/>
      <c r="P19" s="39"/>
      <c r="Q19" s="39"/>
      <c r="R19" s="39"/>
      <c r="S19" s="39"/>
      <c r="T19" s="39"/>
      <c r="U19" s="39"/>
      <c r="V19" s="40"/>
      <c r="W19" s="41"/>
      <c r="X19" s="39"/>
    </row>
    <row r="20" spans="1:24" ht="20.25" customHeight="1">
      <c r="A20" s="37">
        <f t="shared" si="0"/>
      </c>
      <c r="B20" s="38">
        <f t="shared" si="1"/>
        <v>10</v>
      </c>
      <c r="C20" s="39"/>
      <c r="D20" s="39"/>
      <c r="E20" s="39"/>
      <c r="F20" s="39"/>
      <c r="G20" s="39"/>
      <c r="H20" s="39"/>
      <c r="I20" s="39"/>
      <c r="J20" s="39"/>
      <c r="K20" s="39"/>
      <c r="L20" s="39"/>
      <c r="M20" s="39"/>
      <c r="N20" s="39"/>
      <c r="O20" s="39"/>
      <c r="P20" s="39"/>
      <c r="Q20" s="39"/>
      <c r="R20" s="39"/>
      <c r="S20" s="39"/>
      <c r="T20" s="39"/>
      <c r="U20" s="39"/>
      <c r="V20" s="40"/>
      <c r="W20" s="41"/>
      <c r="X20" s="39"/>
    </row>
    <row r="21" spans="1:24" ht="20.25" customHeight="1">
      <c r="A21" s="37">
        <f t="shared" si="0"/>
      </c>
      <c r="B21" s="38">
        <f t="shared" si="1"/>
        <v>11</v>
      </c>
      <c r="C21" s="39"/>
      <c r="D21" s="39"/>
      <c r="E21" s="39"/>
      <c r="F21" s="39"/>
      <c r="G21" s="39"/>
      <c r="H21" s="39"/>
      <c r="I21" s="39"/>
      <c r="J21" s="39"/>
      <c r="K21" s="39"/>
      <c r="L21" s="39"/>
      <c r="M21" s="39"/>
      <c r="N21" s="39"/>
      <c r="O21" s="39"/>
      <c r="P21" s="39"/>
      <c r="Q21" s="39"/>
      <c r="R21" s="39"/>
      <c r="S21" s="39"/>
      <c r="T21" s="39"/>
      <c r="U21" s="39"/>
      <c r="V21" s="40"/>
      <c r="W21" s="41"/>
      <c r="X21" s="39"/>
    </row>
    <row r="22" spans="1:24" ht="20.25" customHeight="1">
      <c r="A22" s="37">
        <f t="shared" si="0"/>
      </c>
      <c r="B22" s="38">
        <f t="shared" si="1"/>
        <v>12</v>
      </c>
      <c r="C22" s="39"/>
      <c r="D22" s="39"/>
      <c r="E22" s="39"/>
      <c r="F22" s="39"/>
      <c r="G22" s="39"/>
      <c r="H22" s="39"/>
      <c r="I22" s="39"/>
      <c r="J22" s="39"/>
      <c r="K22" s="39"/>
      <c r="L22" s="39"/>
      <c r="M22" s="39"/>
      <c r="N22" s="39"/>
      <c r="O22" s="39"/>
      <c r="P22" s="39"/>
      <c r="Q22" s="39"/>
      <c r="R22" s="39"/>
      <c r="S22" s="39"/>
      <c r="T22" s="39"/>
      <c r="U22" s="39"/>
      <c r="V22" s="40"/>
      <c r="W22" s="41"/>
      <c r="X22" s="39"/>
    </row>
    <row r="23" spans="1:24" ht="20.25" customHeight="1">
      <c r="A23" s="37">
        <f t="shared" si="0"/>
      </c>
      <c r="B23" s="38">
        <f t="shared" si="1"/>
        <v>13</v>
      </c>
      <c r="C23" s="39"/>
      <c r="D23" s="39"/>
      <c r="E23" s="39"/>
      <c r="F23" s="39"/>
      <c r="G23" s="39"/>
      <c r="H23" s="39"/>
      <c r="I23" s="39"/>
      <c r="J23" s="39"/>
      <c r="K23" s="39"/>
      <c r="L23" s="39"/>
      <c r="M23" s="39"/>
      <c r="N23" s="39"/>
      <c r="O23" s="39"/>
      <c r="P23" s="39"/>
      <c r="Q23" s="39"/>
      <c r="R23" s="39"/>
      <c r="S23" s="39"/>
      <c r="T23" s="39"/>
      <c r="U23" s="39"/>
      <c r="V23" s="40"/>
      <c r="W23" s="41"/>
      <c r="X23" s="39"/>
    </row>
    <row r="24" spans="1:24" ht="20.25" customHeight="1">
      <c r="A24" s="37">
        <f t="shared" si="0"/>
      </c>
      <c r="B24" s="38">
        <f t="shared" si="1"/>
        <v>14</v>
      </c>
      <c r="C24" s="39"/>
      <c r="D24" s="39"/>
      <c r="E24" s="39"/>
      <c r="F24" s="39"/>
      <c r="G24" s="39"/>
      <c r="H24" s="39"/>
      <c r="I24" s="39"/>
      <c r="J24" s="39"/>
      <c r="K24" s="39"/>
      <c r="L24" s="39"/>
      <c r="M24" s="39"/>
      <c r="N24" s="39"/>
      <c r="O24" s="39"/>
      <c r="P24" s="39"/>
      <c r="Q24" s="39"/>
      <c r="R24" s="39"/>
      <c r="S24" s="39"/>
      <c r="T24" s="39"/>
      <c r="U24" s="39"/>
      <c r="V24" s="40"/>
      <c r="W24" s="41"/>
      <c r="X24" s="39"/>
    </row>
    <row r="25" spans="1:24" ht="20.25" customHeight="1">
      <c r="A25" s="37">
        <f t="shared" si="0"/>
      </c>
      <c r="B25" s="38">
        <f t="shared" si="1"/>
        <v>15</v>
      </c>
      <c r="C25" s="39"/>
      <c r="D25" s="39"/>
      <c r="E25" s="39"/>
      <c r="F25" s="39"/>
      <c r="G25" s="39"/>
      <c r="H25" s="39"/>
      <c r="I25" s="39"/>
      <c r="J25" s="39"/>
      <c r="K25" s="39"/>
      <c r="L25" s="39"/>
      <c r="M25" s="39"/>
      <c r="N25" s="39"/>
      <c r="O25" s="39"/>
      <c r="P25" s="39"/>
      <c r="Q25" s="39"/>
      <c r="R25" s="39"/>
      <c r="S25" s="39"/>
      <c r="T25" s="39"/>
      <c r="U25" s="39"/>
      <c r="V25" s="40"/>
      <c r="W25" s="41"/>
      <c r="X25" s="39"/>
    </row>
    <row r="26" spans="1:24" ht="20.25" customHeight="1">
      <c r="A26" s="37">
        <f t="shared" si="0"/>
      </c>
      <c r="B26" s="38">
        <f t="shared" si="1"/>
        <v>16</v>
      </c>
      <c r="C26" s="39"/>
      <c r="D26" s="39"/>
      <c r="E26" s="39"/>
      <c r="F26" s="39"/>
      <c r="G26" s="39"/>
      <c r="H26" s="39"/>
      <c r="I26" s="39"/>
      <c r="J26" s="39"/>
      <c r="K26" s="39"/>
      <c r="L26" s="39"/>
      <c r="M26" s="39"/>
      <c r="N26" s="39"/>
      <c r="O26" s="39"/>
      <c r="P26" s="39"/>
      <c r="Q26" s="39"/>
      <c r="R26" s="39"/>
      <c r="S26" s="39"/>
      <c r="T26" s="39"/>
      <c r="U26" s="39"/>
      <c r="V26" s="40"/>
      <c r="W26" s="41"/>
      <c r="X26" s="39"/>
    </row>
    <row r="27" spans="1:24" ht="20.25" customHeight="1">
      <c r="A27" s="37">
        <f t="shared" si="0"/>
      </c>
      <c r="B27" s="38">
        <f t="shared" si="1"/>
        <v>17</v>
      </c>
      <c r="C27" s="39"/>
      <c r="D27" s="39"/>
      <c r="E27" s="39"/>
      <c r="F27" s="39"/>
      <c r="G27" s="39"/>
      <c r="H27" s="39"/>
      <c r="I27" s="39"/>
      <c r="J27" s="39"/>
      <c r="K27" s="39"/>
      <c r="L27" s="39"/>
      <c r="M27" s="39"/>
      <c r="N27" s="39"/>
      <c r="O27" s="39"/>
      <c r="P27" s="39"/>
      <c r="Q27" s="39"/>
      <c r="R27" s="39"/>
      <c r="S27" s="39"/>
      <c r="T27" s="39"/>
      <c r="U27" s="39"/>
      <c r="V27" s="40"/>
      <c r="W27" s="41"/>
      <c r="X27" s="39"/>
    </row>
    <row r="28" spans="1:24" ht="20.25" customHeight="1">
      <c r="A28" s="37">
        <f t="shared" si="0"/>
      </c>
      <c r="B28" s="38">
        <f t="shared" si="1"/>
        <v>18</v>
      </c>
      <c r="C28" s="39"/>
      <c r="D28" s="39"/>
      <c r="E28" s="39"/>
      <c r="F28" s="39"/>
      <c r="G28" s="39"/>
      <c r="H28" s="39"/>
      <c r="I28" s="39"/>
      <c r="J28" s="39"/>
      <c r="K28" s="39"/>
      <c r="L28" s="39"/>
      <c r="M28" s="39"/>
      <c r="N28" s="39"/>
      <c r="O28" s="39"/>
      <c r="P28" s="39"/>
      <c r="Q28" s="39"/>
      <c r="R28" s="39"/>
      <c r="S28" s="39"/>
      <c r="T28" s="39"/>
      <c r="U28" s="39"/>
      <c r="V28" s="40"/>
      <c r="W28" s="41"/>
      <c r="X28" s="39"/>
    </row>
    <row r="29" spans="1:24" ht="20.25" customHeight="1">
      <c r="A29" s="37">
        <f t="shared" si="0"/>
      </c>
      <c r="B29" s="38">
        <f t="shared" si="1"/>
        <v>19</v>
      </c>
      <c r="C29" s="39"/>
      <c r="D29" s="39"/>
      <c r="E29" s="39"/>
      <c r="F29" s="39"/>
      <c r="G29" s="39"/>
      <c r="H29" s="39"/>
      <c r="I29" s="39"/>
      <c r="J29" s="39"/>
      <c r="K29" s="39"/>
      <c r="L29" s="39"/>
      <c r="M29" s="39"/>
      <c r="N29" s="39"/>
      <c r="O29" s="39"/>
      <c r="P29" s="39"/>
      <c r="Q29" s="39"/>
      <c r="R29" s="39"/>
      <c r="S29" s="39"/>
      <c r="T29" s="39"/>
      <c r="U29" s="39"/>
      <c r="V29" s="40"/>
      <c r="W29" s="41"/>
      <c r="X29" s="39"/>
    </row>
    <row r="30" spans="1:24" ht="20.25" customHeight="1">
      <c r="A30" s="37">
        <f t="shared" si="0"/>
      </c>
      <c r="B30" s="38">
        <f t="shared" si="1"/>
        <v>20</v>
      </c>
      <c r="C30" s="39"/>
      <c r="D30" s="39"/>
      <c r="E30" s="39"/>
      <c r="F30" s="39"/>
      <c r="G30" s="39"/>
      <c r="H30" s="39"/>
      <c r="I30" s="39"/>
      <c r="J30" s="39"/>
      <c r="K30" s="39"/>
      <c r="L30" s="39"/>
      <c r="M30" s="39"/>
      <c r="N30" s="39"/>
      <c r="O30" s="39"/>
      <c r="P30" s="39"/>
      <c r="Q30" s="39"/>
      <c r="R30" s="39"/>
      <c r="S30" s="39"/>
      <c r="T30" s="39"/>
      <c r="U30" s="39"/>
      <c r="V30" s="40"/>
      <c r="W30" s="41"/>
      <c r="X30" s="39"/>
    </row>
    <row r="31" spans="1:24" ht="20.25" customHeight="1">
      <c r="A31" s="37">
        <f t="shared" si="0"/>
      </c>
      <c r="B31" s="38">
        <f t="shared" si="1"/>
        <v>21</v>
      </c>
      <c r="C31" s="39"/>
      <c r="D31" s="39"/>
      <c r="E31" s="39"/>
      <c r="F31" s="39"/>
      <c r="G31" s="39"/>
      <c r="H31" s="39"/>
      <c r="I31" s="39"/>
      <c r="J31" s="39"/>
      <c r="K31" s="39"/>
      <c r="L31" s="39"/>
      <c r="M31" s="39"/>
      <c r="N31" s="39"/>
      <c r="O31" s="39"/>
      <c r="P31" s="39"/>
      <c r="Q31" s="39"/>
      <c r="R31" s="39"/>
      <c r="S31" s="39"/>
      <c r="T31" s="39"/>
      <c r="U31" s="39"/>
      <c r="V31" s="40"/>
      <c r="W31" s="41"/>
      <c r="X31" s="39"/>
    </row>
    <row r="32" spans="1:24" ht="20.25" customHeight="1">
      <c r="A32" s="37">
        <f t="shared" si="0"/>
      </c>
      <c r="B32" s="38">
        <f t="shared" si="1"/>
        <v>22</v>
      </c>
      <c r="C32" s="39"/>
      <c r="D32" s="39"/>
      <c r="E32" s="39"/>
      <c r="F32" s="39"/>
      <c r="G32" s="39"/>
      <c r="H32" s="39"/>
      <c r="I32" s="39"/>
      <c r="J32" s="39"/>
      <c r="K32" s="39"/>
      <c r="L32" s="39"/>
      <c r="M32" s="39"/>
      <c r="N32" s="39"/>
      <c r="O32" s="39"/>
      <c r="P32" s="39"/>
      <c r="Q32" s="39"/>
      <c r="R32" s="39"/>
      <c r="S32" s="39"/>
      <c r="T32" s="39"/>
      <c r="U32" s="39"/>
      <c r="V32" s="40"/>
      <c r="W32" s="41"/>
      <c r="X32" s="39"/>
    </row>
    <row r="33" spans="1:24" ht="20.25" customHeight="1">
      <c r="A33" s="37">
        <f t="shared" si="0"/>
      </c>
      <c r="B33" s="38">
        <f t="shared" si="1"/>
        <v>23</v>
      </c>
      <c r="C33" s="39"/>
      <c r="D33" s="39"/>
      <c r="E33" s="39"/>
      <c r="F33" s="39"/>
      <c r="G33" s="39"/>
      <c r="H33" s="39"/>
      <c r="I33" s="39"/>
      <c r="J33" s="39"/>
      <c r="K33" s="39"/>
      <c r="L33" s="39"/>
      <c r="M33" s="39"/>
      <c r="N33" s="39"/>
      <c r="O33" s="39"/>
      <c r="P33" s="39"/>
      <c r="Q33" s="39"/>
      <c r="R33" s="39"/>
      <c r="S33" s="39"/>
      <c r="T33" s="39"/>
      <c r="U33" s="39"/>
      <c r="V33" s="40"/>
      <c r="W33" s="41"/>
      <c r="X33" s="39"/>
    </row>
    <row r="34" spans="1:24" ht="20.25" customHeight="1">
      <c r="A34" s="37">
        <f t="shared" si="0"/>
      </c>
      <c r="B34" s="38">
        <f t="shared" si="1"/>
        <v>24</v>
      </c>
      <c r="C34" s="39"/>
      <c r="D34" s="39"/>
      <c r="E34" s="39"/>
      <c r="F34" s="39"/>
      <c r="G34" s="39"/>
      <c r="H34" s="39"/>
      <c r="I34" s="39"/>
      <c r="J34" s="39"/>
      <c r="K34" s="39"/>
      <c r="L34" s="39"/>
      <c r="M34" s="39"/>
      <c r="N34" s="39"/>
      <c r="O34" s="39"/>
      <c r="P34" s="39"/>
      <c r="Q34" s="39"/>
      <c r="R34" s="39"/>
      <c r="S34" s="39"/>
      <c r="T34" s="39"/>
      <c r="U34" s="39"/>
      <c r="V34" s="40"/>
      <c r="W34" s="41"/>
      <c r="X34" s="39"/>
    </row>
    <row r="35" spans="1:24" ht="20.25" customHeight="1">
      <c r="A35" s="37">
        <f t="shared" si="0"/>
      </c>
      <c r="B35" s="38">
        <f t="shared" si="1"/>
        <v>25</v>
      </c>
      <c r="C35" s="39"/>
      <c r="D35" s="39"/>
      <c r="E35" s="39"/>
      <c r="F35" s="39"/>
      <c r="G35" s="39"/>
      <c r="H35" s="39"/>
      <c r="I35" s="39"/>
      <c r="J35" s="39"/>
      <c r="K35" s="39"/>
      <c r="L35" s="39"/>
      <c r="M35" s="39"/>
      <c r="N35" s="39"/>
      <c r="O35" s="39"/>
      <c r="P35" s="39"/>
      <c r="Q35" s="39"/>
      <c r="R35" s="39"/>
      <c r="S35" s="39"/>
      <c r="T35" s="39"/>
      <c r="U35" s="39"/>
      <c r="V35" s="40"/>
      <c r="W35" s="41"/>
      <c r="X35" s="39"/>
    </row>
    <row r="36" spans="1:24" ht="20.25" customHeight="1">
      <c r="A36" s="37">
        <f t="shared" si="0"/>
      </c>
      <c r="B36" s="38">
        <f t="shared" si="1"/>
        <v>26</v>
      </c>
      <c r="C36" s="39"/>
      <c r="D36" s="39"/>
      <c r="E36" s="39"/>
      <c r="F36" s="39"/>
      <c r="G36" s="39"/>
      <c r="H36" s="39"/>
      <c r="I36" s="39"/>
      <c r="J36" s="39"/>
      <c r="K36" s="39"/>
      <c r="L36" s="39"/>
      <c r="M36" s="39"/>
      <c r="N36" s="39"/>
      <c r="O36" s="39"/>
      <c r="P36" s="39"/>
      <c r="Q36" s="39"/>
      <c r="R36" s="39"/>
      <c r="S36" s="39"/>
      <c r="T36" s="39"/>
      <c r="U36" s="39"/>
      <c r="V36" s="40"/>
      <c r="W36" s="41"/>
      <c r="X36" s="39"/>
    </row>
    <row r="37" spans="1:24" ht="20.25" customHeight="1">
      <c r="A37" s="37">
        <f t="shared" si="0"/>
      </c>
      <c r="B37" s="38">
        <f t="shared" si="1"/>
        <v>27</v>
      </c>
      <c r="C37" s="39"/>
      <c r="D37" s="39"/>
      <c r="E37" s="39"/>
      <c r="F37" s="39"/>
      <c r="G37" s="39"/>
      <c r="H37" s="39"/>
      <c r="I37" s="39"/>
      <c r="J37" s="39"/>
      <c r="K37" s="39"/>
      <c r="L37" s="39"/>
      <c r="M37" s="39"/>
      <c r="N37" s="39"/>
      <c r="O37" s="39"/>
      <c r="P37" s="39"/>
      <c r="Q37" s="39"/>
      <c r="R37" s="39"/>
      <c r="S37" s="39"/>
      <c r="T37" s="39"/>
      <c r="U37" s="39"/>
      <c r="V37" s="40"/>
      <c r="W37" s="41"/>
      <c r="X37" s="39"/>
    </row>
    <row r="38" spans="1:24" ht="20.25" customHeight="1">
      <c r="A38" s="37">
        <f t="shared" si="0"/>
      </c>
      <c r="B38" s="38">
        <f t="shared" si="1"/>
        <v>28</v>
      </c>
      <c r="C38" s="39"/>
      <c r="D38" s="39"/>
      <c r="E38" s="39"/>
      <c r="F38" s="39"/>
      <c r="G38" s="39"/>
      <c r="H38" s="39"/>
      <c r="I38" s="39"/>
      <c r="J38" s="39"/>
      <c r="K38" s="39"/>
      <c r="L38" s="39"/>
      <c r="M38" s="39"/>
      <c r="N38" s="39"/>
      <c r="O38" s="39"/>
      <c r="P38" s="39"/>
      <c r="Q38" s="39"/>
      <c r="R38" s="39"/>
      <c r="S38" s="39"/>
      <c r="T38" s="39"/>
      <c r="U38" s="39"/>
      <c r="V38" s="40"/>
      <c r="W38" s="41"/>
      <c r="X38" s="39"/>
    </row>
    <row r="39" spans="1:24" ht="20.25" customHeight="1">
      <c r="A39" s="37">
        <f t="shared" si="0"/>
      </c>
      <c r="B39" s="38">
        <f t="shared" si="1"/>
        <v>29</v>
      </c>
      <c r="C39" s="39"/>
      <c r="D39" s="39"/>
      <c r="E39" s="39"/>
      <c r="F39" s="39"/>
      <c r="G39" s="39"/>
      <c r="H39" s="39"/>
      <c r="I39" s="39"/>
      <c r="J39" s="39"/>
      <c r="K39" s="39"/>
      <c r="L39" s="39"/>
      <c r="M39" s="39"/>
      <c r="N39" s="39"/>
      <c r="O39" s="39"/>
      <c r="P39" s="39"/>
      <c r="Q39" s="39"/>
      <c r="R39" s="39"/>
      <c r="S39" s="39"/>
      <c r="T39" s="39"/>
      <c r="U39" s="39"/>
      <c r="V39" s="40"/>
      <c r="W39" s="41"/>
      <c r="X39" s="39"/>
    </row>
    <row r="40" spans="1:24" ht="20.25" customHeight="1">
      <c r="A40" s="37">
        <f t="shared" si="0"/>
      </c>
      <c r="B40" s="38">
        <f t="shared" si="1"/>
        <v>30</v>
      </c>
      <c r="C40" s="39"/>
      <c r="D40" s="39"/>
      <c r="E40" s="39"/>
      <c r="F40" s="39"/>
      <c r="G40" s="39"/>
      <c r="H40" s="39"/>
      <c r="I40" s="39"/>
      <c r="J40" s="39"/>
      <c r="K40" s="39"/>
      <c r="L40" s="39"/>
      <c r="M40" s="39"/>
      <c r="N40" s="39"/>
      <c r="O40" s="39"/>
      <c r="P40" s="39"/>
      <c r="Q40" s="39"/>
      <c r="R40" s="39"/>
      <c r="S40" s="39"/>
      <c r="T40" s="39"/>
      <c r="U40" s="39"/>
      <c r="V40" s="40"/>
      <c r="W40" s="41"/>
      <c r="X40" s="39"/>
    </row>
    <row r="41" spans="1:24" ht="20.25" customHeight="1" thickBot="1">
      <c r="A41" s="43">
        <f t="shared" si="0"/>
      </c>
      <c r="B41" s="44">
        <f t="shared" si="1"/>
        <v>31</v>
      </c>
      <c r="C41" s="45"/>
      <c r="D41" s="45"/>
      <c r="E41" s="45"/>
      <c r="F41" s="45"/>
      <c r="G41" s="45"/>
      <c r="H41" s="45"/>
      <c r="I41" s="45"/>
      <c r="J41" s="45"/>
      <c r="K41" s="45"/>
      <c r="L41" s="45"/>
      <c r="M41" s="45"/>
      <c r="N41" s="45"/>
      <c r="O41" s="45"/>
      <c r="P41" s="45"/>
      <c r="Q41" s="45"/>
      <c r="R41" s="45"/>
      <c r="S41" s="45"/>
      <c r="T41" s="45"/>
      <c r="U41" s="45"/>
      <c r="V41" s="46"/>
      <c r="W41" s="47"/>
      <c r="X41" s="45"/>
    </row>
    <row r="42" spans="1:24" ht="20.25" customHeight="1">
      <c r="A42" s="48" t="s">
        <v>136</v>
      </c>
      <c r="B42" s="48"/>
      <c r="C42" s="48"/>
      <c r="D42" s="14"/>
      <c r="E42" s="48"/>
      <c r="F42" s="14"/>
      <c r="G42" s="48"/>
      <c r="H42" s="14"/>
      <c r="I42" s="48"/>
      <c r="J42" s="14"/>
      <c r="K42" s="48"/>
      <c r="L42" s="14"/>
      <c r="M42" s="48"/>
      <c r="N42" s="14"/>
      <c r="O42" s="48"/>
      <c r="P42" s="14"/>
      <c r="Q42" s="48"/>
      <c r="R42" s="14"/>
      <c r="S42" s="48"/>
      <c r="T42" s="14"/>
      <c r="U42" s="48"/>
      <c r="V42" s="14"/>
      <c r="W42" s="48"/>
      <c r="X42" s="14"/>
    </row>
    <row r="43" spans="1:24" ht="13.5">
      <c r="A43" s="48" t="s">
        <v>43</v>
      </c>
      <c r="B43" s="48"/>
      <c r="C43" s="48"/>
      <c r="D43" s="14"/>
      <c r="E43" s="48"/>
      <c r="F43" s="14"/>
      <c r="G43" s="48"/>
      <c r="H43" s="14"/>
      <c r="I43" s="48"/>
      <c r="J43" s="14"/>
      <c r="K43" s="48"/>
      <c r="L43" s="14"/>
      <c r="M43" s="48"/>
      <c r="N43" s="14"/>
      <c r="O43" s="48"/>
      <c r="P43" s="14"/>
      <c r="Q43" s="48"/>
      <c r="R43" s="14"/>
      <c r="S43" s="48"/>
      <c r="T43" s="14"/>
      <c r="U43" s="48"/>
      <c r="V43" s="14"/>
      <c r="W43" s="48"/>
      <c r="X43" s="14"/>
    </row>
    <row r="44" spans="1:24" ht="13.5">
      <c r="A44" s="48"/>
      <c r="B44" s="48"/>
      <c r="C44" s="48"/>
      <c r="D44" s="14"/>
      <c r="E44" s="48"/>
      <c r="F44" s="14"/>
      <c r="G44" s="48"/>
      <c r="H44" s="14"/>
      <c r="I44" s="48"/>
      <c r="J44" s="14"/>
      <c r="K44" s="48"/>
      <c r="L44" s="14"/>
      <c r="M44" s="48"/>
      <c r="N44" s="14"/>
      <c r="O44" s="48"/>
      <c r="P44" s="14"/>
      <c r="Q44" s="48"/>
      <c r="R44" s="14"/>
      <c r="S44" s="48"/>
      <c r="T44" s="14"/>
      <c r="U44" s="48"/>
      <c r="V44" s="14"/>
      <c r="W44" s="48"/>
      <c r="X44" s="14"/>
    </row>
    <row r="45" spans="1:24" ht="16.5">
      <c r="A45" s="126" t="s">
        <v>107</v>
      </c>
      <c r="B45" s="126"/>
      <c r="C45" s="126"/>
      <c r="D45" s="126"/>
      <c r="E45" s="126"/>
      <c r="F45" s="126"/>
      <c r="G45" s="188"/>
      <c r="H45" s="188"/>
      <c r="I45" s="188"/>
      <c r="J45" s="188"/>
      <c r="K45" s="188"/>
      <c r="L45" s="188"/>
      <c r="M45" s="49"/>
      <c r="N45" s="50" t="s">
        <v>57</v>
      </c>
      <c r="O45" s="189"/>
      <c r="P45" s="190"/>
      <c r="Q45" s="190"/>
      <c r="R45" s="14"/>
      <c r="S45" s="48"/>
      <c r="T45" s="14"/>
      <c r="U45" s="48"/>
      <c r="V45" s="14"/>
      <c r="W45" s="48"/>
      <c r="X45" s="14" t="s">
        <v>109</v>
      </c>
    </row>
    <row r="46" spans="1:25" s="7" customFormat="1" ht="15.7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5"/>
    </row>
    <row r="48" ht="12.75">
      <c r="A48" s="11"/>
    </row>
  </sheetData>
  <sheetProtection/>
  <mergeCells count="43">
    <mergeCell ref="V8:V10"/>
    <mergeCell ref="O45:Q45"/>
    <mergeCell ref="L8:L10"/>
    <mergeCell ref="I8:I10"/>
    <mergeCell ref="J8:J10"/>
    <mergeCell ref="K8:K10"/>
    <mergeCell ref="A46:X46"/>
    <mergeCell ref="W7:X7"/>
    <mergeCell ref="G45:L45"/>
    <mergeCell ref="A45:F45"/>
    <mergeCell ref="A8:A10"/>
    <mergeCell ref="B8:B10"/>
    <mergeCell ref="W8:W10"/>
    <mergeCell ref="N8:N10"/>
    <mergeCell ref="O8:O10"/>
    <mergeCell ref="P8:P10"/>
    <mergeCell ref="B5:D5"/>
    <mergeCell ref="E5:J5"/>
    <mergeCell ref="U7:V7"/>
    <mergeCell ref="R8:R10"/>
    <mergeCell ref="S8:S10"/>
    <mergeCell ref="T8:T10"/>
    <mergeCell ref="U8:U10"/>
    <mergeCell ref="Q7:R7"/>
    <mergeCell ref="S7:T7"/>
    <mergeCell ref="C8:C10"/>
    <mergeCell ref="D8:D10"/>
    <mergeCell ref="Q8:Q10"/>
    <mergeCell ref="E8:E10"/>
    <mergeCell ref="F8:F10"/>
    <mergeCell ref="G8:G10"/>
    <mergeCell ref="H8:H10"/>
    <mergeCell ref="M8:M10"/>
    <mergeCell ref="X8:X10"/>
    <mergeCell ref="O5:Q5"/>
    <mergeCell ref="V5:X5"/>
    <mergeCell ref="C7:D7"/>
    <mergeCell ref="E7:F7"/>
    <mergeCell ref="G7:H7"/>
    <mergeCell ref="I7:J7"/>
    <mergeCell ref="K7:L7"/>
    <mergeCell ref="M7:N7"/>
    <mergeCell ref="O7:P7"/>
  </mergeCells>
  <printOptions horizontalCentered="1"/>
  <pageMargins left="0.5" right="0.5" top="0.25" bottom="0.3" header="0.25" footer="0.3"/>
  <pageSetup fitToHeight="1" fitToWidth="1" horizontalDpi="600" verticalDpi="600" orientation="landscape"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New-Fl Dist Systm Mnthly Report form 2-10 SPD</dc:title>
  <dc:subject/>
  <dc:creator>Dean Furukawa</dc:creator>
  <cp:keywords/>
  <dc:description/>
  <cp:lastModifiedBy>Dyane, Lynda (CDPH-DDWEM)</cp:lastModifiedBy>
  <cp:lastPrinted>2007-03-01T18:30:56Z</cp:lastPrinted>
  <dcterms:created xsi:type="dcterms:W3CDTF">2004-03-21T01:23:43Z</dcterms:created>
  <dcterms:modified xsi:type="dcterms:W3CDTF">2011-08-11T16:03:11Z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rget Audience Group">
    <vt:lpwstr/>
  </property>
  <property fmtid="{D5CDD505-2E9C-101B-9397-08002B2CF9AE}" pid="3" name="HealthPubTopics">
    <vt:lpwstr/>
  </property>
  <property fmtid="{D5CDD505-2E9C-101B-9397-08002B2CF9AE}" pid="4" name="Publication Type">
    <vt:lpwstr/>
  </property>
  <property fmtid="{D5CDD505-2E9C-101B-9397-08002B2CF9AE}" pid="5" name="PublishingContactName">
    <vt:lpwstr/>
  </property>
  <property fmtid="{D5CDD505-2E9C-101B-9397-08002B2CF9AE}" pid="6" name="ContentType">
    <vt:lpwstr>CDPH Document</vt:lpwstr>
  </property>
  <property fmtid="{D5CDD505-2E9C-101B-9397-08002B2CF9AE}" pid="7" name="Language">
    <vt:lpwstr>English</vt:lpwstr>
  </property>
  <property fmtid="{D5CDD505-2E9C-101B-9397-08002B2CF9AE}" pid="8" name="Topics">
    <vt:lpwstr/>
  </property>
  <property fmtid="{D5CDD505-2E9C-101B-9397-08002B2CF9AE}" pid="9" name="Abstract">
    <vt:lpwstr/>
  </property>
  <property fmtid="{D5CDD505-2E9C-101B-9397-08002B2CF9AE}" pid="10" name="Reading Level">
    <vt:lpwstr/>
  </property>
  <property fmtid="{D5CDD505-2E9C-101B-9397-08002B2CF9AE}" pid="11" name="Organization">
    <vt:lpwstr>322</vt:lpwstr>
  </property>
  <property fmtid="{D5CDD505-2E9C-101B-9397-08002B2CF9AE}" pid="12" name="Nav">
    <vt:lpwstr/>
  </property>
  <property fmtid="{D5CDD505-2E9C-101B-9397-08002B2CF9AE}" pid="13" name="display_urn:schemas-microsoft-com:office:office#Editor">
    <vt:lpwstr>System Account</vt:lpwstr>
  </property>
  <property fmtid="{D5CDD505-2E9C-101B-9397-08002B2CF9AE}" pid="14" name="xd_Signature">
    <vt:lpwstr/>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display_urn:schemas-microsoft-com:office:office#Author">
    <vt:lpwstr>System Account</vt:lpwstr>
  </property>
  <property fmtid="{D5CDD505-2E9C-101B-9397-08002B2CF9AE}" pid="20" name="_SourceUrl">
    <vt:lpwstr/>
  </property>
  <property fmtid="{D5CDD505-2E9C-101B-9397-08002B2CF9AE}" pid="21" name="_SharedFileIndex">
    <vt:lpwstr/>
  </property>
</Properties>
</file>