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30" windowWidth="12120" windowHeight="8640" tabRatio="883" activeTab="0"/>
  </bookViews>
  <sheets>
    <sheet name="SPB Metals 92-95" sheetId="1" r:id="rId1"/>
    <sheet name="SPB metals -1996+" sheetId="2" r:id="rId2"/>
    <sheet name="SPB Chlordane 92-95" sheetId="3" r:id="rId3"/>
    <sheet name="SPB Chlordane 96+" sheetId="4" r:id="rId4"/>
    <sheet name="SPB DDT 92-95" sheetId="5" r:id="rId5"/>
    <sheet name="SPB DDT 96+" sheetId="6" r:id="rId6"/>
    <sheet name="SPB PCBs 92-95" sheetId="7" r:id="rId7"/>
    <sheet name="SPB PCBs 96+" sheetId="8" r:id="rId8"/>
    <sheet name="SPB PAHs 92-95" sheetId="9" r:id="rId9"/>
    <sheet name="SPB PAHs 96+" sheetId="10" r:id="rId10"/>
  </sheets>
  <definedNames/>
  <calcPr fullCalcOnLoad="1"/>
</workbook>
</file>

<file path=xl/sharedStrings.xml><?xml version="1.0" encoding="utf-8"?>
<sst xmlns="http://schemas.openxmlformats.org/spreadsheetml/2006/main" count="5539" uniqueCount="206">
  <si>
    <t>Dieldrin</t>
  </si>
  <si>
    <t>Anthracene</t>
  </si>
  <si>
    <t>Fluorene</t>
  </si>
  <si>
    <t>Phenanthrene</t>
  </si>
  <si>
    <t>Fluoranthene</t>
  </si>
  <si>
    <t>Benzo(a)pyrene</t>
  </si>
  <si>
    <t>Lead</t>
  </si>
  <si>
    <t>Zinc</t>
  </si>
  <si>
    <t>2,4'-DDD</t>
  </si>
  <si>
    <t>2,4'-DDE</t>
  </si>
  <si>
    <t>2,4'-DDT</t>
  </si>
  <si>
    <t>4,4'-DDD</t>
  </si>
  <si>
    <t>4,4'-DDE</t>
  </si>
  <si>
    <t>4,4'-DDT</t>
  </si>
  <si>
    <t>Total DDTs</t>
  </si>
  <si>
    <t>alpha-Chlordane</t>
  </si>
  <si>
    <t>gamma-Chlordane</t>
  </si>
  <si>
    <t>ND</t>
  </si>
  <si>
    <t>Total PCBs</t>
  </si>
  <si>
    <t>PCB101</t>
  </si>
  <si>
    <t>PCB105</t>
  </si>
  <si>
    <t>PCB110</t>
  </si>
  <si>
    <t>PCB114</t>
  </si>
  <si>
    <t>PCB118</t>
  </si>
  <si>
    <t>PCB119</t>
  </si>
  <si>
    <t>PCB123</t>
  </si>
  <si>
    <t>PCB126</t>
  </si>
  <si>
    <t>PCB128</t>
  </si>
  <si>
    <t>PCB138</t>
  </si>
  <si>
    <t>PCB149</t>
  </si>
  <si>
    <t>PCB151</t>
  </si>
  <si>
    <t>PCB153/168</t>
  </si>
  <si>
    <t>PCB156</t>
  </si>
  <si>
    <t>PCB157</t>
  </si>
  <si>
    <t>PCB158</t>
  </si>
  <si>
    <t>PCB167</t>
  </si>
  <si>
    <t>PCB169</t>
  </si>
  <si>
    <t>PCB170</t>
  </si>
  <si>
    <t>PCB177</t>
  </si>
  <si>
    <t>PCB180</t>
  </si>
  <si>
    <t>PCB183</t>
  </si>
  <si>
    <t>PCB187</t>
  </si>
  <si>
    <t>PCB189</t>
  </si>
  <si>
    <t>PCB194</t>
  </si>
  <si>
    <t>PCB201</t>
  </si>
  <si>
    <t>PCB206</t>
  </si>
  <si>
    <t>Total PAHs</t>
  </si>
  <si>
    <t>TOC</t>
  </si>
  <si>
    <t>2-Methylnaphthalene</t>
  </si>
  <si>
    <t>Naphthalene</t>
  </si>
  <si>
    <t>Benz(a)anthracene</t>
  </si>
  <si>
    <t>Chrysene</t>
  </si>
  <si>
    <t>Pyrene</t>
  </si>
  <si>
    <t>Station ID</t>
  </si>
  <si>
    <t>Sample Date</t>
  </si>
  <si>
    <t>ug/Kg</t>
  </si>
  <si>
    <t>Antimony</t>
  </si>
  <si>
    <t>Arsenic</t>
  </si>
  <si>
    <t>Barium</t>
  </si>
  <si>
    <t>Beryllium</t>
  </si>
  <si>
    <t>Cadmium</t>
  </si>
  <si>
    <t>Chromium</t>
  </si>
  <si>
    <t>Copper</t>
  </si>
  <si>
    <t>Iron</t>
  </si>
  <si>
    <t>Mercury</t>
  </si>
  <si>
    <t>Nickel</t>
  </si>
  <si>
    <t>Selenium</t>
  </si>
  <si>
    <t>Silver</t>
  </si>
  <si>
    <t>Result</t>
  </si>
  <si>
    <t>MDL</t>
  </si>
  <si>
    <t>PCB153 or</t>
  </si>
  <si>
    <t>Qualifier</t>
  </si>
  <si>
    <t>Adjusted Total PCBs</t>
  </si>
  <si>
    <t>Final Total PCBs</t>
  </si>
  <si>
    <t>PCB128/167</t>
  </si>
  <si>
    <t>PCB168/132</t>
  </si>
  <si>
    <t>PCB18</t>
  </si>
  <si>
    <t>PCB28</t>
  </si>
  <si>
    <t>PCB37</t>
  </si>
  <si>
    <t>PCB44</t>
  </si>
  <si>
    <t>PCB49</t>
  </si>
  <si>
    <t>PCB52</t>
  </si>
  <si>
    <t>PCB66</t>
  </si>
  <si>
    <t>PCB70</t>
  </si>
  <si>
    <t>PCB74</t>
  </si>
  <si>
    <t>PCB77</t>
  </si>
  <si>
    <t>PCB81</t>
  </si>
  <si>
    <t>PCB87</t>
  </si>
  <si>
    <t>PCB99</t>
  </si>
  <si>
    <t>Total PAHs              OC-normalized PAHs</t>
  </si>
  <si>
    <t>uk/Kg</t>
  </si>
  <si>
    <t>Adjusted Total PAHs</t>
  </si>
  <si>
    <t>Total LMW PAHs</t>
  </si>
  <si>
    <t>Total HMW PAHs</t>
  </si>
  <si>
    <t xml:space="preserve">NOTE: </t>
  </si>
  <si>
    <t>LMW</t>
  </si>
  <si>
    <t>Low Molecular Weight PAHs are highlighted in yellow</t>
  </si>
  <si>
    <t>HMW</t>
  </si>
  <si>
    <t>High Molecular Weight PAHs are highlighted in green</t>
  </si>
  <si>
    <t>Adjusted Total DDTs</t>
  </si>
  <si>
    <t>Final Total DDTs</t>
  </si>
  <si>
    <t>Total Chlordanes</t>
  </si>
  <si>
    <t>Adjusted Total Chlordanes</t>
  </si>
  <si>
    <t>Final Total Chlordanes</t>
  </si>
  <si>
    <t>indicates duplicate results</t>
  </si>
  <si>
    <t>Dibenzo(a,h)anthracene</t>
  </si>
  <si>
    <t>RESULTS WITH MDL &amp; CALCULATIONS</t>
  </si>
  <si>
    <t>StationID</t>
  </si>
  <si>
    <t>1041</t>
  </si>
  <si>
    <t>1042</t>
  </si>
  <si>
    <t>1043</t>
  </si>
  <si>
    <t>1065</t>
  </si>
  <si>
    <t>1066</t>
  </si>
  <si>
    <t>1067</t>
  </si>
  <si>
    <t>1208</t>
  </si>
  <si>
    <t>1222</t>
  </si>
  <si>
    <t>1224</t>
  </si>
  <si>
    <t>1227</t>
  </si>
  <si>
    <t>41</t>
  </si>
  <si>
    <t>42</t>
  </si>
  <si>
    <t>54</t>
  </si>
  <si>
    <t>58</t>
  </si>
  <si>
    <t>59</t>
  </si>
  <si>
    <t>60</t>
  </si>
  <si>
    <t>620</t>
  </si>
  <si>
    <t>73</t>
  </si>
  <si>
    <t>74</t>
  </si>
  <si>
    <t>75</t>
  </si>
  <si>
    <t>884</t>
  </si>
  <si>
    <t>885</t>
  </si>
  <si>
    <t>886</t>
  </si>
  <si>
    <t>mg/Kg</t>
  </si>
  <si>
    <t>1992-1995</t>
  </si>
  <si>
    <t>D/ND</t>
  </si>
  <si>
    <t xml:space="preserve">                           RESULTS WITH MDL &amp; CALCULATIONS</t>
  </si>
  <si>
    <t>alpha-Chlordene</t>
  </si>
  <si>
    <t>gamma-Chlordene</t>
  </si>
  <si>
    <t>gamma-chlordene</t>
  </si>
  <si>
    <t>D</t>
  </si>
  <si>
    <t xml:space="preserve">                                      RESULTS WITH MDL &amp; CALCULATIONS</t>
  </si>
  <si>
    <t>DDTs</t>
  </si>
  <si>
    <t>1227-D</t>
  </si>
  <si>
    <t>Data</t>
  </si>
  <si>
    <t>PCB132</t>
  </si>
  <si>
    <t>PCB137</t>
  </si>
  <si>
    <t>PCB15</t>
  </si>
  <si>
    <t>PCB153</t>
  </si>
  <si>
    <t>PCB174</t>
  </si>
  <si>
    <t>PCB195</t>
  </si>
  <si>
    <t>PCB203</t>
  </si>
  <si>
    <t>PCB209</t>
  </si>
  <si>
    <t>PCB27</t>
  </si>
  <si>
    <t>PCB29</t>
  </si>
  <si>
    <t>PCB31</t>
  </si>
  <si>
    <t>PCB5</t>
  </si>
  <si>
    <t>PCB8</t>
  </si>
  <si>
    <t>PCB95</t>
  </si>
  <si>
    <t>PCB97</t>
  </si>
  <si>
    <t>Grand Total</t>
  </si>
  <si>
    <t>1991-1995</t>
  </si>
  <si>
    <t xml:space="preserve">                                               RESULTS WITH MDL &amp; CALCULATIONS</t>
  </si>
  <si>
    <t>PAHs</t>
  </si>
  <si>
    <t xml:space="preserve">        RESULTS WITH MDL &amp; CALCULATIONS</t>
  </si>
  <si>
    <t>U</t>
  </si>
  <si>
    <t>1631</t>
  </si>
  <si>
    <t>1996-</t>
  </si>
  <si>
    <t>1691</t>
  </si>
  <si>
    <t>1692</t>
  </si>
  <si>
    <t>1693</t>
  </si>
  <si>
    <t>1695</t>
  </si>
  <si>
    <t>1696</t>
  </si>
  <si>
    <t>2152</t>
  </si>
  <si>
    <t>2152-2</t>
  </si>
  <si>
    <t>2153</t>
  </si>
  <si>
    <t>2154</t>
  </si>
  <si>
    <t>2155</t>
  </si>
  <si>
    <t>2155-2</t>
  </si>
  <si>
    <t>2156</t>
  </si>
  <si>
    <t>2156-2</t>
  </si>
  <si>
    <t>2156-D</t>
  </si>
  <si>
    <t>2157</t>
  </si>
  <si>
    <t>2157-2</t>
  </si>
  <si>
    <t>2163</t>
  </si>
  <si>
    <t>2163-2</t>
  </si>
  <si>
    <t>2167</t>
  </si>
  <si>
    <t>2167-2</t>
  </si>
  <si>
    <t>2318</t>
  </si>
  <si>
    <t>2319</t>
  </si>
  <si>
    <t>2320</t>
  </si>
  <si>
    <t>2320-D</t>
  </si>
  <si>
    <t>2321</t>
  </si>
  <si>
    <t>2321-D</t>
  </si>
  <si>
    <t>2388</t>
  </si>
  <si>
    <t>2388-2</t>
  </si>
  <si>
    <t>2388-D</t>
  </si>
  <si>
    <t>2388-D1</t>
  </si>
  <si>
    <t>2388-D2</t>
  </si>
  <si>
    <t>2451</t>
  </si>
  <si>
    <t>2451-D1</t>
  </si>
  <si>
    <t>2451-D2</t>
  </si>
  <si>
    <t>CA3034</t>
  </si>
  <si>
    <t>CA3035</t>
  </si>
  <si>
    <t>CA3037</t>
  </si>
  <si>
    <t>Sum of Result (ug/Kg)</t>
  </si>
  <si>
    <t>Sum of D/ND?</t>
  </si>
  <si>
    <t>Sum of MDL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</si>
</sst>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/dd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i/>
      <sz val="10"/>
      <name val="Arial"/>
      <family val="2"/>
    </font>
    <font>
      <sz val="10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14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5" borderId="0" xfId="0" applyFont="1" applyFill="1" applyBorder="1" applyAlignment="1">
      <alignment horizontal="center"/>
    </xf>
    <xf numFmtId="166" fontId="0" fillId="5" borderId="0" xfId="0" applyNumberFormat="1" applyFont="1" applyFill="1" applyAlignment="1">
      <alignment horizontal="center"/>
    </xf>
    <xf numFmtId="0" fontId="1" fillId="5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5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2" fontId="4" fillId="0" borderId="7" xfId="0" applyNumberFormat="1" applyFont="1" applyBorder="1" applyAlignment="1">
      <alignment horizontal="right"/>
    </xf>
    <xf numFmtId="2" fontId="0" fillId="0" borderId="8" xfId="0" applyNumberFormat="1" applyBorder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/>
    </xf>
    <xf numFmtId="2" fontId="4" fillId="0" borderId="9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4" fillId="0" borderId="11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4" fillId="0" borderId="13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center"/>
    </xf>
    <xf numFmtId="2" fontId="4" fillId="0" borderId="15" xfId="0" applyNumberFormat="1" applyFont="1" applyBorder="1" applyAlignment="1">
      <alignment horizontal="right"/>
    </xf>
    <xf numFmtId="2" fontId="0" fillId="0" borderId="16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6" xfId="0" applyNumberFormat="1" applyBorder="1" applyAlignment="1">
      <alignment/>
    </xf>
    <xf numFmtId="14" fontId="0" fillId="0" borderId="0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3366FF"/>
      </font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00"/>
  <sheetViews>
    <sheetView tabSelected="1" workbookViewId="0" topLeftCell="A1">
      <selection activeCell="A8" sqref="A8"/>
    </sheetView>
  </sheetViews>
  <sheetFormatPr defaultColWidth="9.140625" defaultRowHeight="12.75"/>
  <cols>
    <col min="1" max="1" width="20.7109375" style="41" customWidth="1"/>
    <col min="2" max="2" width="12.8515625" style="41" customWidth="1"/>
    <col min="3" max="3" width="9.140625" style="36" customWidth="1"/>
    <col min="4" max="4" width="9.140625" style="43" customWidth="1"/>
    <col min="5" max="5" width="10.140625" style="43" customWidth="1"/>
    <col min="6" max="6" width="9.140625" style="43" customWidth="1"/>
    <col min="7" max="8" width="11.140625" style="43" customWidth="1"/>
    <col min="9" max="9" width="9.140625" style="43" customWidth="1"/>
    <col min="10" max="10" width="11.28125" style="43" customWidth="1"/>
    <col min="11" max="16" width="9.140625" style="43" customWidth="1"/>
    <col min="17" max="40" width="9.140625" style="10" customWidth="1"/>
  </cols>
  <sheetData>
    <row r="2" spans="1:16" ht="12.75">
      <c r="A2" s="2" t="s">
        <v>53</v>
      </c>
      <c r="B2" s="6" t="s">
        <v>54</v>
      </c>
      <c r="C2" s="7" t="s">
        <v>131</v>
      </c>
      <c r="D2" s="12" t="s">
        <v>57</v>
      </c>
      <c r="E2" s="12" t="s">
        <v>58</v>
      </c>
      <c r="F2" s="12" t="s">
        <v>59</v>
      </c>
      <c r="G2" s="12" t="s">
        <v>60</v>
      </c>
      <c r="H2" s="12" t="s">
        <v>61</v>
      </c>
      <c r="I2" s="12" t="s">
        <v>62</v>
      </c>
      <c r="J2" s="12" t="s">
        <v>63</v>
      </c>
      <c r="K2" s="12" t="s">
        <v>6</v>
      </c>
      <c r="L2" s="12" t="s">
        <v>64</v>
      </c>
      <c r="M2" s="12" t="s">
        <v>65</v>
      </c>
      <c r="N2" s="12" t="s">
        <v>66</v>
      </c>
      <c r="O2" s="12" t="s">
        <v>67</v>
      </c>
      <c r="P2" s="12" t="s">
        <v>7</v>
      </c>
    </row>
    <row r="3" spans="1:40" s="28" customFormat="1" ht="12.75">
      <c r="A3" s="1" t="s">
        <v>108</v>
      </c>
      <c r="B3" s="34" t="s">
        <v>132</v>
      </c>
      <c r="C3" s="1"/>
      <c r="D3" s="54">
        <f>IF(D33="D",D32,"ND")</f>
        <v>13</v>
      </c>
      <c r="E3" s="35"/>
      <c r="F3" s="35"/>
      <c r="G3" s="54">
        <f>IF(G33="D",G32,"ND")</f>
        <v>0.628</v>
      </c>
      <c r="H3" s="54">
        <f>IF(H33="D",H32,"ND")</f>
        <v>70.7</v>
      </c>
      <c r="I3" s="54">
        <f>IF(I33="D",I32,"ND")</f>
        <v>43.7</v>
      </c>
      <c r="J3" s="35"/>
      <c r="K3" s="22">
        <f>IF(K33="D",K32,"ND")</f>
        <v>45</v>
      </c>
      <c r="L3" s="54">
        <f>IF(L33="D",L32,"ND")</f>
        <v>0.128</v>
      </c>
      <c r="M3" s="54">
        <f>IF(M33="D",M32,"ND")</f>
        <v>35.4</v>
      </c>
      <c r="N3" s="35"/>
      <c r="O3" s="54">
        <f>IF(O33="D",O32,"ND")</f>
        <v>0.367</v>
      </c>
      <c r="P3" s="54">
        <f>IF(P33="D",P32,"ND")</f>
        <v>162</v>
      </c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4" spans="1:40" s="28" customFormat="1" ht="12.75">
      <c r="A4" s="1" t="s">
        <v>109</v>
      </c>
      <c r="B4" s="34" t="s">
        <v>132</v>
      </c>
      <c r="C4" s="1"/>
      <c r="D4" s="54">
        <f>IF(D36="D",D35,"ND")</f>
        <v>12</v>
      </c>
      <c r="E4" s="35"/>
      <c r="F4" s="35"/>
      <c r="G4" s="54">
        <f>IF(G36="D",G35,"ND")</f>
        <v>0.604</v>
      </c>
      <c r="H4" s="54">
        <f>IF(H36="D",H35,"ND")</f>
        <v>70.9</v>
      </c>
      <c r="I4" s="54">
        <f>IF(I36="D",I35,"ND")</f>
        <v>48.4</v>
      </c>
      <c r="J4" s="35"/>
      <c r="K4" s="22">
        <f>IF(K36="D",K35,"ND")</f>
        <v>41</v>
      </c>
      <c r="L4" s="54">
        <f>IF(L36="D",L35,"ND")</f>
        <v>0.137</v>
      </c>
      <c r="M4" s="54">
        <f>IF(M36="D",M35,"ND")</f>
        <v>42.2</v>
      </c>
      <c r="N4" s="35"/>
      <c r="O4" s="54">
        <f>IF(O36="D",O35,"ND")</f>
        <v>0.417</v>
      </c>
      <c r="P4" s="54">
        <f>IF(P36="D",P35,"ND")</f>
        <v>166</v>
      </c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s="28" customFormat="1" ht="12.75">
      <c r="A5" s="1">
        <v>6</v>
      </c>
      <c r="B5" s="34" t="s">
        <v>132</v>
      </c>
      <c r="C5" s="1"/>
      <c r="D5" s="54">
        <f>IF(D39="D",D38,"ND")</f>
        <v>12</v>
      </c>
      <c r="E5" s="35"/>
      <c r="F5" s="35"/>
      <c r="G5" s="54">
        <f>IF(G39="D",G38,"ND")</f>
        <v>0.474</v>
      </c>
      <c r="H5" s="54">
        <f>IF(H39="D",H38,"ND")</f>
        <v>65.5</v>
      </c>
      <c r="I5" s="54">
        <f>IF(I39="D",I38,"ND")</f>
        <v>43.6</v>
      </c>
      <c r="J5" s="35"/>
      <c r="K5" s="22">
        <f>IF(K39="D",K38,"ND")</f>
        <v>40.4</v>
      </c>
      <c r="L5" s="54">
        <f>IF(L39="D",L38,"ND")</f>
        <v>0.129</v>
      </c>
      <c r="M5" s="54">
        <f>IF(M39="D",M38,"ND")</f>
        <v>35.8</v>
      </c>
      <c r="N5" s="35"/>
      <c r="O5" s="54">
        <f>IF(O39="D",O38,"ND")</f>
        <v>0.358</v>
      </c>
      <c r="P5" s="54">
        <f>IF(P39="D",P38,"ND")</f>
        <v>149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40" s="28" customFormat="1" ht="12.75">
      <c r="A6" s="1" t="s">
        <v>111</v>
      </c>
      <c r="B6" s="34" t="s">
        <v>132</v>
      </c>
      <c r="C6" s="1"/>
      <c r="D6" s="54">
        <f>IF(D42="D",D41,"ND")</f>
        <v>17.8</v>
      </c>
      <c r="E6" s="35"/>
      <c r="F6" s="35"/>
      <c r="G6" s="54">
        <f>IF(G42="D",G41,"ND")</f>
        <v>1.66</v>
      </c>
      <c r="H6" s="54">
        <f>IF(H42="D",H41,"ND")</f>
        <v>93.3</v>
      </c>
      <c r="I6" s="54">
        <f>IF(I42="D",I41,"ND")</f>
        <v>186</v>
      </c>
      <c r="J6" s="35"/>
      <c r="K6" s="22">
        <f>IF(K42="D",K41,"ND")</f>
        <v>136</v>
      </c>
      <c r="L6" s="54">
        <f>IF(L42="D",L41,"ND")</f>
        <v>0.288</v>
      </c>
      <c r="M6" s="54">
        <f>IF(M42="D",M41,"ND")</f>
        <v>45.2</v>
      </c>
      <c r="N6" s="35"/>
      <c r="O6" s="54">
        <f>IF(O42="D",O41,"ND")</f>
        <v>0.652</v>
      </c>
      <c r="P6" s="54">
        <f>IF(P42="D",P41,"ND")</f>
        <v>364</v>
      </c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s="28" customFormat="1" ht="12.75">
      <c r="A7" s="1" t="s">
        <v>112</v>
      </c>
      <c r="B7" s="34" t="s">
        <v>132</v>
      </c>
      <c r="C7" s="1"/>
      <c r="D7" s="54">
        <f>IF(D45="D",D44,"ND")</f>
        <v>18.8</v>
      </c>
      <c r="E7" s="35"/>
      <c r="F7" s="35"/>
      <c r="G7" s="54">
        <f>IF(G45="D",G44,"ND")</f>
        <v>1.54</v>
      </c>
      <c r="H7" s="54">
        <f>IF(H45="D",H44,"ND")</f>
        <v>95.5</v>
      </c>
      <c r="I7" s="54">
        <f>IF(I45="D",I44,"ND")</f>
        <v>153</v>
      </c>
      <c r="J7" s="35"/>
      <c r="K7" s="22">
        <f>IF(K45="D",K44,"ND")</f>
        <v>131</v>
      </c>
      <c r="L7" s="54">
        <f>IF(L45="D",L44,"ND")</f>
        <v>0.246</v>
      </c>
      <c r="M7" s="54">
        <f>IF(M45="D",M44,"ND")</f>
        <v>44.2</v>
      </c>
      <c r="N7" s="35"/>
      <c r="O7" s="54">
        <f>IF(O45="D",O44,"ND")</f>
        <v>0.718</v>
      </c>
      <c r="P7" s="54">
        <f>IF(P45="D",P44,"ND")</f>
        <v>323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</row>
    <row r="8" spans="1:40" s="28" customFormat="1" ht="12.75">
      <c r="A8" s="1" t="s">
        <v>113</v>
      </c>
      <c r="B8" s="34" t="s">
        <v>132</v>
      </c>
      <c r="C8" s="1"/>
      <c r="D8" s="54">
        <f>IF(D48="D",D47,"ND")</f>
        <v>19.2</v>
      </c>
      <c r="E8" s="35"/>
      <c r="F8" s="35"/>
      <c r="G8" s="54">
        <f>IF(G48="D",G47,"ND")</f>
        <v>1.38</v>
      </c>
      <c r="H8" s="54">
        <f>IF(H48="D",H47,"ND")</f>
        <v>86.9</v>
      </c>
      <c r="I8" s="54">
        <f>IF(I48="D",I47,"ND")</f>
        <v>130</v>
      </c>
      <c r="J8" s="35"/>
      <c r="K8" s="22">
        <f>IF(K48="D",K47,"ND")</f>
        <v>114</v>
      </c>
      <c r="L8" s="54">
        <f>IF(L48="D",L47,"ND")</f>
        <v>0.241</v>
      </c>
      <c r="M8" s="54">
        <f>IF(M48="D",M47,"ND")</f>
        <v>37</v>
      </c>
      <c r="N8" s="35"/>
      <c r="O8" s="54">
        <f>IF(O48="D",O47,"ND")</f>
        <v>0.604</v>
      </c>
      <c r="P8" s="54">
        <f>IF(P48="D",P47,"ND")</f>
        <v>276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1:16" ht="12.75">
      <c r="A9" s="36" t="s">
        <v>114</v>
      </c>
      <c r="B9" s="34" t="s">
        <v>132</v>
      </c>
      <c r="D9" s="54">
        <f>IF(D51="D",D50,"ND")</f>
        <v>7.13</v>
      </c>
      <c r="G9" s="54">
        <f>IF(G51="D",G50,"ND")</f>
        <v>0.54</v>
      </c>
      <c r="H9" s="54">
        <f>IF(H51="D",H50,"ND")</f>
        <v>38.08</v>
      </c>
      <c r="I9" s="54">
        <f>IF(I51="D",I50,"ND")</f>
        <v>33.77</v>
      </c>
      <c r="K9" s="22">
        <f>IF(K51="D",K50,"ND")</f>
        <v>42.15</v>
      </c>
      <c r="L9" s="54">
        <f>IF(L51="D",L50,"ND")</f>
        <v>0.12</v>
      </c>
      <c r="M9" s="54">
        <f>IF(M51="D",M50,"ND")</f>
        <v>21.79</v>
      </c>
      <c r="O9" s="54">
        <f>IF(O51="D",O50,"ND")</f>
        <v>0.31</v>
      </c>
      <c r="P9" s="54">
        <f>IF(P51="D",P50,"ND")</f>
        <v>111.95</v>
      </c>
    </row>
    <row r="10" spans="1:16" ht="12.75">
      <c r="A10" s="36" t="s">
        <v>115</v>
      </c>
      <c r="B10" s="34" t="s">
        <v>132</v>
      </c>
      <c r="D10" s="54">
        <f>IF(D54="D",D53,"ND")</f>
        <v>4.11</v>
      </c>
      <c r="G10" s="54">
        <f>IF(G54="D",G53,"ND")</f>
        <v>0.11</v>
      </c>
      <c r="H10" s="54">
        <f>IF(H54="D",H53,"ND")</f>
        <v>20.29</v>
      </c>
      <c r="I10" s="54">
        <f>IF(I54="D",I53,"ND")</f>
        <v>7.82</v>
      </c>
      <c r="K10" s="22">
        <f>IF(K54="D",K53,"ND")</f>
        <v>10.56</v>
      </c>
      <c r="L10" s="54">
        <f>IF(L54="D",L53,"ND")</f>
        <v>0.03</v>
      </c>
      <c r="M10" s="54">
        <f>IF(M54="D",M53,"ND")</f>
        <v>8.41</v>
      </c>
      <c r="O10" s="54">
        <f>IF(O54="D",O53,"ND")</f>
        <v>0.05</v>
      </c>
      <c r="P10" s="54">
        <f>IF(P54="D",P53,"ND")</f>
        <v>37.23</v>
      </c>
    </row>
    <row r="11" spans="1:16" ht="12.75">
      <c r="A11" s="36" t="s">
        <v>116</v>
      </c>
      <c r="B11" s="34" t="s">
        <v>132</v>
      </c>
      <c r="D11" s="54">
        <f>IF(D57="D",D56,"ND")</f>
        <v>4.77</v>
      </c>
      <c r="G11" s="54" t="str">
        <f>IF(G57="D",G56,"ND")</f>
        <v>ND</v>
      </c>
      <c r="H11" s="54">
        <f>IF(H57="D",H56,"ND")</f>
        <v>10.52</v>
      </c>
      <c r="I11" s="54">
        <f>IF(I57="D",I56,"ND")</f>
        <v>4.03</v>
      </c>
      <c r="K11" s="22">
        <f>IF(K57="D",K56,"ND")</f>
        <v>11.36</v>
      </c>
      <c r="L11" s="54">
        <f>IF(L57="D",L56,"ND")</f>
        <v>0.02</v>
      </c>
      <c r="M11" s="54">
        <f>IF(M57="D",M56,"ND")</f>
        <v>4.93</v>
      </c>
      <c r="O11" s="54" t="str">
        <f>IF(O57="D",O56,"ND")</f>
        <v>ND</v>
      </c>
      <c r="P11" s="54">
        <f>IF(P57="D",P56,"ND")</f>
        <v>25.71</v>
      </c>
    </row>
    <row r="12" spans="1:16" ht="12.75">
      <c r="A12" s="36" t="s">
        <v>117</v>
      </c>
      <c r="B12" s="34" t="s">
        <v>132</v>
      </c>
      <c r="D12" s="54">
        <f>IF(D60="D",D59,"ND")</f>
        <v>4.22</v>
      </c>
      <c r="G12" s="54">
        <f>IF(G60="D",G59,"ND")</f>
        <v>0.13</v>
      </c>
      <c r="H12" s="54">
        <f>IF(H60="D",H59,"ND")</f>
        <v>23.66</v>
      </c>
      <c r="I12" s="54">
        <f>IF(I60="D",I59,"ND")</f>
        <v>11.47</v>
      </c>
      <c r="K12" s="22">
        <f>IF(K60="D",K59,"ND")</f>
        <v>11.71</v>
      </c>
      <c r="L12" s="54">
        <f>IF(L60="D",L59,"ND")</f>
        <v>0.09</v>
      </c>
      <c r="M12" s="54">
        <f>IF(M60="D",M59,"ND")</f>
        <v>11.11</v>
      </c>
      <c r="O12" s="54">
        <f>IF(O60="D",O59,"ND")</f>
        <v>0.1</v>
      </c>
      <c r="P12" s="54">
        <f>IF(P60="D",P59,"ND")</f>
        <v>48.16</v>
      </c>
    </row>
    <row r="13" spans="1:16" ht="12.75">
      <c r="A13" s="36" t="s">
        <v>118</v>
      </c>
      <c r="B13" s="34" t="s">
        <v>132</v>
      </c>
      <c r="D13" s="54">
        <f>IF(D63="D",D62,"ND")</f>
        <v>14</v>
      </c>
      <c r="G13" s="54">
        <f>IF(G63="D",G62,"ND")</f>
        <v>1.5</v>
      </c>
      <c r="H13" s="54">
        <f>IF(H63="D",H62,"ND")</f>
        <v>76</v>
      </c>
      <c r="I13" s="54">
        <f>IF(I63="D",I62,"ND")</f>
        <v>68</v>
      </c>
      <c r="K13" s="22">
        <f>IF(K63="D",K62,"ND")</f>
        <v>67</v>
      </c>
      <c r="L13" s="54">
        <f>IF(L63="D",L62,"ND")</f>
        <v>0.31</v>
      </c>
      <c r="M13" s="54">
        <f>IF(M63="D",M62,"ND")</f>
        <v>38</v>
      </c>
      <c r="O13" s="54">
        <f>IF(O63="D",O62,"ND")</f>
        <v>0.49</v>
      </c>
      <c r="P13" s="54">
        <f>IF(P63="D",P62,"ND")</f>
        <v>200</v>
      </c>
    </row>
    <row r="14" spans="1:40" s="28" customFormat="1" ht="12.75">
      <c r="A14" s="1" t="s">
        <v>119</v>
      </c>
      <c r="B14" s="34" t="s">
        <v>132</v>
      </c>
      <c r="C14" s="1"/>
      <c r="D14" s="54">
        <f>IF(D66="D",D65,"ND")</f>
        <v>15</v>
      </c>
      <c r="E14" s="35"/>
      <c r="F14" s="35"/>
      <c r="G14" s="54">
        <f>IF(G66="D",G65,"ND")</f>
        <v>1.6</v>
      </c>
      <c r="H14" s="54">
        <f>IF(H66="D",H65,"ND")</f>
        <v>71</v>
      </c>
      <c r="I14" s="54">
        <f>IF(I66="D",I65,"ND")</f>
        <v>68</v>
      </c>
      <c r="J14" s="35"/>
      <c r="K14" s="22">
        <f>IF(K66="D",K65,"ND")</f>
        <v>64</v>
      </c>
      <c r="L14" s="54">
        <f>IF(L66="D",L65,"ND")</f>
        <v>0.22</v>
      </c>
      <c r="M14" s="54">
        <f>IF(M66="D",M65,"ND")</f>
        <v>38</v>
      </c>
      <c r="N14" s="35"/>
      <c r="O14" s="54">
        <f>IF(O66="D",O65,"ND")</f>
        <v>0.45</v>
      </c>
      <c r="P14" s="54">
        <f>IF(P66="D",P65,"ND")</f>
        <v>210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</row>
    <row r="15" spans="1:40" s="28" customFormat="1" ht="12.75">
      <c r="A15" s="1" t="s">
        <v>120</v>
      </c>
      <c r="B15" s="34" t="s">
        <v>132</v>
      </c>
      <c r="C15" s="1"/>
      <c r="D15" s="54">
        <f>IF(D69="D",D68,"ND")</f>
        <v>12</v>
      </c>
      <c r="E15" s="35"/>
      <c r="F15" s="35"/>
      <c r="G15" s="54">
        <f>IF(G69="D",G68,"ND")</f>
        <v>0.63</v>
      </c>
      <c r="H15" s="54">
        <f>IF(H69="D",H68,"ND")</f>
        <v>72</v>
      </c>
      <c r="I15" s="54">
        <f>IF(I69="D",I68,"ND")</f>
        <v>47</v>
      </c>
      <c r="J15" s="35"/>
      <c r="K15" s="22">
        <f>IF(K69="D",K68,"ND")</f>
        <v>48</v>
      </c>
      <c r="L15" s="54">
        <f>IF(L69="D",L68,"ND")</f>
        <v>0.24</v>
      </c>
      <c r="M15" s="54">
        <f>IF(M69="D",M68,"ND")</f>
        <v>33</v>
      </c>
      <c r="N15" s="35"/>
      <c r="O15" s="54">
        <f>IF(O69="D",O68,"ND")</f>
        <v>0.36</v>
      </c>
      <c r="P15" s="54">
        <f>IF(P69="D",P68,"ND")</f>
        <v>150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</row>
    <row r="16" spans="1:40" s="28" customFormat="1" ht="12.75">
      <c r="A16" s="1" t="s">
        <v>121</v>
      </c>
      <c r="B16" s="34" t="s">
        <v>132</v>
      </c>
      <c r="C16" s="1"/>
      <c r="D16" s="54">
        <f>IF(D72="D",D71,"ND")</f>
        <v>8.3</v>
      </c>
      <c r="E16" s="35"/>
      <c r="F16" s="35"/>
      <c r="G16" s="54">
        <f>IF(G72="D",G71,"ND")</f>
        <v>0.37</v>
      </c>
      <c r="H16" s="54">
        <f>IF(H72="D",H71,"ND")</f>
        <v>57</v>
      </c>
      <c r="I16" s="54">
        <f>IF(I72="D",I71,"ND")</f>
        <v>23</v>
      </c>
      <c r="J16" s="35"/>
      <c r="K16" s="22">
        <f>IF(K72="D",K71,"ND")</f>
        <v>30.3</v>
      </c>
      <c r="L16" s="54">
        <f>IF(L72="D",L71,"ND")</f>
        <v>0.086</v>
      </c>
      <c r="M16" s="54">
        <f>IF(M72="D",M71,"ND")</f>
        <v>27</v>
      </c>
      <c r="N16" s="35"/>
      <c r="O16" s="54">
        <f>IF(O72="D",O71,"ND")</f>
        <v>0.19</v>
      </c>
      <c r="P16" s="54">
        <f>IF(P72="D",P71,"ND")</f>
        <v>100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</row>
    <row r="17" spans="1:40" s="28" customFormat="1" ht="12.75">
      <c r="A17" s="1" t="s">
        <v>122</v>
      </c>
      <c r="B17" s="34" t="s">
        <v>132</v>
      </c>
      <c r="C17" s="1"/>
      <c r="D17" s="54">
        <f>IF(D75="D",D74,"ND")</f>
        <v>8.1</v>
      </c>
      <c r="E17" s="35"/>
      <c r="F17" s="35"/>
      <c r="G17" s="54">
        <f>IF(G75="D",G74,"ND")</f>
        <v>0.39</v>
      </c>
      <c r="H17" s="54">
        <f>IF(H75="D",H74,"ND")</f>
        <v>57</v>
      </c>
      <c r="I17" s="54">
        <f>IF(I75="D",I74,"ND")</f>
        <v>31</v>
      </c>
      <c r="J17" s="35"/>
      <c r="K17" s="22">
        <f>IF(K75="D",K74,"ND")</f>
        <v>44</v>
      </c>
      <c r="L17" s="54">
        <f>IF(L75="D",L74,"ND")</f>
        <v>0.1</v>
      </c>
      <c r="M17" s="54">
        <f>IF(M75="D",M74,"ND")</f>
        <v>26</v>
      </c>
      <c r="N17" s="35"/>
      <c r="O17" s="54">
        <f>IF(O75="D",O74,"ND")</f>
        <v>0.25</v>
      </c>
      <c r="P17" s="54">
        <f>IF(P75="D",P74,"ND")</f>
        <v>120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</row>
    <row r="18" spans="1:40" s="28" customFormat="1" ht="12.75">
      <c r="A18" s="1" t="s">
        <v>123</v>
      </c>
      <c r="B18" s="34" t="s">
        <v>132</v>
      </c>
      <c r="C18" s="1"/>
      <c r="D18" s="54">
        <f>IF(D78="D",D77,"ND")</f>
        <v>7.7</v>
      </c>
      <c r="E18" s="35"/>
      <c r="F18" s="35"/>
      <c r="G18" s="54">
        <f>IF(G78="D",G77,"ND")</f>
        <v>0.43</v>
      </c>
      <c r="H18" s="54">
        <f>IF(H78="D",H77,"ND")</f>
        <v>60</v>
      </c>
      <c r="I18" s="54">
        <f>IF(I78="D",I77,"ND")</f>
        <v>33</v>
      </c>
      <c r="J18" s="35"/>
      <c r="K18" s="22">
        <f>IF(K78="D",K77,"ND")</f>
        <v>40</v>
      </c>
      <c r="L18" s="54">
        <f>IF(L78="D",L77,"ND")</f>
        <v>0.12</v>
      </c>
      <c r="M18" s="54">
        <f>IF(M78="D",M77,"ND")</f>
        <v>29</v>
      </c>
      <c r="N18" s="35"/>
      <c r="O18" s="54">
        <f>IF(O78="D",O77,"ND")</f>
        <v>0.26</v>
      </c>
      <c r="P18" s="54">
        <f>IF(P78="D",P77,"ND")</f>
        <v>130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</row>
    <row r="19" spans="1:40" s="28" customFormat="1" ht="12.75">
      <c r="A19" s="1" t="s">
        <v>124</v>
      </c>
      <c r="B19" s="34" t="s">
        <v>132</v>
      </c>
      <c r="C19" s="1"/>
      <c r="D19" s="54">
        <f>IF(D81="D",D80,"ND")</f>
        <v>13</v>
      </c>
      <c r="E19" s="35"/>
      <c r="F19" s="35"/>
      <c r="G19" s="54">
        <f>IF(G81="D",G80,"ND")</f>
        <v>1.24</v>
      </c>
      <c r="H19" s="54">
        <f>IF(H81="D",H80,"ND")</f>
        <v>81</v>
      </c>
      <c r="I19" s="54">
        <f>IF(I81="D",I80,"ND")</f>
        <v>150</v>
      </c>
      <c r="J19" s="35"/>
      <c r="K19" s="22">
        <f>IF(K81="D",K80,"ND")</f>
        <v>180</v>
      </c>
      <c r="L19" s="54">
        <f>IF(L81="D",L80,"ND")</f>
        <v>0.284</v>
      </c>
      <c r="M19" s="54">
        <f>IF(M81="D",M80,"ND")</f>
        <v>34</v>
      </c>
      <c r="N19" s="35"/>
      <c r="O19" s="54">
        <f>IF(O81="D",O80,"ND")</f>
        <v>0.67</v>
      </c>
      <c r="P19" s="54">
        <f>IF(P81="D",P80,"ND")</f>
        <v>290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</row>
    <row r="20" spans="1:40" s="28" customFormat="1" ht="12.75">
      <c r="A20" s="1" t="s">
        <v>125</v>
      </c>
      <c r="B20" s="34" t="s">
        <v>132</v>
      </c>
      <c r="C20" s="1"/>
      <c r="D20" s="54">
        <f>IF(D84="D",D83,"ND")</f>
        <v>6.9</v>
      </c>
      <c r="E20" s="35"/>
      <c r="F20" s="35"/>
      <c r="G20" s="54">
        <f>IF(G84="D",G83,"ND")</f>
        <v>0.23</v>
      </c>
      <c r="H20" s="54">
        <f>IF(H84="D",H83,"ND")</f>
        <v>47</v>
      </c>
      <c r="I20" s="54">
        <f>IF(I84="D",I83,"ND")</f>
        <v>11</v>
      </c>
      <c r="J20" s="35"/>
      <c r="K20" s="22">
        <f>IF(K84="D",K83,"ND")</f>
        <v>18.9</v>
      </c>
      <c r="L20" s="54">
        <f>IF(L84="D",L83,"ND")</f>
        <v>0.063</v>
      </c>
      <c r="M20" s="54">
        <f>IF(M84="D",M83,"ND")</f>
        <v>19</v>
      </c>
      <c r="N20" s="35"/>
      <c r="O20" s="54">
        <f>IF(O84="D",O83,"ND")</f>
        <v>0.08</v>
      </c>
      <c r="P20" s="54">
        <f>IF(P84="D",P83,"ND")</f>
        <v>63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</row>
    <row r="21" spans="1:40" s="28" customFormat="1" ht="12.75">
      <c r="A21" s="1" t="s">
        <v>126</v>
      </c>
      <c r="B21" s="34" t="s">
        <v>132</v>
      </c>
      <c r="C21" s="1"/>
      <c r="D21" s="54">
        <f>IF(D87="D",D86,"ND")</f>
        <v>6.3</v>
      </c>
      <c r="E21" s="35"/>
      <c r="F21" s="35"/>
      <c r="G21" s="54">
        <f>IF(G87="D",G86,"ND")</f>
        <v>0.29</v>
      </c>
      <c r="H21" s="54">
        <f>IF(H87="D",H86,"ND")</f>
        <v>47</v>
      </c>
      <c r="I21" s="54">
        <f>IF(I87="D",I86,"ND")</f>
        <v>13</v>
      </c>
      <c r="J21" s="35"/>
      <c r="K21" s="22">
        <f>IF(K87="D",K86,"ND")</f>
        <v>19.8</v>
      </c>
      <c r="L21" s="54">
        <f>IF(L87="D",L86,"ND")</f>
        <v>0.057</v>
      </c>
      <c r="M21" s="54">
        <f>IF(M87="D",M86,"ND")</f>
        <v>22</v>
      </c>
      <c r="N21" s="35"/>
      <c r="O21" s="54">
        <f>IF(O87="D",O86,"ND")</f>
        <v>0.1</v>
      </c>
      <c r="P21" s="54">
        <f>IF(P87="D",P86,"ND")</f>
        <v>65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</row>
    <row r="22" spans="1:40" s="28" customFormat="1" ht="12.75">
      <c r="A22" s="1" t="s">
        <v>127</v>
      </c>
      <c r="B22" s="34" t="s">
        <v>132</v>
      </c>
      <c r="C22" s="1"/>
      <c r="D22" s="54">
        <f>IF(D90="D",D89,"ND")</f>
        <v>5</v>
      </c>
      <c r="E22" s="35"/>
      <c r="F22" s="35"/>
      <c r="G22" s="54">
        <f>IF(G90="D",G89,"ND")</f>
        <v>0.22</v>
      </c>
      <c r="H22" s="54">
        <f>IF(H90="D",H89,"ND")</f>
        <v>50</v>
      </c>
      <c r="I22" s="54">
        <f>IF(I90="D",I89,"ND")</f>
        <v>12</v>
      </c>
      <c r="J22" s="35"/>
      <c r="K22" s="22">
        <f>IF(K90="D",K89,"ND")</f>
        <v>22</v>
      </c>
      <c r="L22" s="54">
        <f>IF(L90="D",L89,"ND")</f>
        <v>0.08</v>
      </c>
      <c r="M22" s="54">
        <f>IF(M90="D",M89,"ND")</f>
        <v>18</v>
      </c>
      <c r="N22" s="35"/>
      <c r="O22" s="54">
        <f>IF(O90="D",O89,"ND")</f>
        <v>0.06</v>
      </c>
      <c r="P22" s="54">
        <f>IF(P90="D",P89,"ND")</f>
        <v>63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</row>
    <row r="23" spans="1:40" s="28" customFormat="1" ht="12.75">
      <c r="A23" s="1" t="s">
        <v>128</v>
      </c>
      <c r="B23" s="34" t="s">
        <v>132</v>
      </c>
      <c r="C23" s="1"/>
      <c r="D23" s="54">
        <f>IF(D93="D",D92,"ND")</f>
        <v>14</v>
      </c>
      <c r="E23" s="35"/>
      <c r="F23" s="35"/>
      <c r="G23" s="54">
        <f>IF(G93="D",G92,"ND")</f>
        <v>0.77</v>
      </c>
      <c r="H23" s="54">
        <f>IF(H93="D",H92,"ND")</f>
        <v>74</v>
      </c>
      <c r="I23" s="54">
        <f>IF(I93="D",I92,"ND")</f>
        <v>49</v>
      </c>
      <c r="J23" s="35"/>
      <c r="K23" s="22">
        <f>IF(K93="D",K92,"ND")</f>
        <v>56.8</v>
      </c>
      <c r="L23" s="54">
        <f>IF(L93="D",L92,"ND")</f>
        <v>0.087</v>
      </c>
      <c r="M23" s="54">
        <f>IF(M93="D",M92,"ND")</f>
        <v>34</v>
      </c>
      <c r="N23" s="35"/>
      <c r="O23" s="54">
        <f>IF(O93="D",O92,"ND")</f>
        <v>0.36</v>
      </c>
      <c r="P23" s="54">
        <f>IF(P93="D",P92,"ND")</f>
        <v>160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</row>
    <row r="24" spans="1:40" s="28" customFormat="1" ht="12.75">
      <c r="A24" s="1" t="s">
        <v>129</v>
      </c>
      <c r="B24" s="34" t="s">
        <v>132</v>
      </c>
      <c r="C24" s="1"/>
      <c r="D24" s="54">
        <f>IF(D96="D",D95,"ND")</f>
        <v>15</v>
      </c>
      <c r="E24" s="35"/>
      <c r="F24" s="35"/>
      <c r="G24" s="54">
        <f>IF(G96="D",G95,"ND")</f>
        <v>0.85</v>
      </c>
      <c r="H24" s="54">
        <f>IF(H96="D",H95,"ND")</f>
        <v>73</v>
      </c>
      <c r="I24" s="54">
        <f>IF(I96="D",I95,"ND")</f>
        <v>52</v>
      </c>
      <c r="J24" s="35"/>
      <c r="K24" s="22">
        <f>IF(K96="D",K95,"ND")</f>
        <v>59</v>
      </c>
      <c r="L24" s="54">
        <f>IF(L96="D",L95,"ND")</f>
        <v>0.132</v>
      </c>
      <c r="M24" s="54">
        <f>IF(M96="D",M95,"ND")</f>
        <v>35</v>
      </c>
      <c r="N24" s="35"/>
      <c r="O24" s="54">
        <f>IF(O96="D",O95,"ND")</f>
        <v>0.36</v>
      </c>
      <c r="P24" s="54">
        <f>IF(P96="D",P95,"ND")</f>
        <v>180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</row>
    <row r="25" spans="1:40" s="28" customFormat="1" ht="12.75">
      <c r="A25" s="1" t="s">
        <v>130</v>
      </c>
      <c r="B25" s="34" t="s">
        <v>132</v>
      </c>
      <c r="C25" s="1"/>
      <c r="D25" s="54">
        <f>IF(D99="D",D98,"ND")</f>
        <v>14</v>
      </c>
      <c r="E25" s="35"/>
      <c r="F25" s="35"/>
      <c r="G25" s="54">
        <f>IF(G99="D",G98,"ND")</f>
        <v>0.72</v>
      </c>
      <c r="H25" s="54">
        <f>IF(H99="D",H98,"ND")</f>
        <v>72</v>
      </c>
      <c r="I25" s="54">
        <f>IF(I99="D",I98,"ND")</f>
        <v>47</v>
      </c>
      <c r="J25" s="35"/>
      <c r="K25" s="22">
        <f>IF(K99="D",K98,"ND")</f>
        <v>42.2</v>
      </c>
      <c r="L25" s="54">
        <f>IF(L99="D",L98,"ND")</f>
        <v>0.156</v>
      </c>
      <c r="M25" s="54">
        <f>IF(M99="D",M98,"ND")</f>
        <v>36</v>
      </c>
      <c r="N25" s="35"/>
      <c r="O25" s="54">
        <f>IF(O99="D",O98,"ND")</f>
        <v>0.38</v>
      </c>
      <c r="P25" s="54">
        <f>IF(P99="D",P98,"ND")</f>
        <v>140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</row>
    <row r="26" spans="1:40" s="28" customFormat="1" ht="12.75">
      <c r="A26" s="1"/>
      <c r="B26" s="34"/>
      <c r="C26" s="1"/>
      <c r="D26" s="5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</row>
    <row r="27" spans="1:40" s="28" customFormat="1" ht="12.75">
      <c r="A27" s="1"/>
      <c r="B27" s="34"/>
      <c r="C27" s="1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</row>
    <row r="28" spans="1:40" s="28" customFormat="1" ht="12.75">
      <c r="A28" s="1"/>
      <c r="B28" s="34"/>
      <c r="C28" s="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</row>
    <row r="29" spans="1:40" s="28" customFormat="1" ht="12.75">
      <c r="A29" s="1"/>
      <c r="B29" s="34"/>
      <c r="C29" s="1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</row>
    <row r="30" spans="1:40" s="28" customFormat="1" ht="12.75">
      <c r="A30" s="37" t="s">
        <v>134</v>
      </c>
      <c r="B30" s="38"/>
      <c r="C30" s="39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</row>
    <row r="31" spans="1:40" s="29" customFormat="1" ht="12.75">
      <c r="A31" s="2" t="s">
        <v>53</v>
      </c>
      <c r="B31" s="6" t="s">
        <v>54</v>
      </c>
      <c r="C31" s="7" t="s">
        <v>131</v>
      </c>
      <c r="D31" s="12" t="s">
        <v>57</v>
      </c>
      <c r="E31" s="12" t="s">
        <v>58</v>
      </c>
      <c r="F31" s="12" t="s">
        <v>59</v>
      </c>
      <c r="G31" s="12" t="s">
        <v>60</v>
      </c>
      <c r="H31" s="12" t="s">
        <v>61</v>
      </c>
      <c r="I31" s="12" t="s">
        <v>62</v>
      </c>
      <c r="J31" s="12" t="s">
        <v>63</v>
      </c>
      <c r="K31" s="12" t="s">
        <v>6</v>
      </c>
      <c r="L31" s="12" t="s">
        <v>64</v>
      </c>
      <c r="M31" s="12" t="s">
        <v>65</v>
      </c>
      <c r="N31" s="12" t="s">
        <v>66</v>
      </c>
      <c r="O31" s="12" t="s">
        <v>67</v>
      </c>
      <c r="P31" s="12" t="s">
        <v>7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</row>
    <row r="32" spans="1:40" s="30" customFormat="1" ht="12.75">
      <c r="A32" s="40" t="s">
        <v>108</v>
      </c>
      <c r="B32" s="40" t="s">
        <v>132</v>
      </c>
      <c r="C32" s="40" t="s">
        <v>68</v>
      </c>
      <c r="D32" s="22">
        <v>13</v>
      </c>
      <c r="E32" s="22"/>
      <c r="F32" s="22"/>
      <c r="G32" s="22">
        <v>0.628</v>
      </c>
      <c r="H32" s="22">
        <v>70.7</v>
      </c>
      <c r="I32" s="22">
        <v>43.7</v>
      </c>
      <c r="J32" s="22"/>
      <c r="K32" s="22">
        <v>45</v>
      </c>
      <c r="L32" s="22">
        <v>0.128</v>
      </c>
      <c r="M32" s="22">
        <v>35.4</v>
      </c>
      <c r="N32" s="22"/>
      <c r="O32" s="22">
        <v>0.367</v>
      </c>
      <c r="P32" s="22">
        <v>162</v>
      </c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</row>
    <row r="33" spans="1:40" s="30" customFormat="1" ht="12.75">
      <c r="A33" s="40"/>
      <c r="B33" s="40"/>
      <c r="C33" s="1" t="s">
        <v>133</v>
      </c>
      <c r="D33" s="22" t="s">
        <v>138</v>
      </c>
      <c r="E33" s="22"/>
      <c r="F33" s="22"/>
      <c r="G33" s="22" t="s">
        <v>138</v>
      </c>
      <c r="H33" s="22" t="s">
        <v>138</v>
      </c>
      <c r="I33" s="22" t="s">
        <v>138</v>
      </c>
      <c r="J33" s="22"/>
      <c r="K33" s="22" t="s">
        <v>138</v>
      </c>
      <c r="L33" s="22" t="s">
        <v>138</v>
      </c>
      <c r="M33" s="22" t="s">
        <v>138</v>
      </c>
      <c r="N33" s="22"/>
      <c r="O33" s="22" t="s">
        <v>138</v>
      </c>
      <c r="P33" s="22" t="s">
        <v>138</v>
      </c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</row>
    <row r="34" spans="1:40" s="30" customFormat="1" ht="12.75">
      <c r="A34" s="40"/>
      <c r="B34" s="40"/>
      <c r="C34" s="24" t="s">
        <v>69</v>
      </c>
      <c r="D34" s="23">
        <v>0</v>
      </c>
      <c r="E34" s="23"/>
      <c r="F34" s="23"/>
      <c r="G34" s="23">
        <v>0</v>
      </c>
      <c r="H34" s="23">
        <v>0</v>
      </c>
      <c r="I34" s="23">
        <v>0</v>
      </c>
      <c r="J34" s="23"/>
      <c r="K34" s="23">
        <v>0</v>
      </c>
      <c r="L34" s="23">
        <v>0</v>
      </c>
      <c r="M34" s="23">
        <v>0</v>
      </c>
      <c r="N34" s="23"/>
      <c r="O34" s="23">
        <v>0</v>
      </c>
      <c r="P34" s="23">
        <v>0</v>
      </c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</row>
    <row r="35" spans="1:40" s="30" customFormat="1" ht="12.75">
      <c r="A35" s="40" t="s">
        <v>109</v>
      </c>
      <c r="B35" s="40" t="s">
        <v>132</v>
      </c>
      <c r="C35" s="40" t="s">
        <v>68</v>
      </c>
      <c r="D35" s="22">
        <v>12</v>
      </c>
      <c r="E35" s="22"/>
      <c r="F35" s="22"/>
      <c r="G35" s="22">
        <v>0.604</v>
      </c>
      <c r="H35" s="22">
        <v>70.9</v>
      </c>
      <c r="I35" s="22">
        <v>48.4</v>
      </c>
      <c r="J35" s="22"/>
      <c r="K35" s="22">
        <v>41</v>
      </c>
      <c r="L35" s="22">
        <v>0.137</v>
      </c>
      <c r="M35" s="22">
        <v>42.2</v>
      </c>
      <c r="N35" s="22"/>
      <c r="O35" s="22">
        <v>0.417</v>
      </c>
      <c r="P35" s="22">
        <v>166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s="30" customFormat="1" ht="12.75">
      <c r="A36" s="40"/>
      <c r="B36" s="40"/>
      <c r="C36" s="1" t="s">
        <v>133</v>
      </c>
      <c r="D36" s="22" t="s">
        <v>138</v>
      </c>
      <c r="E36" s="22"/>
      <c r="F36" s="22"/>
      <c r="G36" s="22" t="s">
        <v>138</v>
      </c>
      <c r="H36" s="22" t="s">
        <v>138</v>
      </c>
      <c r="I36" s="22" t="s">
        <v>138</v>
      </c>
      <c r="J36" s="22"/>
      <c r="K36" s="22" t="s">
        <v>138</v>
      </c>
      <c r="L36" s="22" t="s">
        <v>138</v>
      </c>
      <c r="M36" s="22" t="s">
        <v>138</v>
      </c>
      <c r="N36" s="22"/>
      <c r="O36" s="22" t="s">
        <v>138</v>
      </c>
      <c r="P36" s="22" t="s">
        <v>138</v>
      </c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s="30" customFormat="1" ht="12.75">
      <c r="A37" s="40"/>
      <c r="B37" s="40"/>
      <c r="C37" s="24" t="s">
        <v>69</v>
      </c>
      <c r="D37" s="23">
        <v>0</v>
      </c>
      <c r="E37" s="23"/>
      <c r="F37" s="23"/>
      <c r="G37" s="23">
        <v>0</v>
      </c>
      <c r="H37" s="23">
        <v>0</v>
      </c>
      <c r="I37" s="23">
        <v>0</v>
      </c>
      <c r="J37" s="23"/>
      <c r="K37" s="23">
        <v>0</v>
      </c>
      <c r="L37" s="23">
        <v>0</v>
      </c>
      <c r="M37" s="23">
        <v>0</v>
      </c>
      <c r="N37" s="23"/>
      <c r="O37" s="23">
        <v>0</v>
      </c>
      <c r="P37" s="23">
        <v>0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s="30" customFormat="1" ht="12.75">
      <c r="A38" s="40" t="s">
        <v>110</v>
      </c>
      <c r="B38" s="40" t="s">
        <v>132</v>
      </c>
      <c r="C38" s="40" t="s">
        <v>68</v>
      </c>
      <c r="D38" s="22">
        <v>12</v>
      </c>
      <c r="E38" s="22"/>
      <c r="F38" s="22"/>
      <c r="G38" s="22">
        <v>0.474</v>
      </c>
      <c r="H38" s="22">
        <v>65.5</v>
      </c>
      <c r="I38" s="22">
        <v>43.6</v>
      </c>
      <c r="J38" s="22"/>
      <c r="K38" s="22">
        <v>40.4</v>
      </c>
      <c r="L38" s="22">
        <v>0.129</v>
      </c>
      <c r="M38" s="22">
        <v>35.8</v>
      </c>
      <c r="N38" s="22"/>
      <c r="O38" s="22">
        <v>0.358</v>
      </c>
      <c r="P38" s="22">
        <v>149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s="30" customFormat="1" ht="12.75">
      <c r="A39" s="40"/>
      <c r="B39" s="40"/>
      <c r="C39" s="1" t="s">
        <v>133</v>
      </c>
      <c r="D39" s="22" t="s">
        <v>138</v>
      </c>
      <c r="E39" s="22"/>
      <c r="F39" s="22"/>
      <c r="G39" s="22" t="s">
        <v>138</v>
      </c>
      <c r="H39" s="22" t="s">
        <v>138</v>
      </c>
      <c r="I39" s="22" t="s">
        <v>138</v>
      </c>
      <c r="J39" s="22"/>
      <c r="K39" s="22" t="s">
        <v>138</v>
      </c>
      <c r="L39" s="22" t="s">
        <v>138</v>
      </c>
      <c r="M39" s="22" t="s">
        <v>138</v>
      </c>
      <c r="N39" s="22"/>
      <c r="O39" s="22" t="s">
        <v>138</v>
      </c>
      <c r="P39" s="22" t="s">
        <v>138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s="30" customFormat="1" ht="12.75">
      <c r="A40" s="40"/>
      <c r="B40" s="40"/>
      <c r="C40" s="24" t="s">
        <v>69</v>
      </c>
      <c r="D40" s="23">
        <v>0</v>
      </c>
      <c r="E40" s="23"/>
      <c r="F40" s="23"/>
      <c r="G40" s="23">
        <v>0</v>
      </c>
      <c r="H40" s="23">
        <v>0</v>
      </c>
      <c r="I40" s="23">
        <v>0</v>
      </c>
      <c r="J40" s="23"/>
      <c r="K40" s="23">
        <v>0</v>
      </c>
      <c r="L40" s="23">
        <v>0</v>
      </c>
      <c r="M40" s="23">
        <v>0</v>
      </c>
      <c r="N40" s="23"/>
      <c r="O40" s="23">
        <v>0</v>
      </c>
      <c r="P40" s="23">
        <v>0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s="30" customFormat="1" ht="12.75">
      <c r="A41" s="40" t="s">
        <v>111</v>
      </c>
      <c r="B41" s="40" t="s">
        <v>132</v>
      </c>
      <c r="C41" s="40" t="s">
        <v>68</v>
      </c>
      <c r="D41" s="22">
        <v>17.8</v>
      </c>
      <c r="E41" s="22"/>
      <c r="F41" s="22"/>
      <c r="G41" s="22">
        <v>1.66</v>
      </c>
      <c r="H41" s="22">
        <v>93.3</v>
      </c>
      <c r="I41" s="22">
        <v>186</v>
      </c>
      <c r="J41" s="22"/>
      <c r="K41" s="22">
        <v>136</v>
      </c>
      <c r="L41" s="22">
        <v>0.288</v>
      </c>
      <c r="M41" s="22">
        <v>45.2</v>
      </c>
      <c r="N41" s="22"/>
      <c r="O41" s="22">
        <v>0.652</v>
      </c>
      <c r="P41" s="22">
        <v>364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s="30" customFormat="1" ht="12.75">
      <c r="A42" s="40"/>
      <c r="B42" s="40"/>
      <c r="C42" s="1" t="s">
        <v>133</v>
      </c>
      <c r="D42" s="22" t="s">
        <v>138</v>
      </c>
      <c r="E42" s="22"/>
      <c r="F42" s="22"/>
      <c r="G42" s="22" t="s">
        <v>138</v>
      </c>
      <c r="H42" s="22" t="s">
        <v>138</v>
      </c>
      <c r="I42" s="22" t="s">
        <v>138</v>
      </c>
      <c r="J42" s="22"/>
      <c r="K42" s="22" t="s">
        <v>138</v>
      </c>
      <c r="L42" s="22" t="s">
        <v>138</v>
      </c>
      <c r="M42" s="22" t="s">
        <v>138</v>
      </c>
      <c r="N42" s="22"/>
      <c r="O42" s="22" t="s">
        <v>138</v>
      </c>
      <c r="P42" s="22" t="s">
        <v>138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s="30" customFormat="1" ht="12.75">
      <c r="A43" s="40"/>
      <c r="B43" s="40"/>
      <c r="C43" s="24" t="s">
        <v>69</v>
      </c>
      <c r="D43" s="23">
        <v>0</v>
      </c>
      <c r="E43" s="23"/>
      <c r="F43" s="23"/>
      <c r="G43" s="23">
        <v>0</v>
      </c>
      <c r="H43" s="23">
        <v>0</v>
      </c>
      <c r="I43" s="23">
        <v>0</v>
      </c>
      <c r="J43" s="23"/>
      <c r="K43" s="23">
        <v>0</v>
      </c>
      <c r="L43" s="23">
        <v>0</v>
      </c>
      <c r="M43" s="23">
        <v>0</v>
      </c>
      <c r="N43" s="23"/>
      <c r="O43" s="23">
        <v>0</v>
      </c>
      <c r="P43" s="23">
        <v>0</v>
      </c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s="30" customFormat="1" ht="12.75">
      <c r="A44" s="40" t="s">
        <v>112</v>
      </c>
      <c r="B44" s="40" t="s">
        <v>132</v>
      </c>
      <c r="C44" s="40" t="s">
        <v>68</v>
      </c>
      <c r="D44" s="22">
        <v>18.8</v>
      </c>
      <c r="E44" s="22"/>
      <c r="F44" s="22"/>
      <c r="G44" s="22">
        <v>1.54</v>
      </c>
      <c r="H44" s="22">
        <v>95.5</v>
      </c>
      <c r="I44" s="22">
        <v>153</v>
      </c>
      <c r="J44" s="22"/>
      <c r="K44" s="22">
        <v>131</v>
      </c>
      <c r="L44" s="22">
        <v>0.246</v>
      </c>
      <c r="M44" s="22">
        <v>44.2</v>
      </c>
      <c r="N44" s="22"/>
      <c r="O44" s="22">
        <v>0.718</v>
      </c>
      <c r="P44" s="22">
        <v>323</v>
      </c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s="30" customFormat="1" ht="12.75">
      <c r="A45" s="40"/>
      <c r="B45" s="40"/>
      <c r="C45" s="1" t="s">
        <v>133</v>
      </c>
      <c r="D45" s="22" t="s">
        <v>138</v>
      </c>
      <c r="E45" s="22"/>
      <c r="F45" s="22"/>
      <c r="G45" s="22" t="s">
        <v>138</v>
      </c>
      <c r="H45" s="22" t="s">
        <v>138</v>
      </c>
      <c r="I45" s="22" t="s">
        <v>138</v>
      </c>
      <c r="J45" s="22"/>
      <c r="K45" s="22" t="s">
        <v>138</v>
      </c>
      <c r="L45" s="22" t="s">
        <v>138</v>
      </c>
      <c r="M45" s="22" t="s">
        <v>138</v>
      </c>
      <c r="N45" s="22"/>
      <c r="O45" s="22" t="s">
        <v>138</v>
      </c>
      <c r="P45" s="22" t="s">
        <v>138</v>
      </c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s="30" customFormat="1" ht="12.75">
      <c r="A46" s="40"/>
      <c r="B46" s="40"/>
      <c r="C46" s="24" t="s">
        <v>69</v>
      </c>
      <c r="D46" s="23">
        <v>0</v>
      </c>
      <c r="E46" s="23"/>
      <c r="F46" s="23"/>
      <c r="G46" s="23">
        <v>0</v>
      </c>
      <c r="H46" s="23">
        <v>0</v>
      </c>
      <c r="I46" s="23">
        <v>0</v>
      </c>
      <c r="J46" s="23"/>
      <c r="K46" s="23">
        <v>0</v>
      </c>
      <c r="L46" s="23">
        <v>0</v>
      </c>
      <c r="M46" s="23">
        <v>0</v>
      </c>
      <c r="N46" s="23"/>
      <c r="O46" s="23">
        <v>0</v>
      </c>
      <c r="P46" s="23">
        <v>0</v>
      </c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s="30" customFormat="1" ht="12.75">
      <c r="A47" s="40" t="s">
        <v>113</v>
      </c>
      <c r="B47" s="40" t="s">
        <v>132</v>
      </c>
      <c r="C47" s="40" t="s">
        <v>68</v>
      </c>
      <c r="D47" s="22">
        <v>19.2</v>
      </c>
      <c r="E47" s="22"/>
      <c r="F47" s="22"/>
      <c r="G47" s="22">
        <v>1.38</v>
      </c>
      <c r="H47" s="22">
        <v>86.9</v>
      </c>
      <c r="I47" s="22">
        <v>130</v>
      </c>
      <c r="J47" s="22"/>
      <c r="K47" s="22">
        <v>114</v>
      </c>
      <c r="L47" s="22">
        <v>0.241</v>
      </c>
      <c r="M47" s="22">
        <v>37</v>
      </c>
      <c r="N47" s="22"/>
      <c r="O47" s="22">
        <v>0.604</v>
      </c>
      <c r="P47" s="22">
        <v>276</v>
      </c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s="30" customFormat="1" ht="12.75">
      <c r="A48" s="40"/>
      <c r="B48" s="40"/>
      <c r="C48" s="1" t="s">
        <v>133</v>
      </c>
      <c r="D48" s="22" t="s">
        <v>138</v>
      </c>
      <c r="E48" s="22"/>
      <c r="F48" s="22"/>
      <c r="G48" s="22" t="s">
        <v>138</v>
      </c>
      <c r="H48" s="22" t="s">
        <v>138</v>
      </c>
      <c r="I48" s="22" t="s">
        <v>138</v>
      </c>
      <c r="J48" s="22"/>
      <c r="K48" s="22" t="s">
        <v>138</v>
      </c>
      <c r="L48" s="22" t="s">
        <v>138</v>
      </c>
      <c r="M48" s="22" t="s">
        <v>138</v>
      </c>
      <c r="N48" s="22"/>
      <c r="O48" s="22" t="s">
        <v>138</v>
      </c>
      <c r="P48" s="22" t="s">
        <v>138</v>
      </c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s="30" customFormat="1" ht="12.75">
      <c r="A49" s="40"/>
      <c r="B49" s="40"/>
      <c r="C49" s="24" t="s">
        <v>69</v>
      </c>
      <c r="D49" s="23">
        <v>0</v>
      </c>
      <c r="E49" s="23"/>
      <c r="F49" s="23"/>
      <c r="G49" s="23">
        <v>0</v>
      </c>
      <c r="H49" s="23">
        <v>0</v>
      </c>
      <c r="I49" s="23">
        <v>0</v>
      </c>
      <c r="J49" s="23"/>
      <c r="K49" s="23">
        <v>0</v>
      </c>
      <c r="L49" s="23">
        <v>0</v>
      </c>
      <c r="M49" s="23">
        <v>0</v>
      </c>
      <c r="N49" s="23"/>
      <c r="O49" s="23">
        <v>0</v>
      </c>
      <c r="P49" s="23">
        <v>0</v>
      </c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s="30" customFormat="1" ht="12.75">
      <c r="A50" s="40" t="s">
        <v>114</v>
      </c>
      <c r="B50" s="40" t="s">
        <v>132</v>
      </c>
      <c r="C50" s="40" t="s">
        <v>68</v>
      </c>
      <c r="D50" s="22">
        <v>7.13</v>
      </c>
      <c r="E50" s="22"/>
      <c r="F50" s="22"/>
      <c r="G50" s="22">
        <v>0.54</v>
      </c>
      <c r="H50" s="22">
        <v>38.08</v>
      </c>
      <c r="I50" s="22">
        <v>33.77</v>
      </c>
      <c r="J50" s="22"/>
      <c r="K50" s="22">
        <v>42.15</v>
      </c>
      <c r="L50" s="22">
        <v>0.12</v>
      </c>
      <c r="M50" s="22">
        <v>21.79</v>
      </c>
      <c r="N50" s="22"/>
      <c r="O50" s="22">
        <v>0.31</v>
      </c>
      <c r="P50" s="22">
        <v>111.95</v>
      </c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s="30" customFormat="1" ht="12.75">
      <c r="A51" s="40"/>
      <c r="B51" s="40"/>
      <c r="C51" s="1" t="s">
        <v>133</v>
      </c>
      <c r="D51" s="22" t="s">
        <v>138</v>
      </c>
      <c r="E51" s="22"/>
      <c r="F51" s="22"/>
      <c r="G51" s="22" t="s">
        <v>138</v>
      </c>
      <c r="H51" s="22" t="s">
        <v>138</v>
      </c>
      <c r="I51" s="22" t="s">
        <v>138</v>
      </c>
      <c r="J51" s="22"/>
      <c r="K51" s="22" t="s">
        <v>138</v>
      </c>
      <c r="L51" s="22" t="s">
        <v>138</v>
      </c>
      <c r="M51" s="22" t="s">
        <v>138</v>
      </c>
      <c r="N51" s="22"/>
      <c r="O51" s="22" t="s">
        <v>138</v>
      </c>
      <c r="P51" s="22" t="s">
        <v>138</v>
      </c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s="30" customFormat="1" ht="12.75">
      <c r="A52" s="40"/>
      <c r="B52" s="40"/>
      <c r="C52" s="24" t="s">
        <v>69</v>
      </c>
      <c r="D52" s="23">
        <v>0.1</v>
      </c>
      <c r="E52" s="23"/>
      <c r="F52" s="23"/>
      <c r="G52" s="23">
        <v>0.05</v>
      </c>
      <c r="H52" s="23">
        <v>5</v>
      </c>
      <c r="I52" s="23">
        <v>3</v>
      </c>
      <c r="J52" s="23"/>
      <c r="K52" s="23">
        <v>1.5</v>
      </c>
      <c r="L52" s="23">
        <v>0.005</v>
      </c>
      <c r="M52" s="23">
        <v>0.5</v>
      </c>
      <c r="N52" s="23"/>
      <c r="O52" s="23">
        <v>0.05</v>
      </c>
      <c r="P52" s="23">
        <v>2.5</v>
      </c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s="30" customFormat="1" ht="12.75">
      <c r="A53" s="40" t="s">
        <v>115</v>
      </c>
      <c r="B53" s="40" t="s">
        <v>132</v>
      </c>
      <c r="C53" s="40" t="s">
        <v>68</v>
      </c>
      <c r="D53" s="22">
        <v>4.11</v>
      </c>
      <c r="E53" s="22"/>
      <c r="F53" s="22"/>
      <c r="G53" s="22">
        <v>0.11</v>
      </c>
      <c r="H53" s="22">
        <v>20.29</v>
      </c>
      <c r="I53" s="22">
        <v>7.82</v>
      </c>
      <c r="J53" s="22"/>
      <c r="K53" s="22">
        <v>10.56</v>
      </c>
      <c r="L53" s="22">
        <v>0.03</v>
      </c>
      <c r="M53" s="22">
        <v>8.41</v>
      </c>
      <c r="N53" s="22"/>
      <c r="O53" s="22">
        <v>0.05</v>
      </c>
      <c r="P53" s="22">
        <v>37.23</v>
      </c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s="30" customFormat="1" ht="12.75">
      <c r="A54" s="40"/>
      <c r="B54" s="40"/>
      <c r="C54" s="1" t="s">
        <v>133</v>
      </c>
      <c r="D54" s="22" t="s">
        <v>138</v>
      </c>
      <c r="E54" s="22"/>
      <c r="F54" s="22"/>
      <c r="G54" s="22" t="s">
        <v>138</v>
      </c>
      <c r="H54" s="22" t="s">
        <v>138</v>
      </c>
      <c r="I54" s="22" t="s">
        <v>138</v>
      </c>
      <c r="J54" s="22"/>
      <c r="K54" s="22" t="s">
        <v>138</v>
      </c>
      <c r="L54" s="22" t="s">
        <v>138</v>
      </c>
      <c r="M54" s="22" t="s">
        <v>138</v>
      </c>
      <c r="N54" s="22"/>
      <c r="O54" s="22" t="s">
        <v>138</v>
      </c>
      <c r="P54" s="22" t="s">
        <v>138</v>
      </c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s="30" customFormat="1" ht="12.75">
      <c r="A55" s="40"/>
      <c r="B55" s="40"/>
      <c r="C55" s="24" t="s">
        <v>69</v>
      </c>
      <c r="D55" s="23">
        <v>0.1</v>
      </c>
      <c r="E55" s="23"/>
      <c r="F55" s="23"/>
      <c r="G55" s="23">
        <v>0.05</v>
      </c>
      <c r="H55" s="23">
        <v>5</v>
      </c>
      <c r="I55" s="23">
        <v>3</v>
      </c>
      <c r="J55" s="23"/>
      <c r="K55" s="23">
        <v>1.5</v>
      </c>
      <c r="L55" s="23">
        <v>0.005</v>
      </c>
      <c r="M55" s="23">
        <v>0.5</v>
      </c>
      <c r="N55" s="23"/>
      <c r="O55" s="23">
        <v>0.05</v>
      </c>
      <c r="P55" s="23">
        <v>2.5</v>
      </c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s="30" customFormat="1" ht="12.75">
      <c r="A56" s="40" t="s">
        <v>116</v>
      </c>
      <c r="B56" s="40" t="s">
        <v>132</v>
      </c>
      <c r="C56" s="40" t="s">
        <v>68</v>
      </c>
      <c r="D56" s="22">
        <v>4.77</v>
      </c>
      <c r="E56" s="22"/>
      <c r="F56" s="22"/>
      <c r="G56" s="22">
        <v>0.05</v>
      </c>
      <c r="H56" s="22">
        <v>10.52</v>
      </c>
      <c r="I56" s="22">
        <v>4.03</v>
      </c>
      <c r="J56" s="22"/>
      <c r="K56" s="22">
        <v>11.36</v>
      </c>
      <c r="L56" s="22">
        <v>0.02</v>
      </c>
      <c r="M56" s="22">
        <v>4.93</v>
      </c>
      <c r="N56" s="22"/>
      <c r="O56" s="22">
        <v>0.05</v>
      </c>
      <c r="P56" s="22">
        <v>25.71</v>
      </c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s="30" customFormat="1" ht="12.75">
      <c r="A57" s="40"/>
      <c r="B57" s="40"/>
      <c r="C57" s="1" t="s">
        <v>133</v>
      </c>
      <c r="D57" s="22" t="s">
        <v>138</v>
      </c>
      <c r="E57" s="22"/>
      <c r="F57" s="22"/>
      <c r="G57" s="22" t="s">
        <v>17</v>
      </c>
      <c r="H57" s="22" t="s">
        <v>138</v>
      </c>
      <c r="I57" s="22" t="s">
        <v>138</v>
      </c>
      <c r="J57" s="22"/>
      <c r="K57" s="22" t="s">
        <v>138</v>
      </c>
      <c r="L57" s="22" t="s">
        <v>138</v>
      </c>
      <c r="M57" s="22" t="s">
        <v>138</v>
      </c>
      <c r="N57" s="22"/>
      <c r="O57" s="22" t="s">
        <v>17</v>
      </c>
      <c r="P57" s="22" t="s">
        <v>138</v>
      </c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s="30" customFormat="1" ht="12.75">
      <c r="A58" s="40"/>
      <c r="B58" s="40"/>
      <c r="C58" s="24" t="s">
        <v>69</v>
      </c>
      <c r="D58" s="23">
        <v>0.1</v>
      </c>
      <c r="E58" s="23"/>
      <c r="F58" s="23"/>
      <c r="G58" s="23">
        <v>0.05</v>
      </c>
      <c r="H58" s="23">
        <v>5</v>
      </c>
      <c r="I58" s="23">
        <v>3</v>
      </c>
      <c r="J58" s="23"/>
      <c r="K58" s="23">
        <v>1.5</v>
      </c>
      <c r="L58" s="23">
        <v>0.005</v>
      </c>
      <c r="M58" s="23">
        <v>0.5</v>
      </c>
      <c r="N58" s="23"/>
      <c r="O58" s="23">
        <v>0.05</v>
      </c>
      <c r="P58" s="23">
        <v>2.5</v>
      </c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s="30" customFormat="1" ht="12.75">
      <c r="A59" s="40" t="s">
        <v>117</v>
      </c>
      <c r="B59" s="40" t="s">
        <v>132</v>
      </c>
      <c r="C59" s="40" t="s">
        <v>68</v>
      </c>
      <c r="D59" s="22">
        <v>4.22</v>
      </c>
      <c r="E59" s="22"/>
      <c r="F59" s="22"/>
      <c r="G59" s="22">
        <v>0.13</v>
      </c>
      <c r="H59" s="22">
        <v>23.66</v>
      </c>
      <c r="I59" s="22">
        <v>11.47</v>
      </c>
      <c r="J59" s="22"/>
      <c r="K59" s="22">
        <v>11.71</v>
      </c>
      <c r="L59" s="22">
        <v>0.09</v>
      </c>
      <c r="M59" s="22">
        <v>11.11</v>
      </c>
      <c r="N59" s="22"/>
      <c r="O59" s="22">
        <v>0.1</v>
      </c>
      <c r="P59" s="22">
        <v>48.16</v>
      </c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s="30" customFormat="1" ht="12.75">
      <c r="A60" s="40"/>
      <c r="B60" s="40"/>
      <c r="C60" s="1" t="s">
        <v>133</v>
      </c>
      <c r="D60" s="22" t="s">
        <v>138</v>
      </c>
      <c r="E60" s="22"/>
      <c r="F60" s="22"/>
      <c r="G60" s="22" t="s">
        <v>138</v>
      </c>
      <c r="H60" s="22" t="s">
        <v>138</v>
      </c>
      <c r="I60" s="22" t="s">
        <v>138</v>
      </c>
      <c r="J60" s="22"/>
      <c r="K60" s="22" t="s">
        <v>138</v>
      </c>
      <c r="L60" s="22" t="s">
        <v>138</v>
      </c>
      <c r="M60" s="22" t="s">
        <v>138</v>
      </c>
      <c r="N60" s="22"/>
      <c r="O60" s="22" t="s">
        <v>138</v>
      </c>
      <c r="P60" s="22" t="s">
        <v>138</v>
      </c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s="30" customFormat="1" ht="12.75">
      <c r="A61" s="40"/>
      <c r="B61" s="40"/>
      <c r="C61" s="24" t="s">
        <v>69</v>
      </c>
      <c r="D61" s="23">
        <v>0.1</v>
      </c>
      <c r="E61" s="23"/>
      <c r="F61" s="23"/>
      <c r="G61" s="23">
        <v>0.05</v>
      </c>
      <c r="H61" s="23">
        <v>5</v>
      </c>
      <c r="I61" s="23">
        <v>3</v>
      </c>
      <c r="J61" s="23"/>
      <c r="K61" s="23">
        <v>1.5</v>
      </c>
      <c r="L61" s="23">
        <v>0.005</v>
      </c>
      <c r="M61" s="23">
        <v>0.5</v>
      </c>
      <c r="N61" s="23"/>
      <c r="O61" s="23">
        <v>0.05</v>
      </c>
      <c r="P61" s="23">
        <v>2.5</v>
      </c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s="30" customFormat="1" ht="12.75">
      <c r="A62" s="40" t="s">
        <v>118</v>
      </c>
      <c r="B62" s="40" t="s">
        <v>132</v>
      </c>
      <c r="C62" s="40" t="s">
        <v>68</v>
      </c>
      <c r="D62" s="22">
        <v>14</v>
      </c>
      <c r="E62" s="22"/>
      <c r="F62" s="22"/>
      <c r="G62" s="22">
        <v>1.5</v>
      </c>
      <c r="H62" s="22">
        <v>76</v>
      </c>
      <c r="I62" s="22">
        <v>68</v>
      </c>
      <c r="J62" s="22"/>
      <c r="K62" s="22">
        <v>67</v>
      </c>
      <c r="L62" s="22">
        <v>0.31</v>
      </c>
      <c r="M62" s="22">
        <v>38</v>
      </c>
      <c r="N62" s="22"/>
      <c r="O62" s="22">
        <v>0.49</v>
      </c>
      <c r="P62" s="22">
        <v>200</v>
      </c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s="30" customFormat="1" ht="12.75">
      <c r="A63" s="40"/>
      <c r="B63" s="40"/>
      <c r="C63" s="1" t="s">
        <v>133</v>
      </c>
      <c r="D63" s="22" t="s">
        <v>138</v>
      </c>
      <c r="E63" s="22"/>
      <c r="F63" s="22"/>
      <c r="G63" s="22" t="s">
        <v>138</v>
      </c>
      <c r="H63" s="22" t="s">
        <v>138</v>
      </c>
      <c r="I63" s="22" t="s">
        <v>138</v>
      </c>
      <c r="J63" s="22"/>
      <c r="K63" s="22" t="s">
        <v>138</v>
      </c>
      <c r="L63" s="22" t="s">
        <v>138</v>
      </c>
      <c r="M63" s="22" t="s">
        <v>138</v>
      </c>
      <c r="N63" s="22"/>
      <c r="O63" s="22" t="s">
        <v>138</v>
      </c>
      <c r="P63" s="22" t="s">
        <v>138</v>
      </c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s="30" customFormat="1" ht="12.75">
      <c r="A64" s="40"/>
      <c r="B64" s="40"/>
      <c r="C64" s="24" t="s">
        <v>69</v>
      </c>
      <c r="D64" s="23">
        <v>0</v>
      </c>
      <c r="E64" s="23"/>
      <c r="F64" s="23"/>
      <c r="G64" s="23">
        <v>0</v>
      </c>
      <c r="H64" s="23">
        <v>0</v>
      </c>
      <c r="I64" s="23">
        <v>0</v>
      </c>
      <c r="J64" s="23"/>
      <c r="K64" s="23">
        <v>0</v>
      </c>
      <c r="L64" s="23">
        <v>0</v>
      </c>
      <c r="M64" s="23">
        <v>0</v>
      </c>
      <c r="N64" s="23"/>
      <c r="O64" s="23">
        <v>0</v>
      </c>
      <c r="P64" s="23">
        <v>0</v>
      </c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s="30" customFormat="1" ht="12.75">
      <c r="A65" s="40" t="s">
        <v>119</v>
      </c>
      <c r="B65" s="40" t="s">
        <v>132</v>
      </c>
      <c r="C65" s="40" t="s">
        <v>68</v>
      </c>
      <c r="D65" s="22">
        <v>15</v>
      </c>
      <c r="E65" s="22"/>
      <c r="F65" s="22"/>
      <c r="G65" s="22">
        <v>1.6</v>
      </c>
      <c r="H65" s="22">
        <v>71</v>
      </c>
      <c r="I65" s="22">
        <v>68</v>
      </c>
      <c r="J65" s="22"/>
      <c r="K65" s="22">
        <v>64</v>
      </c>
      <c r="L65" s="22">
        <v>0.22</v>
      </c>
      <c r="M65" s="22">
        <v>38</v>
      </c>
      <c r="N65" s="22"/>
      <c r="O65" s="22">
        <v>0.45</v>
      </c>
      <c r="P65" s="22">
        <v>210</v>
      </c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s="30" customFormat="1" ht="12.75">
      <c r="A66" s="40"/>
      <c r="B66" s="40"/>
      <c r="C66" s="1" t="s">
        <v>133</v>
      </c>
      <c r="D66" s="22" t="s">
        <v>138</v>
      </c>
      <c r="E66" s="22"/>
      <c r="F66" s="22"/>
      <c r="G66" s="22" t="s">
        <v>138</v>
      </c>
      <c r="H66" s="22" t="s">
        <v>138</v>
      </c>
      <c r="I66" s="22" t="s">
        <v>138</v>
      </c>
      <c r="J66" s="22"/>
      <c r="K66" s="22" t="s">
        <v>138</v>
      </c>
      <c r="L66" s="22" t="s">
        <v>138</v>
      </c>
      <c r="M66" s="22" t="s">
        <v>138</v>
      </c>
      <c r="N66" s="22"/>
      <c r="O66" s="22" t="s">
        <v>138</v>
      </c>
      <c r="P66" s="22" t="s">
        <v>138</v>
      </c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s="30" customFormat="1" ht="12.75">
      <c r="A67" s="40"/>
      <c r="B67" s="40"/>
      <c r="C67" s="24" t="s">
        <v>69</v>
      </c>
      <c r="D67" s="23">
        <v>0</v>
      </c>
      <c r="E67" s="23"/>
      <c r="F67" s="23"/>
      <c r="G67" s="23">
        <v>0</v>
      </c>
      <c r="H67" s="23">
        <v>0</v>
      </c>
      <c r="I67" s="23">
        <v>0</v>
      </c>
      <c r="J67" s="23"/>
      <c r="K67" s="23">
        <v>0</v>
      </c>
      <c r="L67" s="23">
        <v>0</v>
      </c>
      <c r="M67" s="23">
        <v>0</v>
      </c>
      <c r="N67" s="23"/>
      <c r="O67" s="23">
        <v>0</v>
      </c>
      <c r="P67" s="23">
        <v>0</v>
      </c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s="30" customFormat="1" ht="12.75">
      <c r="A68" s="40" t="s">
        <v>120</v>
      </c>
      <c r="B68" s="40" t="s">
        <v>132</v>
      </c>
      <c r="C68" s="40" t="s">
        <v>68</v>
      </c>
      <c r="D68" s="22">
        <v>12</v>
      </c>
      <c r="E68" s="22"/>
      <c r="F68" s="22"/>
      <c r="G68" s="22">
        <v>0.63</v>
      </c>
      <c r="H68" s="22">
        <v>72</v>
      </c>
      <c r="I68" s="22">
        <v>47</v>
      </c>
      <c r="J68" s="22"/>
      <c r="K68" s="22">
        <v>48</v>
      </c>
      <c r="L68" s="22">
        <v>0.24</v>
      </c>
      <c r="M68" s="22">
        <v>33</v>
      </c>
      <c r="N68" s="22"/>
      <c r="O68" s="22">
        <v>0.36</v>
      </c>
      <c r="P68" s="22">
        <v>150</v>
      </c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s="30" customFormat="1" ht="12.75">
      <c r="A69" s="40"/>
      <c r="B69" s="40"/>
      <c r="C69" s="1" t="s">
        <v>133</v>
      </c>
      <c r="D69" s="22" t="s">
        <v>138</v>
      </c>
      <c r="E69" s="22"/>
      <c r="F69" s="22"/>
      <c r="G69" s="22" t="s">
        <v>138</v>
      </c>
      <c r="H69" s="22" t="s">
        <v>138</v>
      </c>
      <c r="I69" s="22" t="s">
        <v>138</v>
      </c>
      <c r="J69" s="22"/>
      <c r="K69" s="22" t="s">
        <v>138</v>
      </c>
      <c r="L69" s="22" t="s">
        <v>138</v>
      </c>
      <c r="M69" s="22" t="s">
        <v>138</v>
      </c>
      <c r="N69" s="22"/>
      <c r="O69" s="22" t="s">
        <v>138</v>
      </c>
      <c r="P69" s="22" t="s">
        <v>138</v>
      </c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s="30" customFormat="1" ht="12.75">
      <c r="A70" s="40"/>
      <c r="B70" s="40"/>
      <c r="C70" s="24" t="s">
        <v>69</v>
      </c>
      <c r="D70" s="23">
        <v>0</v>
      </c>
      <c r="E70" s="23"/>
      <c r="F70" s="23"/>
      <c r="G70" s="23">
        <v>0</v>
      </c>
      <c r="H70" s="23">
        <v>0</v>
      </c>
      <c r="I70" s="23">
        <v>0</v>
      </c>
      <c r="J70" s="23"/>
      <c r="K70" s="23">
        <v>0</v>
      </c>
      <c r="L70" s="23">
        <v>0</v>
      </c>
      <c r="M70" s="23">
        <v>0</v>
      </c>
      <c r="N70" s="23"/>
      <c r="O70" s="23">
        <v>0</v>
      </c>
      <c r="P70" s="23">
        <v>0</v>
      </c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s="30" customFormat="1" ht="12.75">
      <c r="A71" s="40" t="s">
        <v>121</v>
      </c>
      <c r="B71" s="40" t="s">
        <v>132</v>
      </c>
      <c r="C71" s="40" t="s">
        <v>68</v>
      </c>
      <c r="D71" s="22">
        <v>8.3</v>
      </c>
      <c r="E71" s="22"/>
      <c r="F71" s="22"/>
      <c r="G71" s="22">
        <v>0.37</v>
      </c>
      <c r="H71" s="22">
        <v>57</v>
      </c>
      <c r="I71" s="22">
        <v>23</v>
      </c>
      <c r="J71" s="22"/>
      <c r="K71" s="22">
        <v>30.3</v>
      </c>
      <c r="L71" s="22">
        <v>0.086</v>
      </c>
      <c r="M71" s="22">
        <v>27</v>
      </c>
      <c r="N71" s="22"/>
      <c r="O71" s="22">
        <v>0.19</v>
      </c>
      <c r="P71" s="22">
        <v>100</v>
      </c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s="30" customFormat="1" ht="12.75">
      <c r="A72" s="40"/>
      <c r="B72" s="40"/>
      <c r="C72" s="1" t="s">
        <v>133</v>
      </c>
      <c r="D72" s="22" t="s">
        <v>138</v>
      </c>
      <c r="E72" s="22"/>
      <c r="F72" s="22"/>
      <c r="G72" s="22" t="s">
        <v>138</v>
      </c>
      <c r="H72" s="22" t="s">
        <v>138</v>
      </c>
      <c r="I72" s="22" t="s">
        <v>138</v>
      </c>
      <c r="J72" s="22"/>
      <c r="K72" s="22" t="s">
        <v>138</v>
      </c>
      <c r="L72" s="22" t="s">
        <v>138</v>
      </c>
      <c r="M72" s="22" t="s">
        <v>138</v>
      </c>
      <c r="N72" s="22"/>
      <c r="O72" s="22" t="s">
        <v>138</v>
      </c>
      <c r="P72" s="22" t="s">
        <v>138</v>
      </c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s="30" customFormat="1" ht="12.75">
      <c r="A73" s="40"/>
      <c r="B73" s="40"/>
      <c r="C73" s="24" t="s">
        <v>69</v>
      </c>
      <c r="D73" s="23">
        <v>0</v>
      </c>
      <c r="E73" s="23"/>
      <c r="F73" s="23"/>
      <c r="G73" s="23">
        <v>0</v>
      </c>
      <c r="H73" s="23">
        <v>0</v>
      </c>
      <c r="I73" s="23">
        <v>0</v>
      </c>
      <c r="J73" s="23"/>
      <c r="K73" s="23">
        <v>0</v>
      </c>
      <c r="L73" s="23">
        <v>0</v>
      </c>
      <c r="M73" s="23">
        <v>0</v>
      </c>
      <c r="N73" s="23"/>
      <c r="O73" s="23">
        <v>0</v>
      </c>
      <c r="P73" s="23">
        <v>0</v>
      </c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s="30" customFormat="1" ht="12.75">
      <c r="A74" s="40" t="s">
        <v>122</v>
      </c>
      <c r="B74" s="40" t="s">
        <v>132</v>
      </c>
      <c r="C74" s="40" t="s">
        <v>68</v>
      </c>
      <c r="D74" s="22">
        <v>8.1</v>
      </c>
      <c r="E74" s="22"/>
      <c r="F74" s="22"/>
      <c r="G74" s="22">
        <v>0.39</v>
      </c>
      <c r="H74" s="22">
        <v>57</v>
      </c>
      <c r="I74" s="22">
        <v>31</v>
      </c>
      <c r="J74" s="22"/>
      <c r="K74" s="22">
        <v>44</v>
      </c>
      <c r="L74" s="22">
        <v>0.1</v>
      </c>
      <c r="M74" s="22">
        <v>26</v>
      </c>
      <c r="N74" s="22"/>
      <c r="O74" s="22">
        <v>0.25</v>
      </c>
      <c r="P74" s="22">
        <v>120</v>
      </c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s="30" customFormat="1" ht="12.75">
      <c r="A75" s="40"/>
      <c r="B75" s="40"/>
      <c r="C75" s="1" t="s">
        <v>133</v>
      </c>
      <c r="D75" s="22" t="s">
        <v>138</v>
      </c>
      <c r="E75" s="22"/>
      <c r="F75" s="22"/>
      <c r="G75" s="22" t="s">
        <v>138</v>
      </c>
      <c r="H75" s="22" t="s">
        <v>138</v>
      </c>
      <c r="I75" s="22" t="s">
        <v>138</v>
      </c>
      <c r="J75" s="22"/>
      <c r="K75" s="22" t="s">
        <v>138</v>
      </c>
      <c r="L75" s="22" t="s">
        <v>138</v>
      </c>
      <c r="M75" s="22" t="s">
        <v>138</v>
      </c>
      <c r="N75" s="22"/>
      <c r="O75" s="22" t="s">
        <v>138</v>
      </c>
      <c r="P75" s="22" t="s">
        <v>138</v>
      </c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s="30" customFormat="1" ht="12.75">
      <c r="A76" s="40"/>
      <c r="B76" s="40"/>
      <c r="C76" s="24" t="s">
        <v>69</v>
      </c>
      <c r="D76" s="23">
        <v>0</v>
      </c>
      <c r="E76" s="23"/>
      <c r="F76" s="23"/>
      <c r="G76" s="23">
        <v>0</v>
      </c>
      <c r="H76" s="23">
        <v>0</v>
      </c>
      <c r="I76" s="23">
        <v>0</v>
      </c>
      <c r="J76" s="23"/>
      <c r="K76" s="23">
        <v>0</v>
      </c>
      <c r="L76" s="23">
        <v>0</v>
      </c>
      <c r="M76" s="23">
        <v>0</v>
      </c>
      <c r="N76" s="23"/>
      <c r="O76" s="23">
        <v>0</v>
      </c>
      <c r="P76" s="23">
        <v>0</v>
      </c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s="30" customFormat="1" ht="12.75">
      <c r="A77" s="40" t="s">
        <v>123</v>
      </c>
      <c r="B77" s="40" t="s">
        <v>132</v>
      </c>
      <c r="C77" s="40" t="s">
        <v>68</v>
      </c>
      <c r="D77" s="22">
        <v>7.7</v>
      </c>
      <c r="E77" s="22"/>
      <c r="F77" s="22"/>
      <c r="G77" s="22">
        <v>0.43</v>
      </c>
      <c r="H77" s="22">
        <v>60</v>
      </c>
      <c r="I77" s="22">
        <v>33</v>
      </c>
      <c r="J77" s="22"/>
      <c r="K77" s="22">
        <v>40</v>
      </c>
      <c r="L77" s="22">
        <v>0.12</v>
      </c>
      <c r="M77" s="22">
        <v>29</v>
      </c>
      <c r="N77" s="22"/>
      <c r="O77" s="22">
        <v>0.26</v>
      </c>
      <c r="P77" s="22">
        <v>130</v>
      </c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s="30" customFormat="1" ht="12.75">
      <c r="A78" s="40"/>
      <c r="B78" s="40"/>
      <c r="C78" s="1" t="s">
        <v>133</v>
      </c>
      <c r="D78" s="22" t="s">
        <v>138</v>
      </c>
      <c r="E78" s="22"/>
      <c r="F78" s="22"/>
      <c r="G78" s="22" t="s">
        <v>138</v>
      </c>
      <c r="H78" s="22" t="s">
        <v>138</v>
      </c>
      <c r="I78" s="22" t="s">
        <v>138</v>
      </c>
      <c r="J78" s="22"/>
      <c r="K78" s="22" t="s">
        <v>138</v>
      </c>
      <c r="L78" s="22" t="s">
        <v>138</v>
      </c>
      <c r="M78" s="22" t="s">
        <v>138</v>
      </c>
      <c r="N78" s="22"/>
      <c r="O78" s="22" t="s">
        <v>138</v>
      </c>
      <c r="P78" s="22" t="s">
        <v>138</v>
      </c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s="30" customFormat="1" ht="12.75">
      <c r="A79" s="40"/>
      <c r="B79" s="40"/>
      <c r="C79" s="24" t="s">
        <v>69</v>
      </c>
      <c r="D79" s="23">
        <v>0</v>
      </c>
      <c r="E79" s="23"/>
      <c r="F79" s="23"/>
      <c r="G79" s="23">
        <v>0</v>
      </c>
      <c r="H79" s="23">
        <v>0</v>
      </c>
      <c r="I79" s="23">
        <v>0</v>
      </c>
      <c r="J79" s="23"/>
      <c r="K79" s="23">
        <v>0</v>
      </c>
      <c r="L79" s="23">
        <v>0</v>
      </c>
      <c r="M79" s="23">
        <v>0</v>
      </c>
      <c r="N79" s="23"/>
      <c r="O79" s="23">
        <v>0</v>
      </c>
      <c r="P79" s="23">
        <v>0</v>
      </c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s="30" customFormat="1" ht="12.75">
      <c r="A80" s="40" t="s">
        <v>124</v>
      </c>
      <c r="B80" s="40" t="s">
        <v>132</v>
      </c>
      <c r="C80" s="40" t="s">
        <v>68</v>
      </c>
      <c r="D80" s="22">
        <v>13</v>
      </c>
      <c r="E80" s="22"/>
      <c r="F80" s="22"/>
      <c r="G80" s="22">
        <v>1.24</v>
      </c>
      <c r="H80" s="22">
        <v>81</v>
      </c>
      <c r="I80" s="22">
        <v>150</v>
      </c>
      <c r="J80" s="22"/>
      <c r="K80" s="22">
        <v>180</v>
      </c>
      <c r="L80" s="22">
        <v>0.284</v>
      </c>
      <c r="M80" s="22">
        <v>34</v>
      </c>
      <c r="N80" s="22"/>
      <c r="O80" s="22">
        <v>0.67</v>
      </c>
      <c r="P80" s="22">
        <v>290</v>
      </c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s="30" customFormat="1" ht="12.75">
      <c r="A81" s="40"/>
      <c r="B81" s="40"/>
      <c r="C81" s="1" t="s">
        <v>133</v>
      </c>
      <c r="D81" s="22" t="s">
        <v>138</v>
      </c>
      <c r="E81" s="22"/>
      <c r="F81" s="22"/>
      <c r="G81" s="22" t="s">
        <v>138</v>
      </c>
      <c r="H81" s="22" t="s">
        <v>138</v>
      </c>
      <c r="I81" s="22" t="s">
        <v>138</v>
      </c>
      <c r="J81" s="22"/>
      <c r="K81" s="22" t="s">
        <v>138</v>
      </c>
      <c r="L81" s="22" t="s">
        <v>138</v>
      </c>
      <c r="M81" s="22" t="s">
        <v>138</v>
      </c>
      <c r="N81" s="22"/>
      <c r="O81" s="22" t="s">
        <v>138</v>
      </c>
      <c r="P81" s="22" t="s">
        <v>138</v>
      </c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s="30" customFormat="1" ht="12.75">
      <c r="A82" s="40"/>
      <c r="B82" s="40"/>
      <c r="C82" s="24" t="s">
        <v>69</v>
      </c>
      <c r="D82" s="23">
        <v>0</v>
      </c>
      <c r="E82" s="23"/>
      <c r="F82" s="23"/>
      <c r="G82" s="23">
        <v>0</v>
      </c>
      <c r="H82" s="23">
        <v>0</v>
      </c>
      <c r="I82" s="23">
        <v>0</v>
      </c>
      <c r="J82" s="23"/>
      <c r="K82" s="23">
        <v>0</v>
      </c>
      <c r="L82" s="23">
        <v>0</v>
      </c>
      <c r="M82" s="23">
        <v>0</v>
      </c>
      <c r="N82" s="23"/>
      <c r="O82" s="23">
        <v>0</v>
      </c>
      <c r="P82" s="23">
        <v>0</v>
      </c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s="30" customFormat="1" ht="12.75">
      <c r="A83" s="40" t="s">
        <v>125</v>
      </c>
      <c r="B83" s="40" t="s">
        <v>132</v>
      </c>
      <c r="C83" s="40" t="s">
        <v>68</v>
      </c>
      <c r="D83" s="22">
        <v>6.9</v>
      </c>
      <c r="E83" s="22"/>
      <c r="F83" s="22"/>
      <c r="G83" s="22">
        <v>0.23</v>
      </c>
      <c r="H83" s="22">
        <v>47</v>
      </c>
      <c r="I83" s="22">
        <v>11</v>
      </c>
      <c r="J83" s="22"/>
      <c r="K83" s="22">
        <v>18.9</v>
      </c>
      <c r="L83" s="22">
        <v>0.063</v>
      </c>
      <c r="M83" s="22">
        <v>19</v>
      </c>
      <c r="N83" s="22"/>
      <c r="O83" s="22">
        <v>0.08</v>
      </c>
      <c r="P83" s="22">
        <v>63</v>
      </c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s="30" customFormat="1" ht="12.75">
      <c r="A84" s="40"/>
      <c r="B84" s="40"/>
      <c r="C84" s="1" t="s">
        <v>133</v>
      </c>
      <c r="D84" s="22" t="s">
        <v>138</v>
      </c>
      <c r="E84" s="22"/>
      <c r="F84" s="22"/>
      <c r="G84" s="22" t="s">
        <v>138</v>
      </c>
      <c r="H84" s="22" t="s">
        <v>138</v>
      </c>
      <c r="I84" s="22" t="s">
        <v>138</v>
      </c>
      <c r="J84" s="22"/>
      <c r="K84" s="22" t="s">
        <v>138</v>
      </c>
      <c r="L84" s="22" t="s">
        <v>138</v>
      </c>
      <c r="M84" s="22" t="s">
        <v>138</v>
      </c>
      <c r="N84" s="22"/>
      <c r="O84" s="22" t="s">
        <v>138</v>
      </c>
      <c r="P84" s="22" t="s">
        <v>138</v>
      </c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s="30" customFormat="1" ht="12.75">
      <c r="A85" s="40"/>
      <c r="B85" s="40"/>
      <c r="C85" s="24" t="s">
        <v>69</v>
      </c>
      <c r="D85" s="23">
        <v>0</v>
      </c>
      <c r="E85" s="23"/>
      <c r="F85" s="23"/>
      <c r="G85" s="23">
        <v>0</v>
      </c>
      <c r="H85" s="23">
        <v>0</v>
      </c>
      <c r="I85" s="23">
        <v>0</v>
      </c>
      <c r="J85" s="23"/>
      <c r="K85" s="23">
        <v>0</v>
      </c>
      <c r="L85" s="23">
        <v>0</v>
      </c>
      <c r="M85" s="23">
        <v>0</v>
      </c>
      <c r="N85" s="23"/>
      <c r="O85" s="23">
        <v>0</v>
      </c>
      <c r="P85" s="23">
        <v>0</v>
      </c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s="30" customFormat="1" ht="12.75">
      <c r="A86" s="40" t="s">
        <v>126</v>
      </c>
      <c r="B86" s="40" t="s">
        <v>132</v>
      </c>
      <c r="C86" s="40" t="s">
        <v>68</v>
      </c>
      <c r="D86" s="22">
        <v>6.3</v>
      </c>
      <c r="E86" s="22"/>
      <c r="F86" s="22"/>
      <c r="G86" s="22">
        <v>0.29</v>
      </c>
      <c r="H86" s="22">
        <v>47</v>
      </c>
      <c r="I86" s="22">
        <v>13</v>
      </c>
      <c r="J86" s="22"/>
      <c r="K86" s="22">
        <v>19.8</v>
      </c>
      <c r="L86" s="22">
        <v>0.057</v>
      </c>
      <c r="M86" s="22">
        <v>22</v>
      </c>
      <c r="N86" s="22"/>
      <c r="O86" s="22">
        <v>0.1</v>
      </c>
      <c r="P86" s="22">
        <v>65</v>
      </c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s="30" customFormat="1" ht="12.75">
      <c r="A87" s="40"/>
      <c r="B87" s="40"/>
      <c r="C87" s="1" t="s">
        <v>133</v>
      </c>
      <c r="D87" s="22" t="s">
        <v>138</v>
      </c>
      <c r="E87" s="22"/>
      <c r="F87" s="22"/>
      <c r="G87" s="22" t="s">
        <v>138</v>
      </c>
      <c r="H87" s="22" t="s">
        <v>138</v>
      </c>
      <c r="I87" s="22" t="s">
        <v>138</v>
      </c>
      <c r="J87" s="22"/>
      <c r="K87" s="22" t="s">
        <v>138</v>
      </c>
      <c r="L87" s="22" t="s">
        <v>138</v>
      </c>
      <c r="M87" s="22" t="s">
        <v>138</v>
      </c>
      <c r="N87" s="22"/>
      <c r="O87" s="22" t="s">
        <v>138</v>
      </c>
      <c r="P87" s="22" t="s">
        <v>138</v>
      </c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s="30" customFormat="1" ht="12.75">
      <c r="A88" s="40"/>
      <c r="B88" s="40"/>
      <c r="C88" s="24" t="s">
        <v>69</v>
      </c>
      <c r="D88" s="23">
        <v>0</v>
      </c>
      <c r="E88" s="23"/>
      <c r="F88" s="23"/>
      <c r="G88" s="23">
        <v>0</v>
      </c>
      <c r="H88" s="23">
        <v>0</v>
      </c>
      <c r="I88" s="23">
        <v>0</v>
      </c>
      <c r="J88" s="23"/>
      <c r="K88" s="23">
        <v>0</v>
      </c>
      <c r="L88" s="23">
        <v>0</v>
      </c>
      <c r="M88" s="23">
        <v>0</v>
      </c>
      <c r="N88" s="23"/>
      <c r="O88" s="23">
        <v>0</v>
      </c>
      <c r="P88" s="23">
        <v>0</v>
      </c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s="30" customFormat="1" ht="12.75">
      <c r="A89" s="40" t="s">
        <v>127</v>
      </c>
      <c r="B89" s="40" t="s">
        <v>132</v>
      </c>
      <c r="C89" s="40" t="s">
        <v>68</v>
      </c>
      <c r="D89" s="22">
        <v>5</v>
      </c>
      <c r="E89" s="22"/>
      <c r="F89" s="22"/>
      <c r="G89" s="22">
        <v>0.22</v>
      </c>
      <c r="H89" s="22">
        <v>50</v>
      </c>
      <c r="I89" s="22">
        <v>12</v>
      </c>
      <c r="J89" s="22"/>
      <c r="K89" s="22">
        <v>22</v>
      </c>
      <c r="L89" s="22">
        <v>0.08</v>
      </c>
      <c r="M89" s="22">
        <v>18</v>
      </c>
      <c r="N89" s="22"/>
      <c r="O89" s="22">
        <v>0.06</v>
      </c>
      <c r="P89" s="22">
        <v>63</v>
      </c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s="30" customFormat="1" ht="12.75">
      <c r="A90" s="40"/>
      <c r="B90" s="40"/>
      <c r="C90" s="1" t="s">
        <v>133</v>
      </c>
      <c r="D90" s="22" t="s">
        <v>138</v>
      </c>
      <c r="E90" s="22"/>
      <c r="F90" s="22"/>
      <c r="G90" s="22" t="s">
        <v>138</v>
      </c>
      <c r="H90" s="22" t="s">
        <v>138</v>
      </c>
      <c r="I90" s="22" t="s">
        <v>138</v>
      </c>
      <c r="J90" s="22"/>
      <c r="K90" s="22" t="s">
        <v>138</v>
      </c>
      <c r="L90" s="22" t="s">
        <v>138</v>
      </c>
      <c r="M90" s="22" t="s">
        <v>138</v>
      </c>
      <c r="N90" s="22"/>
      <c r="O90" s="22" t="s">
        <v>138</v>
      </c>
      <c r="P90" s="22" t="s">
        <v>138</v>
      </c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s="30" customFormat="1" ht="12.75">
      <c r="A91" s="40"/>
      <c r="B91" s="40"/>
      <c r="C91" s="24" t="s">
        <v>69</v>
      </c>
      <c r="D91" s="23">
        <v>0</v>
      </c>
      <c r="E91" s="23"/>
      <c r="F91" s="23"/>
      <c r="G91" s="23">
        <v>0</v>
      </c>
      <c r="H91" s="23">
        <v>0</v>
      </c>
      <c r="I91" s="23">
        <v>0</v>
      </c>
      <c r="J91" s="23"/>
      <c r="K91" s="23">
        <v>0</v>
      </c>
      <c r="L91" s="23">
        <v>0</v>
      </c>
      <c r="M91" s="23">
        <v>0</v>
      </c>
      <c r="N91" s="23"/>
      <c r="O91" s="23">
        <v>0</v>
      </c>
      <c r="P91" s="23">
        <v>0</v>
      </c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s="30" customFormat="1" ht="12.75">
      <c r="A92" s="40" t="s">
        <v>128</v>
      </c>
      <c r="B92" s="40" t="s">
        <v>132</v>
      </c>
      <c r="C92" s="40" t="s">
        <v>68</v>
      </c>
      <c r="D92" s="22">
        <v>14</v>
      </c>
      <c r="E92" s="22"/>
      <c r="F92" s="22"/>
      <c r="G92" s="22">
        <v>0.77</v>
      </c>
      <c r="H92" s="22">
        <v>74</v>
      </c>
      <c r="I92" s="22">
        <v>49</v>
      </c>
      <c r="J92" s="22"/>
      <c r="K92" s="22">
        <v>56.8</v>
      </c>
      <c r="L92" s="22">
        <v>0.087</v>
      </c>
      <c r="M92" s="22">
        <v>34</v>
      </c>
      <c r="N92" s="22"/>
      <c r="O92" s="22">
        <v>0.36</v>
      </c>
      <c r="P92" s="22">
        <v>160</v>
      </c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s="30" customFormat="1" ht="12.75">
      <c r="A93" s="40"/>
      <c r="B93" s="40"/>
      <c r="C93" s="1" t="s">
        <v>133</v>
      </c>
      <c r="D93" s="22" t="s">
        <v>138</v>
      </c>
      <c r="E93" s="22"/>
      <c r="F93" s="22"/>
      <c r="G93" s="22" t="s">
        <v>138</v>
      </c>
      <c r="H93" s="22" t="s">
        <v>138</v>
      </c>
      <c r="I93" s="22" t="s">
        <v>138</v>
      </c>
      <c r="J93" s="22"/>
      <c r="K93" s="22" t="s">
        <v>138</v>
      </c>
      <c r="L93" s="22" t="s">
        <v>138</v>
      </c>
      <c r="M93" s="22" t="s">
        <v>138</v>
      </c>
      <c r="N93" s="22"/>
      <c r="O93" s="22" t="s">
        <v>138</v>
      </c>
      <c r="P93" s="22" t="s">
        <v>138</v>
      </c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s="30" customFormat="1" ht="12.75">
      <c r="A94" s="40"/>
      <c r="B94" s="40"/>
      <c r="C94" s="24" t="s">
        <v>69</v>
      </c>
      <c r="D94" s="23">
        <v>0</v>
      </c>
      <c r="E94" s="23"/>
      <c r="F94" s="23"/>
      <c r="G94" s="23">
        <v>0</v>
      </c>
      <c r="H94" s="23">
        <v>0</v>
      </c>
      <c r="I94" s="23">
        <v>0</v>
      </c>
      <c r="J94" s="23"/>
      <c r="K94" s="23">
        <v>0</v>
      </c>
      <c r="L94" s="23">
        <v>0</v>
      </c>
      <c r="M94" s="23">
        <v>0</v>
      </c>
      <c r="N94" s="23"/>
      <c r="O94" s="23">
        <v>0</v>
      </c>
      <c r="P94" s="23">
        <v>0</v>
      </c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s="30" customFormat="1" ht="12.75">
      <c r="A95" s="40" t="s">
        <v>129</v>
      </c>
      <c r="B95" s="40" t="s">
        <v>132</v>
      </c>
      <c r="C95" s="40" t="s">
        <v>68</v>
      </c>
      <c r="D95" s="22">
        <v>15</v>
      </c>
      <c r="E95" s="22"/>
      <c r="F95" s="22"/>
      <c r="G95" s="22">
        <v>0.85</v>
      </c>
      <c r="H95" s="22">
        <v>73</v>
      </c>
      <c r="I95" s="22">
        <v>52</v>
      </c>
      <c r="J95" s="22"/>
      <c r="K95" s="22">
        <v>59</v>
      </c>
      <c r="L95" s="22">
        <v>0.132</v>
      </c>
      <c r="M95" s="22">
        <v>35</v>
      </c>
      <c r="N95" s="22"/>
      <c r="O95" s="22">
        <v>0.36</v>
      </c>
      <c r="P95" s="22">
        <v>180</v>
      </c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s="30" customFormat="1" ht="12.75">
      <c r="A96" s="40"/>
      <c r="B96" s="40"/>
      <c r="C96" s="1" t="s">
        <v>133</v>
      </c>
      <c r="D96" s="22" t="s">
        <v>138</v>
      </c>
      <c r="E96" s="22"/>
      <c r="F96" s="22"/>
      <c r="G96" s="22" t="s">
        <v>138</v>
      </c>
      <c r="H96" s="22" t="s">
        <v>138</v>
      </c>
      <c r="I96" s="22" t="s">
        <v>138</v>
      </c>
      <c r="J96" s="22"/>
      <c r="K96" s="22" t="s">
        <v>138</v>
      </c>
      <c r="L96" s="22" t="s">
        <v>138</v>
      </c>
      <c r="M96" s="22" t="s">
        <v>138</v>
      </c>
      <c r="N96" s="22"/>
      <c r="O96" s="22" t="s">
        <v>138</v>
      </c>
      <c r="P96" s="22" t="s">
        <v>138</v>
      </c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s="30" customFormat="1" ht="12.75">
      <c r="A97" s="40"/>
      <c r="B97" s="40"/>
      <c r="C97" s="24" t="s">
        <v>69</v>
      </c>
      <c r="D97" s="23">
        <v>0</v>
      </c>
      <c r="E97" s="23"/>
      <c r="F97" s="23"/>
      <c r="G97" s="23">
        <v>0</v>
      </c>
      <c r="H97" s="23">
        <v>0</v>
      </c>
      <c r="I97" s="23">
        <v>0</v>
      </c>
      <c r="J97" s="23"/>
      <c r="K97" s="23">
        <v>0</v>
      </c>
      <c r="L97" s="23">
        <v>0</v>
      </c>
      <c r="M97" s="23">
        <v>0</v>
      </c>
      <c r="N97" s="23"/>
      <c r="O97" s="23">
        <v>0</v>
      </c>
      <c r="P97" s="23">
        <v>0</v>
      </c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s="30" customFormat="1" ht="12.75">
      <c r="A98" s="40" t="s">
        <v>130</v>
      </c>
      <c r="B98" s="40" t="s">
        <v>132</v>
      </c>
      <c r="C98" s="40" t="s">
        <v>68</v>
      </c>
      <c r="D98" s="22">
        <v>14</v>
      </c>
      <c r="E98" s="22"/>
      <c r="F98" s="22"/>
      <c r="G98" s="22">
        <v>0.72</v>
      </c>
      <c r="H98" s="22">
        <v>72</v>
      </c>
      <c r="I98" s="22">
        <v>47</v>
      </c>
      <c r="J98" s="22"/>
      <c r="K98" s="22">
        <v>42.2</v>
      </c>
      <c r="L98" s="22">
        <v>0.156</v>
      </c>
      <c r="M98" s="22">
        <v>36</v>
      </c>
      <c r="N98" s="22"/>
      <c r="O98" s="22">
        <v>0.38</v>
      </c>
      <c r="P98" s="22">
        <v>140</v>
      </c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s="30" customFormat="1" ht="12.75">
      <c r="A99" s="40"/>
      <c r="B99" s="40"/>
      <c r="C99" s="1" t="s">
        <v>133</v>
      </c>
      <c r="D99" s="22" t="s">
        <v>138</v>
      </c>
      <c r="E99" s="22"/>
      <c r="F99" s="22"/>
      <c r="G99" s="22" t="s">
        <v>138</v>
      </c>
      <c r="H99" s="22" t="s">
        <v>138</v>
      </c>
      <c r="I99" s="22" t="s">
        <v>138</v>
      </c>
      <c r="J99" s="22"/>
      <c r="K99" s="22" t="s">
        <v>138</v>
      </c>
      <c r="L99" s="22" t="s">
        <v>138</v>
      </c>
      <c r="M99" s="22" t="s">
        <v>138</v>
      </c>
      <c r="N99" s="22"/>
      <c r="O99" s="22" t="s">
        <v>138</v>
      </c>
      <c r="P99" s="22" t="s">
        <v>138</v>
      </c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s="30" customFormat="1" ht="12.75">
      <c r="A100" s="40"/>
      <c r="B100" s="40"/>
      <c r="C100" s="24" t="s">
        <v>69</v>
      </c>
      <c r="D100" s="23">
        <v>0</v>
      </c>
      <c r="E100" s="23"/>
      <c r="F100" s="23"/>
      <c r="G100" s="23">
        <v>0</v>
      </c>
      <c r="H100" s="23">
        <v>0</v>
      </c>
      <c r="I100" s="23">
        <v>0</v>
      </c>
      <c r="J100" s="23"/>
      <c r="K100" s="23">
        <v>0</v>
      </c>
      <c r="L100" s="23">
        <v>0</v>
      </c>
      <c r="M100" s="23">
        <v>0</v>
      </c>
      <c r="N100" s="23"/>
      <c r="O100" s="23">
        <v>0</v>
      </c>
      <c r="P100" s="23">
        <v>0</v>
      </c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</sheetData>
  <conditionalFormatting sqref="A2:A8 A14:A65536">
    <cfRule type="cellIs" priority="1" dxfId="0" operator="between" stopIfTrue="1">
      <formula>4205</formula>
      <formula>4207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11"/>
  <sheetViews>
    <sheetView workbookViewId="0" topLeftCell="A1">
      <selection activeCell="U99" sqref="U99"/>
    </sheetView>
  </sheetViews>
  <sheetFormatPr defaultColWidth="9.140625" defaultRowHeight="12.75"/>
  <cols>
    <col min="1" max="1" width="9.140625" style="50" customWidth="1"/>
    <col min="2" max="2" width="12.7109375" style="47" customWidth="1"/>
    <col min="3" max="3" width="10.00390625" style="47" customWidth="1"/>
    <col min="4" max="4" width="12.00390625" style="17" customWidth="1"/>
    <col min="5" max="5" width="15.28125" style="17" customWidth="1"/>
    <col min="6" max="6" width="10.00390625" style="17" customWidth="1"/>
    <col min="7" max="9" width="19.421875" style="17" customWidth="1"/>
    <col min="10" max="10" width="12.7109375" style="17" customWidth="1"/>
    <col min="11" max="11" width="20.7109375" style="17" customWidth="1"/>
    <col min="12" max="13" width="12.7109375" style="17" customWidth="1"/>
    <col min="14" max="14" width="13.57421875" style="17" customWidth="1"/>
    <col min="15" max="15" width="12.7109375" style="17" customWidth="1"/>
    <col min="16" max="17" width="20.7109375" style="17" customWidth="1"/>
    <col min="18" max="18" width="12.7109375" style="17" customWidth="1"/>
    <col min="19" max="19" width="22.140625" style="17" customWidth="1"/>
    <col min="20" max="20" width="13.140625" style="17" customWidth="1"/>
    <col min="21" max="21" width="12.7109375" style="17" customWidth="1"/>
    <col min="22" max="22" width="25.421875" style="17" customWidth="1"/>
    <col min="23" max="30" width="9.140625" style="10" customWidth="1"/>
  </cols>
  <sheetData>
    <row r="1" spans="2:5" ht="12.75">
      <c r="B1" s="5"/>
      <c r="C1" s="5"/>
      <c r="E1" s="78" t="s">
        <v>89</v>
      </c>
    </row>
    <row r="2" spans="1:22" ht="12.75">
      <c r="A2" s="2" t="s">
        <v>53</v>
      </c>
      <c r="B2" s="18" t="s">
        <v>54</v>
      </c>
      <c r="C2" s="7" t="s">
        <v>90</v>
      </c>
      <c r="D2" s="71" t="s">
        <v>46</v>
      </c>
      <c r="E2" s="79"/>
      <c r="F2" s="19" t="s">
        <v>71</v>
      </c>
      <c r="G2" s="19" t="s">
        <v>91</v>
      </c>
      <c r="H2" s="19" t="s">
        <v>92</v>
      </c>
      <c r="I2" s="19" t="s">
        <v>93</v>
      </c>
      <c r="J2" s="12" t="s">
        <v>47</v>
      </c>
      <c r="K2" s="20" t="s">
        <v>48</v>
      </c>
      <c r="L2" s="20" t="s">
        <v>2</v>
      </c>
      <c r="M2" s="20" t="s">
        <v>49</v>
      </c>
      <c r="N2" s="20" t="s">
        <v>3</v>
      </c>
      <c r="O2" s="20" t="s">
        <v>1</v>
      </c>
      <c r="P2" s="21" t="s">
        <v>50</v>
      </c>
      <c r="Q2" s="21" t="s">
        <v>5</v>
      </c>
      <c r="R2" s="21" t="s">
        <v>51</v>
      </c>
      <c r="S2" s="21" t="s">
        <v>105</v>
      </c>
      <c r="T2" s="21" t="s">
        <v>4</v>
      </c>
      <c r="U2" s="21" t="s">
        <v>52</v>
      </c>
      <c r="V2" s="12" t="s">
        <v>161</v>
      </c>
    </row>
    <row r="3" spans="1:22" ht="12.75">
      <c r="A3" s="26" t="s">
        <v>164</v>
      </c>
      <c r="B3" s="16" t="s">
        <v>165</v>
      </c>
      <c r="C3" s="9"/>
      <c r="D3" s="62">
        <f aca="true" t="shared" si="0" ref="D3:D9">SUM(K3,O3,P3,Q3,R3,S3,T3,L3,M3,N3,U3)</f>
        <v>780.53</v>
      </c>
      <c r="E3" s="54">
        <f aca="true" t="shared" si="1" ref="E3:E9">D3/J3</f>
        <v>229.56764705882352</v>
      </c>
      <c r="F3" s="22"/>
      <c r="G3" s="22"/>
      <c r="H3" s="22">
        <f aca="true" t="shared" si="2" ref="H3:H9">SUM(K3,O3,L3,M3,N3)</f>
        <v>126.92999999999999</v>
      </c>
      <c r="I3" s="22">
        <f aca="true" t="shared" si="3" ref="I3:I9">SUM(P3,Q3,R3,S3,T3,U3)</f>
        <v>653.6</v>
      </c>
      <c r="J3" s="54">
        <f aca="true" t="shared" si="4" ref="J3:V3">IF(J33="D",J32,"ND")</f>
        <v>3.4</v>
      </c>
      <c r="K3" s="54">
        <f t="shared" si="4"/>
        <v>27</v>
      </c>
      <c r="L3" s="54">
        <f t="shared" si="4"/>
        <v>8.53</v>
      </c>
      <c r="M3" s="54">
        <f t="shared" si="4"/>
        <v>21.2</v>
      </c>
      <c r="N3" s="54">
        <f t="shared" si="4"/>
        <v>55.8</v>
      </c>
      <c r="O3" s="54">
        <f t="shared" si="4"/>
        <v>14.4</v>
      </c>
      <c r="P3" s="54">
        <f t="shared" si="4"/>
        <v>107</v>
      </c>
      <c r="Q3" s="54">
        <f t="shared" si="4"/>
        <v>123</v>
      </c>
      <c r="R3" s="54">
        <f t="shared" si="4"/>
        <v>98.8</v>
      </c>
      <c r="S3" s="54">
        <f t="shared" si="4"/>
        <v>36.8</v>
      </c>
      <c r="T3" s="54">
        <f t="shared" si="4"/>
        <v>128</v>
      </c>
      <c r="U3" s="54">
        <f t="shared" si="4"/>
        <v>160</v>
      </c>
      <c r="V3" s="54">
        <f t="shared" si="4"/>
        <v>1061.15</v>
      </c>
    </row>
    <row r="4" spans="1:22" ht="12.75">
      <c r="A4" s="26" t="s">
        <v>166</v>
      </c>
      <c r="B4" s="16" t="s">
        <v>165</v>
      </c>
      <c r="C4" s="9"/>
      <c r="D4" s="62">
        <f t="shared" si="0"/>
        <v>726.89</v>
      </c>
      <c r="E4" s="54">
        <f t="shared" si="1"/>
        <v>283.94140625</v>
      </c>
      <c r="F4" s="22"/>
      <c r="G4" s="22"/>
      <c r="H4" s="22">
        <f t="shared" si="2"/>
        <v>137.08999999999997</v>
      </c>
      <c r="I4" s="22">
        <f t="shared" si="3"/>
        <v>589.8</v>
      </c>
      <c r="J4" s="54">
        <f aca="true" t="shared" si="5" ref="J4:V4">IF(J36="D",J35,"ND")</f>
        <v>2.56</v>
      </c>
      <c r="K4" s="54">
        <f t="shared" si="5"/>
        <v>27.3</v>
      </c>
      <c r="L4" s="54">
        <f t="shared" si="5"/>
        <v>7.69</v>
      </c>
      <c r="M4" s="54">
        <f t="shared" si="5"/>
        <v>18.8</v>
      </c>
      <c r="N4" s="54">
        <f t="shared" si="5"/>
        <v>67.6</v>
      </c>
      <c r="O4" s="54">
        <f t="shared" si="5"/>
        <v>15.7</v>
      </c>
      <c r="P4" s="54">
        <f t="shared" si="5"/>
        <v>58.2</v>
      </c>
      <c r="Q4" s="54">
        <f t="shared" si="5"/>
        <v>94.1</v>
      </c>
      <c r="R4" s="54">
        <f t="shared" si="5"/>
        <v>97.3</v>
      </c>
      <c r="S4" s="54">
        <f t="shared" si="5"/>
        <v>22.2</v>
      </c>
      <c r="T4" s="54">
        <f t="shared" si="5"/>
        <v>144</v>
      </c>
      <c r="U4" s="54">
        <f t="shared" si="5"/>
        <v>174</v>
      </c>
      <c r="V4" s="54">
        <f t="shared" si="5"/>
        <v>928.21</v>
      </c>
    </row>
    <row r="5" spans="1:22" ht="12.75">
      <c r="A5" s="26" t="s">
        <v>167</v>
      </c>
      <c r="B5" s="16" t="s">
        <v>165</v>
      </c>
      <c r="C5" s="9"/>
      <c r="D5" s="62">
        <f t="shared" si="0"/>
        <v>741.96</v>
      </c>
      <c r="E5" s="54">
        <f t="shared" si="1"/>
        <v>259.42657342657344</v>
      </c>
      <c r="F5" s="22"/>
      <c r="G5" s="22"/>
      <c r="H5" s="22">
        <f t="shared" si="2"/>
        <v>138.26</v>
      </c>
      <c r="I5" s="22">
        <f t="shared" si="3"/>
        <v>603.7</v>
      </c>
      <c r="J5" s="54">
        <f aca="true" t="shared" si="6" ref="J5:V5">IF(J39="D",J38,"ND")</f>
        <v>2.86</v>
      </c>
      <c r="K5" s="54">
        <f t="shared" si="6"/>
        <v>32</v>
      </c>
      <c r="L5" s="54">
        <f t="shared" si="6"/>
        <v>6.66</v>
      </c>
      <c r="M5" s="54">
        <f t="shared" si="6"/>
        <v>19.5</v>
      </c>
      <c r="N5" s="54">
        <f t="shared" si="6"/>
        <v>63.9</v>
      </c>
      <c r="O5" s="54">
        <f t="shared" si="6"/>
        <v>16.2</v>
      </c>
      <c r="P5" s="54">
        <f t="shared" si="6"/>
        <v>58.5</v>
      </c>
      <c r="Q5" s="54">
        <f t="shared" si="6"/>
        <v>98</v>
      </c>
      <c r="R5" s="54">
        <f t="shared" si="6"/>
        <v>99.6</v>
      </c>
      <c r="S5" s="54">
        <f t="shared" si="6"/>
        <v>23.6</v>
      </c>
      <c r="T5" s="54">
        <f t="shared" si="6"/>
        <v>145</v>
      </c>
      <c r="U5" s="54">
        <f t="shared" si="6"/>
        <v>179</v>
      </c>
      <c r="V5" s="54">
        <f t="shared" si="6"/>
        <v>947.56</v>
      </c>
    </row>
    <row r="6" spans="1:22" ht="12.75">
      <c r="A6" s="26" t="s">
        <v>168</v>
      </c>
      <c r="B6" s="16" t="s">
        <v>165</v>
      </c>
      <c r="C6" s="9"/>
      <c r="D6" s="62">
        <f t="shared" si="0"/>
        <v>289.98</v>
      </c>
      <c r="E6" s="54">
        <f t="shared" si="1"/>
        <v>302.06250000000006</v>
      </c>
      <c r="F6" s="22"/>
      <c r="G6" s="22"/>
      <c r="H6" s="22">
        <f t="shared" si="2"/>
        <v>56.28</v>
      </c>
      <c r="I6" s="22">
        <f t="shared" si="3"/>
        <v>233.70000000000002</v>
      </c>
      <c r="J6" s="54">
        <f aca="true" t="shared" si="7" ref="J6:V6">IF(J42="D",J41,"ND")</f>
        <v>0.96</v>
      </c>
      <c r="K6" s="54">
        <f t="shared" si="7"/>
        <v>11.3</v>
      </c>
      <c r="L6" s="54">
        <f t="shared" si="7"/>
        <v>2.22</v>
      </c>
      <c r="M6" s="54">
        <f t="shared" si="7"/>
        <v>9.55</v>
      </c>
      <c r="N6" s="54">
        <f t="shared" si="7"/>
        <v>28.1</v>
      </c>
      <c r="O6" s="54">
        <f t="shared" si="7"/>
        <v>5.11</v>
      </c>
      <c r="P6" s="54">
        <f t="shared" si="7"/>
        <v>25.5</v>
      </c>
      <c r="Q6" s="54">
        <f t="shared" si="7"/>
        <v>26.4</v>
      </c>
      <c r="R6" s="54">
        <f t="shared" si="7"/>
        <v>48.1</v>
      </c>
      <c r="S6" s="54">
        <f t="shared" si="7"/>
        <v>12.1</v>
      </c>
      <c r="T6" s="54">
        <f t="shared" si="7"/>
        <v>55.2</v>
      </c>
      <c r="U6" s="54">
        <f t="shared" si="7"/>
        <v>66.4</v>
      </c>
      <c r="V6" s="54">
        <f t="shared" si="7"/>
        <v>370.53</v>
      </c>
    </row>
    <row r="7" spans="1:22" ht="12.75">
      <c r="A7" s="26" t="s">
        <v>169</v>
      </c>
      <c r="B7" s="16" t="s">
        <v>165</v>
      </c>
      <c r="C7" s="9"/>
      <c r="D7" s="62">
        <f t="shared" si="0"/>
        <v>329.09</v>
      </c>
      <c r="E7" s="54">
        <f t="shared" si="1"/>
        <v>274.2416666666667</v>
      </c>
      <c r="F7" s="22"/>
      <c r="G7" s="22"/>
      <c r="H7" s="22">
        <f t="shared" si="2"/>
        <v>59.17999999999999</v>
      </c>
      <c r="I7" s="22">
        <f t="shared" si="3"/>
        <v>269.91</v>
      </c>
      <c r="J7" s="54">
        <f aca="true" t="shared" si="8" ref="J7:V7">IF(J45="D",J44,"ND")</f>
        <v>1.2</v>
      </c>
      <c r="K7" s="54">
        <f t="shared" si="8"/>
        <v>8.91</v>
      </c>
      <c r="L7" s="54">
        <f t="shared" si="8"/>
        <v>3.01</v>
      </c>
      <c r="M7" s="54">
        <f t="shared" si="8"/>
        <v>9.15</v>
      </c>
      <c r="N7" s="54">
        <f t="shared" si="8"/>
        <v>32.3</v>
      </c>
      <c r="O7" s="54">
        <f t="shared" si="8"/>
        <v>5.81</v>
      </c>
      <c r="P7" s="54">
        <f t="shared" si="8"/>
        <v>27.7</v>
      </c>
      <c r="Q7" s="54">
        <f t="shared" si="8"/>
        <v>29.7</v>
      </c>
      <c r="R7" s="54">
        <f t="shared" si="8"/>
        <v>47.5</v>
      </c>
      <c r="S7" s="54">
        <f t="shared" si="8"/>
        <v>8.81</v>
      </c>
      <c r="T7" s="54">
        <f t="shared" si="8"/>
        <v>72</v>
      </c>
      <c r="U7" s="54">
        <f t="shared" si="8"/>
        <v>84.2</v>
      </c>
      <c r="V7" s="54">
        <f t="shared" si="8"/>
        <v>414.35</v>
      </c>
    </row>
    <row r="8" spans="1:22" ht="12.75">
      <c r="A8" s="26" t="s">
        <v>170</v>
      </c>
      <c r="B8" s="16" t="s">
        <v>165</v>
      </c>
      <c r="C8" s="9"/>
      <c r="D8" s="62">
        <f t="shared" si="0"/>
        <v>322.59</v>
      </c>
      <c r="E8" s="54">
        <f t="shared" si="1"/>
        <v>319.3960396039604</v>
      </c>
      <c r="F8" s="22"/>
      <c r="G8" s="22"/>
      <c r="H8" s="22">
        <f t="shared" si="2"/>
        <v>53.400000000000006</v>
      </c>
      <c r="I8" s="22">
        <f t="shared" si="3"/>
        <v>269.19</v>
      </c>
      <c r="J8" s="54">
        <f aca="true" t="shared" si="9" ref="J8:V8">IF(J48="D",J47,"ND")</f>
        <v>1.01</v>
      </c>
      <c r="K8" s="54">
        <f t="shared" si="9"/>
        <v>5.94</v>
      </c>
      <c r="L8" s="54">
        <f t="shared" si="9"/>
        <v>1.81</v>
      </c>
      <c r="M8" s="54">
        <f t="shared" si="9"/>
        <v>8.33</v>
      </c>
      <c r="N8" s="54">
        <f t="shared" si="9"/>
        <v>31.1</v>
      </c>
      <c r="O8" s="54">
        <f t="shared" si="9"/>
        <v>6.22</v>
      </c>
      <c r="P8" s="54">
        <f t="shared" si="9"/>
        <v>24.3</v>
      </c>
      <c r="Q8" s="54">
        <f t="shared" si="9"/>
        <v>14.9</v>
      </c>
      <c r="R8" s="54">
        <f t="shared" si="9"/>
        <v>51.9</v>
      </c>
      <c r="S8" s="54">
        <f t="shared" si="9"/>
        <v>9.69</v>
      </c>
      <c r="T8" s="54">
        <f t="shared" si="9"/>
        <v>81.1</v>
      </c>
      <c r="U8" s="54">
        <f t="shared" si="9"/>
        <v>87.3</v>
      </c>
      <c r="V8" s="54">
        <f t="shared" si="9"/>
        <v>395.91</v>
      </c>
    </row>
    <row r="9" spans="1:22" ht="12.75">
      <c r="A9" s="50" t="s">
        <v>171</v>
      </c>
      <c r="B9" s="16" t="s">
        <v>165</v>
      </c>
      <c r="D9" s="62">
        <f t="shared" si="0"/>
        <v>361.5</v>
      </c>
      <c r="E9" s="54">
        <f t="shared" si="1"/>
        <v>446.8479604449938</v>
      </c>
      <c r="F9" s="22"/>
      <c r="G9" s="22"/>
      <c r="H9" s="22">
        <f t="shared" si="2"/>
        <v>45.3</v>
      </c>
      <c r="I9" s="22">
        <f t="shared" si="3"/>
        <v>316.20000000000005</v>
      </c>
      <c r="J9" s="54">
        <f aca="true" t="shared" si="10" ref="J9:V9">IF(J51="D",J50,"ND")</f>
        <v>0.809</v>
      </c>
      <c r="K9" s="54" t="str">
        <f t="shared" si="10"/>
        <v>ND</v>
      </c>
      <c r="L9" s="54" t="str">
        <f t="shared" si="10"/>
        <v>ND</v>
      </c>
      <c r="M9" s="54" t="str">
        <f t="shared" si="10"/>
        <v>ND</v>
      </c>
      <c r="N9" s="54">
        <f t="shared" si="10"/>
        <v>30.9</v>
      </c>
      <c r="O9" s="54">
        <f t="shared" si="10"/>
        <v>14.4</v>
      </c>
      <c r="P9" s="54">
        <f t="shared" si="10"/>
        <v>39.1</v>
      </c>
      <c r="Q9" s="54">
        <f t="shared" si="10"/>
        <v>43.4</v>
      </c>
      <c r="R9" s="54">
        <f t="shared" si="10"/>
        <v>65.1</v>
      </c>
      <c r="S9" s="54" t="str">
        <f t="shared" si="10"/>
        <v>ND</v>
      </c>
      <c r="T9" s="54">
        <f t="shared" si="10"/>
        <v>71.7</v>
      </c>
      <c r="U9" s="54">
        <f t="shared" si="10"/>
        <v>96.9</v>
      </c>
      <c r="V9" s="54">
        <f t="shared" si="10"/>
        <v>463.5</v>
      </c>
    </row>
    <row r="10" spans="1:22" ht="12.75">
      <c r="A10" s="50" t="s">
        <v>173</v>
      </c>
      <c r="B10" s="16" t="s">
        <v>165</v>
      </c>
      <c r="D10" s="62" t="s">
        <v>17</v>
      </c>
      <c r="E10" s="54" t="s">
        <v>17</v>
      </c>
      <c r="F10" s="22" t="s">
        <v>163</v>
      </c>
      <c r="G10" s="22">
        <v>36</v>
      </c>
      <c r="H10" s="22" t="s">
        <v>17</v>
      </c>
      <c r="I10" s="22" t="s">
        <v>17</v>
      </c>
      <c r="J10" s="54">
        <f aca="true" t="shared" si="11" ref="J10:V10">IF(J54="D",J53,"ND")</f>
        <v>0.635</v>
      </c>
      <c r="K10" s="54" t="str">
        <f t="shared" si="11"/>
        <v>ND</v>
      </c>
      <c r="L10" s="54" t="str">
        <f t="shared" si="11"/>
        <v>ND</v>
      </c>
      <c r="M10" s="54" t="str">
        <f t="shared" si="11"/>
        <v>ND</v>
      </c>
      <c r="N10" s="54" t="str">
        <f t="shared" si="11"/>
        <v>ND</v>
      </c>
      <c r="O10" s="54" t="str">
        <f t="shared" si="11"/>
        <v>ND</v>
      </c>
      <c r="P10" s="54" t="str">
        <f t="shared" si="11"/>
        <v>ND</v>
      </c>
      <c r="Q10" s="54" t="str">
        <f t="shared" si="11"/>
        <v>ND</v>
      </c>
      <c r="R10" s="54" t="str">
        <f t="shared" si="11"/>
        <v>ND</v>
      </c>
      <c r="S10" s="54" t="str">
        <f t="shared" si="11"/>
        <v>ND</v>
      </c>
      <c r="T10" s="54" t="str">
        <f t="shared" si="11"/>
        <v>ND</v>
      </c>
      <c r="U10" s="54" t="str">
        <f t="shared" si="11"/>
        <v>ND</v>
      </c>
      <c r="V10" s="54" t="str">
        <f t="shared" si="11"/>
        <v>ND</v>
      </c>
    </row>
    <row r="11" spans="1:22" ht="12.75">
      <c r="A11" s="50" t="s">
        <v>174</v>
      </c>
      <c r="B11" s="16" t="s">
        <v>165</v>
      </c>
      <c r="D11" s="62">
        <f aca="true" t="shared" si="12" ref="D11:D18">SUM(K11,O11,P11,Q11,R11,S11,T11,L11,M11,N11,U11)</f>
        <v>81</v>
      </c>
      <c r="E11" s="54">
        <f aca="true" t="shared" si="13" ref="E11:E18">D11/J11</f>
        <v>163.30645161290323</v>
      </c>
      <c r="F11" s="22"/>
      <c r="G11" s="22"/>
      <c r="H11" s="22" t="s">
        <v>17</v>
      </c>
      <c r="I11" s="22">
        <f aca="true" t="shared" si="14" ref="I11:I18">SUM(P11,Q11,R11,S11,T11,U11)</f>
        <v>81</v>
      </c>
      <c r="J11" s="54">
        <f aca="true" t="shared" si="15" ref="J11:V11">IF(J57="D",J56,"ND")</f>
        <v>0.496</v>
      </c>
      <c r="K11" s="54" t="str">
        <f t="shared" si="15"/>
        <v>ND</v>
      </c>
      <c r="L11" s="54" t="str">
        <f t="shared" si="15"/>
        <v>ND</v>
      </c>
      <c r="M11" s="54" t="str">
        <f t="shared" si="15"/>
        <v>ND</v>
      </c>
      <c r="N11" s="54" t="str">
        <f t="shared" si="15"/>
        <v>ND</v>
      </c>
      <c r="O11" s="54" t="str">
        <f t="shared" si="15"/>
        <v>ND</v>
      </c>
      <c r="P11" s="54">
        <f t="shared" si="15"/>
        <v>17.5</v>
      </c>
      <c r="Q11" s="54" t="str">
        <f t="shared" si="15"/>
        <v>ND</v>
      </c>
      <c r="R11" s="54">
        <f t="shared" si="15"/>
        <v>18.4</v>
      </c>
      <c r="S11" s="54" t="str">
        <f t="shared" si="15"/>
        <v>ND</v>
      </c>
      <c r="T11" s="54">
        <f t="shared" si="15"/>
        <v>19.4</v>
      </c>
      <c r="U11" s="54">
        <f t="shared" si="15"/>
        <v>25.7</v>
      </c>
      <c r="V11" s="54">
        <f t="shared" si="15"/>
        <v>101.3</v>
      </c>
    </row>
    <row r="12" spans="1:22" ht="12.75">
      <c r="A12" s="50" t="s">
        <v>175</v>
      </c>
      <c r="B12" s="16" t="s">
        <v>165</v>
      </c>
      <c r="D12" s="62">
        <f t="shared" si="12"/>
        <v>919.9</v>
      </c>
      <c r="E12" s="54">
        <f t="shared" si="13"/>
        <v>504.60778935820076</v>
      </c>
      <c r="F12" s="22"/>
      <c r="G12" s="22"/>
      <c r="H12" s="22">
        <f aca="true" t="shared" si="16" ref="H12:H18">SUM(K12,O12,L12,M12,N12)</f>
        <v>140.7</v>
      </c>
      <c r="I12" s="22">
        <f t="shared" si="14"/>
        <v>779.2</v>
      </c>
      <c r="J12" s="54">
        <f aca="true" t="shared" si="17" ref="J12:V12">IF(J60="D",J59,"ND")</f>
        <v>1.823</v>
      </c>
      <c r="K12" s="54">
        <f t="shared" si="17"/>
        <v>14.2</v>
      </c>
      <c r="L12" s="54">
        <f t="shared" si="17"/>
        <v>10.3</v>
      </c>
      <c r="M12" s="54" t="str">
        <f t="shared" si="17"/>
        <v>ND</v>
      </c>
      <c r="N12" s="54">
        <f t="shared" si="17"/>
        <v>87.6</v>
      </c>
      <c r="O12" s="54">
        <f t="shared" si="17"/>
        <v>28.6</v>
      </c>
      <c r="P12" s="54">
        <f t="shared" si="17"/>
        <v>87.2</v>
      </c>
      <c r="Q12" s="54">
        <f t="shared" si="17"/>
        <v>101</v>
      </c>
      <c r="R12" s="54">
        <f t="shared" si="17"/>
        <v>152</v>
      </c>
      <c r="S12" s="54" t="str">
        <f t="shared" si="17"/>
        <v>ND</v>
      </c>
      <c r="T12" s="54">
        <f t="shared" si="17"/>
        <v>175</v>
      </c>
      <c r="U12" s="54">
        <f t="shared" si="17"/>
        <v>264</v>
      </c>
      <c r="V12" s="54">
        <f t="shared" si="17"/>
        <v>1176.75</v>
      </c>
    </row>
    <row r="13" spans="1:22" ht="12.75">
      <c r="A13" s="50" t="s">
        <v>177</v>
      </c>
      <c r="B13" s="16" t="s">
        <v>165</v>
      </c>
      <c r="D13" s="62">
        <f t="shared" si="12"/>
        <v>623.9200000000001</v>
      </c>
      <c r="E13" s="54">
        <f t="shared" si="13"/>
        <v>360.0230813618004</v>
      </c>
      <c r="F13" s="22"/>
      <c r="G13" s="22"/>
      <c r="H13" s="22">
        <f t="shared" si="16"/>
        <v>88.22</v>
      </c>
      <c r="I13" s="22">
        <f t="shared" si="14"/>
        <v>535.7</v>
      </c>
      <c r="J13" s="54">
        <f aca="true" t="shared" si="18" ref="J13:V13">IF(J63="D",J62,"ND")</f>
        <v>1.733</v>
      </c>
      <c r="K13" s="54">
        <f t="shared" si="18"/>
        <v>9.02</v>
      </c>
      <c r="L13" s="54" t="str">
        <f t="shared" si="18"/>
        <v>ND</v>
      </c>
      <c r="M13" s="54" t="str">
        <f t="shared" si="18"/>
        <v>ND</v>
      </c>
      <c r="N13" s="54">
        <f t="shared" si="18"/>
        <v>56.6</v>
      </c>
      <c r="O13" s="54">
        <f t="shared" si="18"/>
        <v>22.6</v>
      </c>
      <c r="P13" s="54">
        <f t="shared" si="18"/>
        <v>68.5</v>
      </c>
      <c r="Q13" s="54">
        <f t="shared" si="18"/>
        <v>89.2</v>
      </c>
      <c r="R13" s="54">
        <f t="shared" si="18"/>
        <v>110</v>
      </c>
      <c r="S13" s="54" t="str">
        <f t="shared" si="18"/>
        <v>ND</v>
      </c>
      <c r="T13" s="54">
        <f t="shared" si="18"/>
        <v>112</v>
      </c>
      <c r="U13" s="54">
        <f t="shared" si="18"/>
        <v>156</v>
      </c>
      <c r="V13" s="54">
        <f t="shared" si="18"/>
        <v>837.69</v>
      </c>
    </row>
    <row r="14" spans="1:22" ht="12.75">
      <c r="A14" s="50" t="s">
        <v>180</v>
      </c>
      <c r="B14" s="16" t="s">
        <v>165</v>
      </c>
      <c r="D14" s="62">
        <f t="shared" si="12"/>
        <v>278.13</v>
      </c>
      <c r="E14" s="54">
        <f t="shared" si="13"/>
        <v>429.8763523956723</v>
      </c>
      <c r="F14" s="22"/>
      <c r="G14" s="22"/>
      <c r="H14" s="22">
        <f t="shared" si="16"/>
        <v>71.03</v>
      </c>
      <c r="I14" s="22">
        <f t="shared" si="14"/>
        <v>207.1</v>
      </c>
      <c r="J14" s="54">
        <f aca="true" t="shared" si="19" ref="J14:V14">IF(J66="D",J65,"ND")</f>
        <v>0.647</v>
      </c>
      <c r="K14" s="54">
        <f t="shared" si="19"/>
        <v>6.73</v>
      </c>
      <c r="L14" s="54" t="str">
        <f t="shared" si="19"/>
        <v>ND</v>
      </c>
      <c r="M14" s="54" t="str">
        <f t="shared" si="19"/>
        <v>ND</v>
      </c>
      <c r="N14" s="54">
        <f t="shared" si="19"/>
        <v>32</v>
      </c>
      <c r="O14" s="54">
        <f t="shared" si="19"/>
        <v>32.3</v>
      </c>
      <c r="P14" s="54">
        <f t="shared" si="19"/>
        <v>25.8</v>
      </c>
      <c r="Q14" s="54">
        <f t="shared" si="19"/>
        <v>24.2</v>
      </c>
      <c r="R14" s="54">
        <f t="shared" si="19"/>
        <v>38.7</v>
      </c>
      <c r="S14" s="54" t="str">
        <f t="shared" si="19"/>
        <v>ND</v>
      </c>
      <c r="T14" s="54">
        <f t="shared" si="19"/>
        <v>51.8</v>
      </c>
      <c r="U14" s="54">
        <f t="shared" si="19"/>
        <v>66.6</v>
      </c>
      <c r="V14" s="54">
        <f t="shared" si="19"/>
        <v>358.43</v>
      </c>
    </row>
    <row r="15" spans="1:22" ht="12.75">
      <c r="A15" s="50" t="s">
        <v>182</v>
      </c>
      <c r="B15" s="16" t="s">
        <v>165</v>
      </c>
      <c r="D15" s="62">
        <f t="shared" si="12"/>
        <v>246.80000000000004</v>
      </c>
      <c r="E15" s="54">
        <f t="shared" si="13"/>
        <v>181.6041206769684</v>
      </c>
      <c r="F15" s="22"/>
      <c r="G15" s="22"/>
      <c r="H15" s="22">
        <f t="shared" si="16"/>
        <v>20.3</v>
      </c>
      <c r="I15" s="22">
        <f t="shared" si="14"/>
        <v>226.50000000000003</v>
      </c>
      <c r="J15" s="54">
        <f aca="true" t="shared" si="20" ref="J15:V15">IF(J69="D",J68,"ND")</f>
        <v>1.359</v>
      </c>
      <c r="K15" s="54" t="str">
        <f t="shared" si="20"/>
        <v>ND</v>
      </c>
      <c r="L15" s="54" t="str">
        <f t="shared" si="20"/>
        <v>ND</v>
      </c>
      <c r="M15" s="54" t="str">
        <f t="shared" si="20"/>
        <v>ND</v>
      </c>
      <c r="N15" s="54">
        <f t="shared" si="20"/>
        <v>20.3</v>
      </c>
      <c r="O15" s="54" t="str">
        <f t="shared" si="20"/>
        <v>ND</v>
      </c>
      <c r="P15" s="54">
        <f t="shared" si="20"/>
        <v>30.8</v>
      </c>
      <c r="Q15" s="54">
        <f t="shared" si="20"/>
        <v>51.7</v>
      </c>
      <c r="R15" s="54">
        <f t="shared" si="20"/>
        <v>41.9</v>
      </c>
      <c r="S15" s="54" t="str">
        <f t="shared" si="20"/>
        <v>ND</v>
      </c>
      <c r="T15" s="54">
        <f t="shared" si="20"/>
        <v>34.7</v>
      </c>
      <c r="U15" s="54">
        <f t="shared" si="20"/>
        <v>67.4</v>
      </c>
      <c r="V15" s="54">
        <f t="shared" si="20"/>
        <v>345</v>
      </c>
    </row>
    <row r="16" spans="1:22" ht="12.75">
      <c r="A16" s="50" t="s">
        <v>184</v>
      </c>
      <c r="B16" s="16" t="s">
        <v>165</v>
      </c>
      <c r="D16" s="62">
        <f t="shared" si="12"/>
        <v>411.5</v>
      </c>
      <c r="E16" s="54">
        <f t="shared" si="13"/>
        <v>245.52505966587114</v>
      </c>
      <c r="F16" s="22"/>
      <c r="G16" s="22"/>
      <c r="H16" s="22">
        <f t="shared" si="16"/>
        <v>44.2</v>
      </c>
      <c r="I16" s="22">
        <f t="shared" si="14"/>
        <v>367.3</v>
      </c>
      <c r="J16" s="54">
        <f aca="true" t="shared" si="21" ref="J16:V16">IF(J72="D",J71,"ND")</f>
        <v>1.676</v>
      </c>
      <c r="K16" s="54" t="str">
        <f t="shared" si="21"/>
        <v>ND</v>
      </c>
      <c r="L16" s="54" t="str">
        <f t="shared" si="21"/>
        <v>ND</v>
      </c>
      <c r="M16" s="54" t="str">
        <f t="shared" si="21"/>
        <v>ND</v>
      </c>
      <c r="N16" s="54">
        <f t="shared" si="21"/>
        <v>44.2</v>
      </c>
      <c r="O16" s="54" t="str">
        <f t="shared" si="21"/>
        <v>ND</v>
      </c>
      <c r="P16" s="54">
        <f t="shared" si="21"/>
        <v>76.7</v>
      </c>
      <c r="Q16" s="54">
        <f t="shared" si="21"/>
        <v>70.8</v>
      </c>
      <c r="R16" s="54" t="str">
        <f t="shared" si="21"/>
        <v>ND</v>
      </c>
      <c r="S16" s="54" t="str">
        <f t="shared" si="21"/>
        <v>ND</v>
      </c>
      <c r="T16" s="54">
        <f t="shared" si="21"/>
        <v>98.8</v>
      </c>
      <c r="U16" s="54">
        <f t="shared" si="21"/>
        <v>121</v>
      </c>
      <c r="V16" s="54">
        <f t="shared" si="21"/>
        <v>525.3</v>
      </c>
    </row>
    <row r="17" spans="1:22" ht="12.75">
      <c r="A17" s="50" t="s">
        <v>186</v>
      </c>
      <c r="B17" s="16" t="s">
        <v>165</v>
      </c>
      <c r="D17" s="62">
        <f t="shared" si="12"/>
        <v>42.04</v>
      </c>
      <c r="E17" s="54">
        <f t="shared" si="13"/>
        <v>194.62962962962962</v>
      </c>
      <c r="F17" s="22"/>
      <c r="G17" s="22"/>
      <c r="H17" s="22">
        <f t="shared" si="16"/>
        <v>7.34</v>
      </c>
      <c r="I17" s="22">
        <f t="shared" si="14"/>
        <v>34.7</v>
      </c>
      <c r="J17" s="54">
        <f aca="true" t="shared" si="22" ref="J17:V17">IF(J75="D",J74,"ND")</f>
        <v>0.216</v>
      </c>
      <c r="K17" s="54" t="str">
        <f t="shared" si="22"/>
        <v>ND</v>
      </c>
      <c r="L17" s="54" t="str">
        <f t="shared" si="22"/>
        <v>ND</v>
      </c>
      <c r="M17" s="54" t="str">
        <f t="shared" si="22"/>
        <v>ND</v>
      </c>
      <c r="N17" s="54">
        <f t="shared" si="22"/>
        <v>7.34</v>
      </c>
      <c r="O17" s="54" t="str">
        <f t="shared" si="22"/>
        <v>ND</v>
      </c>
      <c r="P17" s="54" t="str">
        <f t="shared" si="22"/>
        <v>ND</v>
      </c>
      <c r="Q17" s="54" t="str">
        <f t="shared" si="22"/>
        <v>ND</v>
      </c>
      <c r="R17" s="54" t="str">
        <f t="shared" si="22"/>
        <v>ND</v>
      </c>
      <c r="S17" s="54" t="str">
        <f t="shared" si="22"/>
        <v>ND</v>
      </c>
      <c r="T17" s="54">
        <f t="shared" si="22"/>
        <v>12.2</v>
      </c>
      <c r="U17" s="54">
        <f t="shared" si="22"/>
        <v>22.5</v>
      </c>
      <c r="V17" s="54">
        <f t="shared" si="22"/>
        <v>42.04</v>
      </c>
    </row>
    <row r="18" spans="1:22" ht="12.75">
      <c r="A18" s="50" t="s">
        <v>187</v>
      </c>
      <c r="B18" s="16" t="s">
        <v>165</v>
      </c>
      <c r="D18" s="62">
        <f t="shared" si="12"/>
        <v>224.5</v>
      </c>
      <c r="E18" s="54">
        <f t="shared" si="13"/>
        <v>227.68762677484787</v>
      </c>
      <c r="F18" s="22"/>
      <c r="G18" s="22"/>
      <c r="H18" s="22">
        <f t="shared" si="16"/>
        <v>25.1</v>
      </c>
      <c r="I18" s="22">
        <f t="shared" si="14"/>
        <v>199.4</v>
      </c>
      <c r="J18" s="54">
        <f aca="true" t="shared" si="23" ref="J18:V18">IF(J78="D",J77,"ND")</f>
        <v>0.986</v>
      </c>
      <c r="K18" s="54" t="str">
        <f t="shared" si="23"/>
        <v>ND</v>
      </c>
      <c r="L18" s="54" t="str">
        <f t="shared" si="23"/>
        <v>ND</v>
      </c>
      <c r="M18" s="54" t="str">
        <f t="shared" si="23"/>
        <v>ND</v>
      </c>
      <c r="N18" s="54">
        <f t="shared" si="23"/>
        <v>25.1</v>
      </c>
      <c r="O18" s="54" t="str">
        <f t="shared" si="23"/>
        <v>ND</v>
      </c>
      <c r="P18" s="54">
        <f t="shared" si="23"/>
        <v>29.7</v>
      </c>
      <c r="Q18" s="54" t="str">
        <f t="shared" si="23"/>
        <v>ND</v>
      </c>
      <c r="R18" s="54">
        <f t="shared" si="23"/>
        <v>47.5</v>
      </c>
      <c r="S18" s="54" t="str">
        <f t="shared" si="23"/>
        <v>ND</v>
      </c>
      <c r="T18" s="54">
        <f t="shared" si="23"/>
        <v>40.3</v>
      </c>
      <c r="U18" s="54">
        <f t="shared" si="23"/>
        <v>81.9</v>
      </c>
      <c r="V18" s="54">
        <f t="shared" si="23"/>
        <v>289.8</v>
      </c>
    </row>
    <row r="19" spans="1:22" ht="12.75">
      <c r="A19" s="50" t="s">
        <v>188</v>
      </c>
      <c r="B19" s="16" t="s">
        <v>165</v>
      </c>
      <c r="D19" s="62" t="s">
        <v>17</v>
      </c>
      <c r="E19" s="54" t="s">
        <v>17</v>
      </c>
      <c r="F19" s="22" t="s">
        <v>163</v>
      </c>
      <c r="G19" s="22">
        <v>48</v>
      </c>
      <c r="H19" s="22" t="s">
        <v>17</v>
      </c>
      <c r="I19" s="22" t="s">
        <v>17</v>
      </c>
      <c r="J19" s="54">
        <f aca="true" t="shared" si="24" ref="J19:V19">IF(J81="D",J80,"ND")</f>
        <v>0.145</v>
      </c>
      <c r="K19" s="54" t="str">
        <f t="shared" si="24"/>
        <v>ND</v>
      </c>
      <c r="L19" s="54" t="str">
        <f t="shared" si="24"/>
        <v>ND</v>
      </c>
      <c r="M19" s="54" t="str">
        <f t="shared" si="24"/>
        <v>ND</v>
      </c>
      <c r="N19" s="54" t="str">
        <f t="shared" si="24"/>
        <v>ND</v>
      </c>
      <c r="O19" s="54" t="str">
        <f t="shared" si="24"/>
        <v>ND</v>
      </c>
      <c r="P19" s="54" t="str">
        <f t="shared" si="24"/>
        <v>ND</v>
      </c>
      <c r="Q19" s="54" t="str">
        <f t="shared" si="24"/>
        <v>ND</v>
      </c>
      <c r="R19" s="54" t="str">
        <f t="shared" si="24"/>
        <v>ND</v>
      </c>
      <c r="S19" s="54" t="str">
        <f t="shared" si="24"/>
        <v>ND</v>
      </c>
      <c r="T19" s="54" t="str">
        <f t="shared" si="24"/>
        <v>ND</v>
      </c>
      <c r="U19" s="54" t="str">
        <f t="shared" si="24"/>
        <v>ND</v>
      </c>
      <c r="V19" s="54" t="str">
        <f t="shared" si="24"/>
        <v>ND</v>
      </c>
    </row>
    <row r="20" spans="1:22" ht="12.75">
      <c r="A20" s="50" t="s">
        <v>190</v>
      </c>
      <c r="B20" s="16" t="s">
        <v>165</v>
      </c>
      <c r="D20" s="62">
        <f aca="true" t="shared" si="25" ref="D20:D25">SUM(K20,O20,P20,Q20,R20,S20,T20,L20,M20,N20,U20)</f>
        <v>83.7</v>
      </c>
      <c r="E20" s="54">
        <f aca="true" t="shared" si="26" ref="E20:E25">D20/J20</f>
        <v>197.40566037735852</v>
      </c>
      <c r="F20" s="22"/>
      <c r="G20" s="22"/>
      <c r="H20" s="22">
        <f>SUM(K20,O20,L20,M20,N20)</f>
        <v>10.5</v>
      </c>
      <c r="I20" s="22">
        <f aca="true" t="shared" si="27" ref="I20:I25">SUM(P20,Q20,R20,S20,T20,U20)</f>
        <v>73.2</v>
      </c>
      <c r="J20" s="54">
        <f aca="true" t="shared" si="28" ref="J20:V20">IF(J84="D",J83,"ND")</f>
        <v>0.424</v>
      </c>
      <c r="K20" s="54" t="str">
        <f t="shared" si="28"/>
        <v>ND</v>
      </c>
      <c r="L20" s="54" t="str">
        <f t="shared" si="28"/>
        <v>ND</v>
      </c>
      <c r="M20" s="54" t="str">
        <f t="shared" si="28"/>
        <v>ND</v>
      </c>
      <c r="N20" s="54">
        <f t="shared" si="28"/>
        <v>10.5</v>
      </c>
      <c r="O20" s="54" t="str">
        <f t="shared" si="28"/>
        <v>ND</v>
      </c>
      <c r="P20" s="54">
        <f t="shared" si="28"/>
        <v>20.5</v>
      </c>
      <c r="Q20" s="54" t="str">
        <f t="shared" si="28"/>
        <v>ND</v>
      </c>
      <c r="R20" s="54" t="str">
        <f t="shared" si="28"/>
        <v>ND</v>
      </c>
      <c r="S20" s="54" t="str">
        <f t="shared" si="28"/>
        <v>ND</v>
      </c>
      <c r="T20" s="54">
        <f t="shared" si="28"/>
        <v>17.2</v>
      </c>
      <c r="U20" s="54">
        <f t="shared" si="28"/>
        <v>35.5</v>
      </c>
      <c r="V20" s="54">
        <f t="shared" si="28"/>
        <v>83.7</v>
      </c>
    </row>
    <row r="21" spans="1:22" ht="12.75">
      <c r="A21" s="50" t="s">
        <v>192</v>
      </c>
      <c r="B21" s="16" t="s">
        <v>165</v>
      </c>
      <c r="C21" s="74"/>
      <c r="D21" s="62">
        <f t="shared" si="25"/>
        <v>243.60000000000002</v>
      </c>
      <c r="E21" s="54">
        <f t="shared" si="26"/>
        <v>285.9154929577465</v>
      </c>
      <c r="F21" s="22"/>
      <c r="G21" s="22"/>
      <c r="H21" s="22">
        <f>SUM(K21,O21,L21,M21,N21)</f>
        <v>46.6</v>
      </c>
      <c r="I21" s="22">
        <f t="shared" si="27"/>
        <v>197</v>
      </c>
      <c r="J21" s="54">
        <f aca="true" t="shared" si="29" ref="J21:V21">IF(J87="D",J86,"ND")</f>
        <v>0.852</v>
      </c>
      <c r="K21" s="54">
        <f t="shared" si="29"/>
        <v>5.8</v>
      </c>
      <c r="L21" s="54" t="str">
        <f t="shared" si="29"/>
        <v>ND</v>
      </c>
      <c r="M21" s="54">
        <f t="shared" si="29"/>
        <v>7.2</v>
      </c>
      <c r="N21" s="54">
        <f t="shared" si="29"/>
        <v>23.8</v>
      </c>
      <c r="O21" s="54">
        <f t="shared" si="29"/>
        <v>9.8</v>
      </c>
      <c r="P21" s="54">
        <f t="shared" si="29"/>
        <v>27.7</v>
      </c>
      <c r="Q21" s="54">
        <f t="shared" si="29"/>
        <v>38.5</v>
      </c>
      <c r="R21" s="54">
        <f t="shared" si="29"/>
        <v>30.1</v>
      </c>
      <c r="S21" s="54" t="str">
        <f t="shared" si="29"/>
        <v>ND</v>
      </c>
      <c r="T21" s="54">
        <f t="shared" si="29"/>
        <v>48.9</v>
      </c>
      <c r="U21" s="54">
        <f t="shared" si="29"/>
        <v>51.8</v>
      </c>
      <c r="V21" s="54">
        <f t="shared" si="29"/>
        <v>317.4</v>
      </c>
    </row>
    <row r="22" spans="1:22" ht="12.75">
      <c r="A22" s="50" t="s">
        <v>197</v>
      </c>
      <c r="B22" s="16" t="s">
        <v>165</v>
      </c>
      <c r="C22" s="74"/>
      <c r="D22" s="62">
        <f t="shared" si="25"/>
        <v>506.79999999999995</v>
      </c>
      <c r="E22" s="54">
        <f t="shared" si="26"/>
        <v>523.5537190082645</v>
      </c>
      <c r="F22" s="22"/>
      <c r="G22" s="22"/>
      <c r="H22" s="22">
        <f>SUM(K22,O22,L22,M22,N22)</f>
        <v>91.2</v>
      </c>
      <c r="I22" s="22">
        <f t="shared" si="27"/>
        <v>415.6</v>
      </c>
      <c r="J22" s="54">
        <f aca="true" t="shared" si="30" ref="J22:V22">IF(J90="D",J89,"ND")</f>
        <v>0.968</v>
      </c>
      <c r="K22" s="54">
        <f t="shared" si="30"/>
        <v>10.3</v>
      </c>
      <c r="L22" s="54">
        <f t="shared" si="30"/>
        <v>4.4</v>
      </c>
      <c r="M22" s="54">
        <f t="shared" si="30"/>
        <v>9.6</v>
      </c>
      <c r="N22" s="54">
        <f t="shared" si="30"/>
        <v>59.5</v>
      </c>
      <c r="O22" s="54">
        <f t="shared" si="30"/>
        <v>7.4</v>
      </c>
      <c r="P22" s="54">
        <f t="shared" si="30"/>
        <v>41</v>
      </c>
      <c r="Q22" s="54">
        <f t="shared" si="30"/>
        <v>48.2</v>
      </c>
      <c r="R22" s="54">
        <f t="shared" si="30"/>
        <v>73.8</v>
      </c>
      <c r="S22" s="54">
        <f t="shared" si="30"/>
        <v>7.6</v>
      </c>
      <c r="T22" s="54">
        <f t="shared" si="30"/>
        <v>119</v>
      </c>
      <c r="U22" s="54">
        <f t="shared" si="30"/>
        <v>126</v>
      </c>
      <c r="V22" s="54">
        <f t="shared" si="30"/>
        <v>616.3</v>
      </c>
    </row>
    <row r="23" spans="1:22" ht="12.75">
      <c r="A23" s="50" t="s">
        <v>200</v>
      </c>
      <c r="B23" s="16" t="s">
        <v>165</v>
      </c>
      <c r="C23" s="74"/>
      <c r="D23" s="62">
        <f t="shared" si="25"/>
        <v>177</v>
      </c>
      <c r="E23" s="54">
        <f t="shared" si="26"/>
        <v>295</v>
      </c>
      <c r="F23" s="22"/>
      <c r="G23" s="22"/>
      <c r="H23" s="22">
        <f>SUM(K23,O23,L23,M23,N23)</f>
        <v>31</v>
      </c>
      <c r="I23" s="22">
        <f t="shared" si="27"/>
        <v>146</v>
      </c>
      <c r="J23" s="54">
        <f>IF(J93="D",J92,"ND")</f>
        <v>0.6</v>
      </c>
      <c r="K23" s="54" t="str">
        <f>IF(K93="D",K92,"ND")</f>
        <v>ND</v>
      </c>
      <c r="L23" s="54" t="str">
        <f>IF(L93="D",L92,"ND")</f>
        <v>ND</v>
      </c>
      <c r="M23" s="54">
        <f>IF(M93="D",M92,"ND")</f>
        <v>31</v>
      </c>
      <c r="O23" s="54" t="str">
        <f aca="true" t="shared" si="31" ref="O23:V23">IF(O93="D",O92,"ND")</f>
        <v>ND</v>
      </c>
      <c r="P23" s="54">
        <f t="shared" si="31"/>
        <v>19</v>
      </c>
      <c r="Q23" s="54" t="str">
        <f t="shared" si="31"/>
        <v>ND</v>
      </c>
      <c r="R23" s="54">
        <f t="shared" si="31"/>
        <v>30</v>
      </c>
      <c r="S23" s="54" t="str">
        <f t="shared" si="31"/>
        <v>ND</v>
      </c>
      <c r="T23" s="54">
        <f t="shared" si="31"/>
        <v>43</v>
      </c>
      <c r="U23" s="54">
        <f t="shared" si="31"/>
        <v>54</v>
      </c>
      <c r="V23" s="54">
        <f t="shared" si="31"/>
        <v>177</v>
      </c>
    </row>
    <row r="24" spans="1:22" ht="12.75">
      <c r="A24" s="50" t="s">
        <v>201</v>
      </c>
      <c r="B24" s="16" t="s">
        <v>165</v>
      </c>
      <c r="C24" s="74"/>
      <c r="D24" s="62">
        <f t="shared" si="25"/>
        <v>192</v>
      </c>
      <c r="E24" s="54">
        <f t="shared" si="26"/>
        <v>182.85714285714286</v>
      </c>
      <c r="F24" s="22"/>
      <c r="G24" s="22"/>
      <c r="H24" s="22" t="s">
        <v>17</v>
      </c>
      <c r="I24" s="22">
        <f t="shared" si="27"/>
        <v>192</v>
      </c>
      <c r="J24" s="54">
        <f>IF(J96="D",J95,"ND")</f>
        <v>1.05</v>
      </c>
      <c r="K24" s="54" t="str">
        <f>IF(K96="D",K95,"ND")</f>
        <v>ND</v>
      </c>
      <c r="L24" s="54" t="str">
        <f>IF(L96="D",L95,"ND")</f>
        <v>ND</v>
      </c>
      <c r="M24" s="54" t="str">
        <f>IF(M96="D",M95,"ND")</f>
        <v>ND</v>
      </c>
      <c r="O24" s="54" t="str">
        <f aca="true" t="shared" si="32" ref="O24:V24">IF(O96="D",O95,"ND")</f>
        <v>ND</v>
      </c>
      <c r="P24" s="54">
        <f t="shared" si="32"/>
        <v>18</v>
      </c>
      <c r="Q24" s="54">
        <f t="shared" si="32"/>
        <v>37</v>
      </c>
      <c r="R24" s="54">
        <f t="shared" si="32"/>
        <v>32</v>
      </c>
      <c r="S24" s="54" t="str">
        <f t="shared" si="32"/>
        <v>ND</v>
      </c>
      <c r="T24" s="54">
        <f t="shared" si="32"/>
        <v>52</v>
      </c>
      <c r="U24" s="54">
        <f t="shared" si="32"/>
        <v>53</v>
      </c>
      <c r="V24" s="54">
        <f t="shared" si="32"/>
        <v>192</v>
      </c>
    </row>
    <row r="25" spans="1:22" ht="12.75">
      <c r="A25" s="50" t="s">
        <v>202</v>
      </c>
      <c r="B25" s="16" t="s">
        <v>165</v>
      </c>
      <c r="C25" s="74"/>
      <c r="D25" s="62">
        <f t="shared" si="25"/>
        <v>163</v>
      </c>
      <c r="E25" s="54">
        <f t="shared" si="26"/>
        <v>220.27027027027026</v>
      </c>
      <c r="F25" s="22"/>
      <c r="G25" s="22"/>
      <c r="H25" s="22" t="s">
        <v>17</v>
      </c>
      <c r="I25" s="22">
        <f t="shared" si="27"/>
        <v>163</v>
      </c>
      <c r="J25" s="54">
        <f>IF(J99="D",J98,"ND")</f>
        <v>0.74</v>
      </c>
      <c r="K25" s="54" t="str">
        <f>IF(K99="D",K98,"ND")</f>
        <v>ND</v>
      </c>
      <c r="L25" s="54" t="str">
        <f>IF(L99="D",L98,"ND")</f>
        <v>ND</v>
      </c>
      <c r="M25" s="54" t="str">
        <f>IF(M99="D",M98,"ND")</f>
        <v>ND</v>
      </c>
      <c r="O25" s="54" t="str">
        <f aca="true" t="shared" si="33" ref="O25:V25">IF(O99="D",O98,"ND")</f>
        <v>ND</v>
      </c>
      <c r="P25" s="54">
        <f t="shared" si="33"/>
        <v>20</v>
      </c>
      <c r="Q25" s="54">
        <f t="shared" si="33"/>
        <v>17</v>
      </c>
      <c r="R25" s="54">
        <f t="shared" si="33"/>
        <v>36</v>
      </c>
      <c r="S25" s="54" t="str">
        <f t="shared" si="33"/>
        <v>ND</v>
      </c>
      <c r="T25" s="54">
        <f t="shared" si="33"/>
        <v>45</v>
      </c>
      <c r="U25" s="54">
        <f t="shared" si="33"/>
        <v>45</v>
      </c>
      <c r="V25" s="54">
        <f t="shared" si="33"/>
        <v>163</v>
      </c>
    </row>
    <row r="26" spans="2:10" ht="12.75">
      <c r="B26" s="16"/>
      <c r="C26" s="74"/>
      <c r="D26" s="55"/>
      <c r="J26" s="54"/>
    </row>
    <row r="27" spans="2:4" ht="12.75">
      <c r="B27" s="16"/>
      <c r="C27" s="74"/>
      <c r="D27" s="55"/>
    </row>
    <row r="28" spans="2:4" ht="12.75">
      <c r="B28" s="16"/>
      <c r="C28" s="74"/>
      <c r="D28" s="55"/>
    </row>
    <row r="29" spans="2:4" ht="12.75">
      <c r="B29" s="16"/>
      <c r="C29" s="74"/>
      <c r="D29" s="55"/>
    </row>
    <row r="30" spans="2:5" ht="12.75">
      <c r="B30" s="5"/>
      <c r="C30" s="5"/>
      <c r="E30" s="78" t="s">
        <v>89</v>
      </c>
    </row>
    <row r="31" spans="1:22" ht="12.75">
      <c r="A31" s="2" t="s">
        <v>53</v>
      </c>
      <c r="B31" s="18" t="s">
        <v>54</v>
      </c>
      <c r="C31" s="7" t="s">
        <v>90</v>
      </c>
      <c r="D31" s="71" t="s">
        <v>46</v>
      </c>
      <c r="E31" s="79"/>
      <c r="F31" s="19" t="s">
        <v>71</v>
      </c>
      <c r="G31" s="19" t="s">
        <v>91</v>
      </c>
      <c r="H31" s="19" t="s">
        <v>92</v>
      </c>
      <c r="I31" s="19" t="s">
        <v>93</v>
      </c>
      <c r="J31" s="12" t="s">
        <v>47</v>
      </c>
      <c r="K31" s="20" t="s">
        <v>48</v>
      </c>
      <c r="L31" s="20" t="s">
        <v>2</v>
      </c>
      <c r="M31" s="20" t="s">
        <v>49</v>
      </c>
      <c r="N31" s="20" t="s">
        <v>3</v>
      </c>
      <c r="O31" s="20" t="s">
        <v>1</v>
      </c>
      <c r="P31" s="21" t="s">
        <v>50</v>
      </c>
      <c r="Q31" s="21" t="s">
        <v>5</v>
      </c>
      <c r="R31" s="21" t="s">
        <v>51</v>
      </c>
      <c r="S31" s="21" t="s">
        <v>105</v>
      </c>
      <c r="T31" s="21" t="s">
        <v>4</v>
      </c>
      <c r="U31" s="21" t="s">
        <v>52</v>
      </c>
      <c r="V31" s="12" t="s">
        <v>161</v>
      </c>
    </row>
    <row r="32" spans="1:22" ht="12.75">
      <c r="A32" s="26" t="s">
        <v>164</v>
      </c>
      <c r="B32" s="16" t="s">
        <v>165</v>
      </c>
      <c r="C32" s="54" t="s">
        <v>68</v>
      </c>
      <c r="D32" s="62"/>
      <c r="E32" s="54"/>
      <c r="F32" s="54"/>
      <c r="G32" s="54"/>
      <c r="H32" s="54"/>
      <c r="I32" s="54"/>
      <c r="J32" s="54">
        <v>3.4</v>
      </c>
      <c r="K32" s="54">
        <v>27</v>
      </c>
      <c r="L32" s="54">
        <v>8.53</v>
      </c>
      <c r="M32" s="54">
        <v>21.2</v>
      </c>
      <c r="N32" s="54">
        <v>55.8</v>
      </c>
      <c r="O32" s="54">
        <v>14.4</v>
      </c>
      <c r="P32" s="54">
        <v>107</v>
      </c>
      <c r="Q32" s="54">
        <v>123</v>
      </c>
      <c r="R32" s="54">
        <v>98.8</v>
      </c>
      <c r="S32" s="54">
        <v>36.8</v>
      </c>
      <c r="T32" s="54">
        <v>128</v>
      </c>
      <c r="U32" s="54">
        <v>160</v>
      </c>
      <c r="V32" s="54">
        <v>1061.15</v>
      </c>
    </row>
    <row r="33" spans="1:22" ht="12.75">
      <c r="A33" s="8"/>
      <c r="B33" s="8"/>
      <c r="C33" s="35" t="s">
        <v>133</v>
      </c>
      <c r="D33" s="35"/>
      <c r="E33" s="35"/>
      <c r="F33" s="35"/>
      <c r="G33" s="35"/>
      <c r="H33" s="35"/>
      <c r="I33" s="35"/>
      <c r="J33" s="35" t="s">
        <v>138</v>
      </c>
      <c r="K33" s="35" t="s">
        <v>138</v>
      </c>
      <c r="L33" s="35" t="s">
        <v>138</v>
      </c>
      <c r="M33" s="35" t="s">
        <v>138</v>
      </c>
      <c r="N33" s="35" t="s">
        <v>138</v>
      </c>
      <c r="O33" s="35" t="s">
        <v>138</v>
      </c>
      <c r="P33" s="35" t="s">
        <v>138</v>
      </c>
      <c r="Q33" s="35" t="s">
        <v>138</v>
      </c>
      <c r="R33" s="35" t="s">
        <v>138</v>
      </c>
      <c r="S33" s="35" t="s">
        <v>138</v>
      </c>
      <c r="T33" s="35" t="s">
        <v>138</v>
      </c>
      <c r="U33" s="35" t="s">
        <v>138</v>
      </c>
      <c r="V33" s="35" t="s">
        <v>138</v>
      </c>
    </row>
    <row r="34" spans="1:22" ht="12.75">
      <c r="A34" s="31"/>
      <c r="B34" s="16"/>
      <c r="C34" s="23" t="s">
        <v>69</v>
      </c>
      <c r="D34" s="23"/>
      <c r="E34" s="23"/>
      <c r="F34" s="23"/>
      <c r="G34" s="23"/>
      <c r="H34" s="23"/>
      <c r="I34" s="23"/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</row>
    <row r="35" spans="1:22" ht="12" customHeight="1">
      <c r="A35" s="8" t="s">
        <v>166</v>
      </c>
      <c r="B35" s="16" t="s">
        <v>165</v>
      </c>
      <c r="C35" s="54" t="s">
        <v>68</v>
      </c>
      <c r="D35" s="62"/>
      <c r="E35" s="54"/>
      <c r="F35" s="54"/>
      <c r="G35" s="54"/>
      <c r="H35" s="54"/>
      <c r="I35" s="54"/>
      <c r="J35" s="54">
        <v>2.56</v>
      </c>
      <c r="K35" s="54">
        <v>27.3</v>
      </c>
      <c r="L35" s="54">
        <v>7.69</v>
      </c>
      <c r="M35" s="54">
        <v>18.8</v>
      </c>
      <c r="N35" s="54">
        <v>67.6</v>
      </c>
      <c r="O35" s="54">
        <v>15.7</v>
      </c>
      <c r="P35" s="54">
        <v>58.2</v>
      </c>
      <c r="Q35" s="54">
        <v>94.1</v>
      </c>
      <c r="R35" s="54">
        <v>97.3</v>
      </c>
      <c r="S35" s="54">
        <v>22.2</v>
      </c>
      <c r="T35" s="54">
        <v>144</v>
      </c>
      <c r="U35" s="54">
        <v>174</v>
      </c>
      <c r="V35" s="54">
        <v>928.21</v>
      </c>
    </row>
    <row r="36" spans="1:22" ht="12.75">
      <c r="A36" s="31"/>
      <c r="B36" s="8"/>
      <c r="C36" s="35" t="s">
        <v>133</v>
      </c>
      <c r="D36" s="35"/>
      <c r="E36" s="35"/>
      <c r="F36" s="35"/>
      <c r="G36" s="35"/>
      <c r="H36" s="35"/>
      <c r="I36" s="35"/>
      <c r="J36" s="35" t="s">
        <v>138</v>
      </c>
      <c r="K36" s="35" t="s">
        <v>138</v>
      </c>
      <c r="L36" s="35" t="s">
        <v>138</v>
      </c>
      <c r="M36" s="35" t="s">
        <v>138</v>
      </c>
      <c r="N36" s="35" t="s">
        <v>138</v>
      </c>
      <c r="O36" s="35" t="s">
        <v>138</v>
      </c>
      <c r="P36" s="35" t="s">
        <v>138</v>
      </c>
      <c r="Q36" s="35" t="s">
        <v>138</v>
      </c>
      <c r="R36" s="35" t="s">
        <v>138</v>
      </c>
      <c r="S36" s="35" t="s">
        <v>138</v>
      </c>
      <c r="T36" s="35" t="s">
        <v>138</v>
      </c>
      <c r="U36" s="35" t="s">
        <v>138</v>
      </c>
      <c r="V36" s="35" t="s">
        <v>138</v>
      </c>
    </row>
    <row r="37" spans="1:22" ht="12.75">
      <c r="A37" s="8"/>
      <c r="B37" s="16"/>
      <c r="C37" s="23" t="s">
        <v>69</v>
      </c>
      <c r="D37" s="23"/>
      <c r="E37" s="23"/>
      <c r="F37" s="23"/>
      <c r="G37" s="23"/>
      <c r="H37" s="23"/>
      <c r="I37" s="23"/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</row>
    <row r="38" spans="1:22" ht="12.75">
      <c r="A38" s="26" t="s">
        <v>167</v>
      </c>
      <c r="B38" s="16" t="s">
        <v>165</v>
      </c>
      <c r="C38" s="54" t="s">
        <v>68</v>
      </c>
      <c r="D38" s="62"/>
      <c r="E38" s="54"/>
      <c r="F38" s="54"/>
      <c r="G38" s="54"/>
      <c r="H38" s="54"/>
      <c r="I38" s="54"/>
      <c r="J38" s="54">
        <v>2.86</v>
      </c>
      <c r="K38" s="54">
        <v>32</v>
      </c>
      <c r="L38" s="54">
        <v>6.66</v>
      </c>
      <c r="M38" s="54">
        <v>19.5</v>
      </c>
      <c r="N38" s="54">
        <v>63.9</v>
      </c>
      <c r="O38" s="54">
        <v>16.2</v>
      </c>
      <c r="P38" s="54">
        <v>58.5</v>
      </c>
      <c r="Q38" s="54">
        <v>98</v>
      </c>
      <c r="R38" s="54">
        <v>99.6</v>
      </c>
      <c r="S38" s="54">
        <v>23.6</v>
      </c>
      <c r="T38" s="54">
        <v>145</v>
      </c>
      <c r="U38" s="54">
        <v>179</v>
      </c>
      <c r="V38" s="54">
        <v>947.56</v>
      </c>
    </row>
    <row r="39" spans="2:22" ht="12.75">
      <c r="B39" s="8"/>
      <c r="C39" s="35" t="s">
        <v>133</v>
      </c>
      <c r="D39" s="35"/>
      <c r="E39" s="35"/>
      <c r="F39" s="35"/>
      <c r="G39" s="35"/>
      <c r="H39" s="35"/>
      <c r="I39" s="35"/>
      <c r="J39" s="35" t="s">
        <v>138</v>
      </c>
      <c r="K39" s="35" t="s">
        <v>138</v>
      </c>
      <c r="L39" s="35" t="s">
        <v>138</v>
      </c>
      <c r="M39" s="35" t="s">
        <v>138</v>
      </c>
      <c r="N39" s="35" t="s">
        <v>138</v>
      </c>
      <c r="O39" s="35" t="s">
        <v>138</v>
      </c>
      <c r="P39" s="35" t="s">
        <v>138</v>
      </c>
      <c r="Q39" s="35" t="s">
        <v>138</v>
      </c>
      <c r="R39" s="35" t="s">
        <v>138</v>
      </c>
      <c r="S39" s="35" t="s">
        <v>138</v>
      </c>
      <c r="T39" s="35" t="s">
        <v>138</v>
      </c>
      <c r="U39" s="35" t="s">
        <v>138</v>
      </c>
      <c r="V39" s="35" t="s">
        <v>138</v>
      </c>
    </row>
    <row r="40" spans="2:22" ht="12.75">
      <c r="B40" s="16"/>
      <c r="C40" s="23" t="s">
        <v>69</v>
      </c>
      <c r="D40" s="23"/>
      <c r="E40" s="23"/>
      <c r="F40" s="23"/>
      <c r="G40" s="23"/>
      <c r="H40" s="23"/>
      <c r="I40" s="23"/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</row>
    <row r="41" spans="1:22" ht="12.75">
      <c r="A41" s="50" t="s">
        <v>168</v>
      </c>
      <c r="B41" s="16" t="s">
        <v>165</v>
      </c>
      <c r="C41" s="54" t="s">
        <v>68</v>
      </c>
      <c r="D41" s="62"/>
      <c r="E41" s="54"/>
      <c r="F41" s="54"/>
      <c r="G41" s="54"/>
      <c r="H41" s="54"/>
      <c r="I41" s="54"/>
      <c r="J41" s="54">
        <v>0.96</v>
      </c>
      <c r="K41" s="54">
        <v>11.3</v>
      </c>
      <c r="L41" s="54">
        <v>2.22</v>
      </c>
      <c r="M41" s="54">
        <v>9.55</v>
      </c>
      <c r="N41" s="54">
        <v>28.1</v>
      </c>
      <c r="O41" s="54">
        <v>5.11</v>
      </c>
      <c r="P41" s="54">
        <v>25.5</v>
      </c>
      <c r="Q41" s="54">
        <v>26.4</v>
      </c>
      <c r="R41" s="54">
        <v>48.1</v>
      </c>
      <c r="S41" s="54">
        <v>12.1</v>
      </c>
      <c r="T41" s="54">
        <v>55.2</v>
      </c>
      <c r="U41" s="54">
        <v>66.4</v>
      </c>
      <c r="V41" s="54">
        <v>370.53</v>
      </c>
    </row>
    <row r="42" spans="2:22" ht="12.75">
      <c r="B42" s="8"/>
      <c r="C42" s="35" t="s">
        <v>133</v>
      </c>
      <c r="D42" s="35"/>
      <c r="E42" s="35"/>
      <c r="F42" s="35"/>
      <c r="G42" s="35"/>
      <c r="H42" s="35"/>
      <c r="I42" s="35"/>
      <c r="J42" s="35" t="s">
        <v>138</v>
      </c>
      <c r="K42" s="35" t="s">
        <v>138</v>
      </c>
      <c r="L42" s="35" t="s">
        <v>138</v>
      </c>
      <c r="M42" s="35" t="s">
        <v>138</v>
      </c>
      <c r="N42" s="35" t="s">
        <v>138</v>
      </c>
      <c r="O42" s="35" t="s">
        <v>138</v>
      </c>
      <c r="P42" s="35" t="s">
        <v>138</v>
      </c>
      <c r="Q42" s="35" t="s">
        <v>138</v>
      </c>
      <c r="R42" s="35" t="s">
        <v>138</v>
      </c>
      <c r="S42" s="35" t="s">
        <v>138</v>
      </c>
      <c r="T42" s="35" t="s">
        <v>138</v>
      </c>
      <c r="U42" s="35" t="s">
        <v>138</v>
      </c>
      <c r="V42" s="35" t="s">
        <v>138</v>
      </c>
    </row>
    <row r="43" spans="2:22" ht="12.75">
      <c r="B43" s="16"/>
      <c r="C43" s="23" t="s">
        <v>69</v>
      </c>
      <c r="D43" s="23"/>
      <c r="E43" s="23"/>
      <c r="F43" s="23"/>
      <c r="G43" s="23"/>
      <c r="H43" s="23"/>
      <c r="I43" s="23"/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</row>
    <row r="44" spans="1:22" ht="12.75">
      <c r="A44" s="50" t="s">
        <v>169</v>
      </c>
      <c r="B44" s="16" t="s">
        <v>165</v>
      </c>
      <c r="C44" s="54" t="s">
        <v>68</v>
      </c>
      <c r="D44" s="62"/>
      <c r="E44" s="54"/>
      <c r="F44" s="54"/>
      <c r="G44" s="54"/>
      <c r="H44" s="54"/>
      <c r="I44" s="54"/>
      <c r="J44" s="54">
        <v>1.2</v>
      </c>
      <c r="K44" s="54">
        <v>8.91</v>
      </c>
      <c r="L44" s="54">
        <v>3.01</v>
      </c>
      <c r="M44" s="54">
        <v>9.15</v>
      </c>
      <c r="N44" s="54">
        <v>32.3</v>
      </c>
      <c r="O44" s="54">
        <v>5.81</v>
      </c>
      <c r="P44" s="54">
        <v>27.7</v>
      </c>
      <c r="Q44" s="54">
        <v>29.7</v>
      </c>
      <c r="R44" s="54">
        <v>47.5</v>
      </c>
      <c r="S44" s="54">
        <v>8.81</v>
      </c>
      <c r="T44" s="54">
        <v>72</v>
      </c>
      <c r="U44" s="54">
        <v>84.2</v>
      </c>
      <c r="V44" s="54">
        <v>414.35</v>
      </c>
    </row>
    <row r="45" spans="2:22" ht="12.75">
      <c r="B45" s="8"/>
      <c r="C45" s="35" t="s">
        <v>133</v>
      </c>
      <c r="D45" s="35"/>
      <c r="E45" s="35"/>
      <c r="F45" s="35"/>
      <c r="G45" s="35"/>
      <c r="H45" s="35"/>
      <c r="I45" s="35"/>
      <c r="J45" s="35" t="s">
        <v>138</v>
      </c>
      <c r="K45" s="35" t="s">
        <v>138</v>
      </c>
      <c r="L45" s="35" t="s">
        <v>138</v>
      </c>
      <c r="M45" s="35" t="s">
        <v>138</v>
      </c>
      <c r="N45" s="35" t="s">
        <v>138</v>
      </c>
      <c r="O45" s="35" t="s">
        <v>138</v>
      </c>
      <c r="P45" s="35" t="s">
        <v>138</v>
      </c>
      <c r="Q45" s="35" t="s">
        <v>138</v>
      </c>
      <c r="R45" s="35" t="s">
        <v>138</v>
      </c>
      <c r="S45" s="35" t="s">
        <v>138</v>
      </c>
      <c r="T45" s="35" t="s">
        <v>138</v>
      </c>
      <c r="U45" s="35" t="s">
        <v>138</v>
      </c>
      <c r="V45" s="35" t="s">
        <v>138</v>
      </c>
    </row>
    <row r="46" spans="2:22" ht="12.75">
      <c r="B46" s="16"/>
      <c r="C46" s="23" t="s">
        <v>69</v>
      </c>
      <c r="D46" s="23"/>
      <c r="E46" s="23"/>
      <c r="F46" s="23"/>
      <c r="G46" s="23"/>
      <c r="H46" s="23"/>
      <c r="I46" s="23"/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</row>
    <row r="47" spans="1:22" ht="12.75">
      <c r="A47" s="50" t="s">
        <v>170</v>
      </c>
      <c r="B47" s="16" t="s">
        <v>165</v>
      </c>
      <c r="C47" s="54" t="s">
        <v>68</v>
      </c>
      <c r="D47" s="62"/>
      <c r="E47" s="54"/>
      <c r="F47" s="54"/>
      <c r="G47" s="54"/>
      <c r="H47" s="54"/>
      <c r="I47" s="54"/>
      <c r="J47" s="54">
        <v>1.01</v>
      </c>
      <c r="K47" s="54">
        <v>5.94</v>
      </c>
      <c r="L47" s="54">
        <v>1.81</v>
      </c>
      <c r="M47" s="54">
        <v>8.33</v>
      </c>
      <c r="N47" s="54">
        <v>31.1</v>
      </c>
      <c r="O47" s="54">
        <v>6.22</v>
      </c>
      <c r="P47" s="54">
        <v>24.3</v>
      </c>
      <c r="Q47" s="54">
        <v>14.9</v>
      </c>
      <c r="R47" s="54">
        <v>51.9</v>
      </c>
      <c r="S47" s="54">
        <v>9.69</v>
      </c>
      <c r="T47" s="54">
        <v>81.1</v>
      </c>
      <c r="U47" s="54">
        <v>87.3</v>
      </c>
      <c r="V47" s="54">
        <v>395.91</v>
      </c>
    </row>
    <row r="48" spans="2:22" ht="12.75">
      <c r="B48" s="8"/>
      <c r="C48" s="35" t="s">
        <v>133</v>
      </c>
      <c r="D48" s="35"/>
      <c r="E48" s="35"/>
      <c r="F48" s="35"/>
      <c r="G48" s="35"/>
      <c r="H48" s="35"/>
      <c r="I48" s="35"/>
      <c r="J48" s="35" t="s">
        <v>138</v>
      </c>
      <c r="K48" s="35" t="s">
        <v>138</v>
      </c>
      <c r="L48" s="35" t="s">
        <v>138</v>
      </c>
      <c r="M48" s="35" t="s">
        <v>138</v>
      </c>
      <c r="N48" s="35" t="s">
        <v>138</v>
      </c>
      <c r="O48" s="35" t="s">
        <v>138</v>
      </c>
      <c r="P48" s="35" t="s">
        <v>138</v>
      </c>
      <c r="Q48" s="35" t="s">
        <v>138</v>
      </c>
      <c r="R48" s="35" t="s">
        <v>138</v>
      </c>
      <c r="S48" s="35" t="s">
        <v>138</v>
      </c>
      <c r="T48" s="35" t="s">
        <v>138</v>
      </c>
      <c r="U48" s="35" t="s">
        <v>138</v>
      </c>
      <c r="V48" s="35" t="s">
        <v>138</v>
      </c>
    </row>
    <row r="49" spans="2:22" ht="12.75">
      <c r="B49" s="16"/>
      <c r="C49" s="23" t="s">
        <v>69</v>
      </c>
      <c r="D49" s="23"/>
      <c r="E49" s="23"/>
      <c r="F49" s="23"/>
      <c r="G49" s="23"/>
      <c r="H49" s="23"/>
      <c r="I49" s="23"/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</row>
    <row r="50" spans="1:22" ht="12.75">
      <c r="A50" s="50" t="s">
        <v>171</v>
      </c>
      <c r="B50" s="16" t="s">
        <v>165</v>
      </c>
      <c r="C50" s="54" t="s">
        <v>68</v>
      </c>
      <c r="D50" s="62"/>
      <c r="E50" s="54"/>
      <c r="F50" s="54"/>
      <c r="G50" s="54"/>
      <c r="H50" s="54"/>
      <c r="I50" s="54"/>
      <c r="J50" s="54">
        <v>0.809</v>
      </c>
      <c r="K50" s="54">
        <v>50</v>
      </c>
      <c r="L50" s="54">
        <v>50</v>
      </c>
      <c r="M50" s="54">
        <v>50</v>
      </c>
      <c r="N50" s="54">
        <v>30.9</v>
      </c>
      <c r="O50" s="54">
        <v>14.4</v>
      </c>
      <c r="P50" s="54">
        <v>39.1</v>
      </c>
      <c r="Q50" s="54">
        <v>43.4</v>
      </c>
      <c r="R50" s="54">
        <v>65.1</v>
      </c>
      <c r="S50" s="54">
        <v>100</v>
      </c>
      <c r="T50" s="54">
        <v>71.7</v>
      </c>
      <c r="U50" s="54">
        <v>96.9</v>
      </c>
      <c r="V50" s="54">
        <v>463.5</v>
      </c>
    </row>
    <row r="51" spans="2:22" ht="12.75">
      <c r="B51" s="8"/>
      <c r="C51" s="35" t="s">
        <v>133</v>
      </c>
      <c r="D51" s="35"/>
      <c r="E51" s="35"/>
      <c r="F51" s="35"/>
      <c r="G51" s="35"/>
      <c r="H51" s="35"/>
      <c r="I51" s="35"/>
      <c r="J51" s="35" t="s">
        <v>138</v>
      </c>
      <c r="K51" s="35" t="s">
        <v>17</v>
      </c>
      <c r="L51" s="35" t="s">
        <v>17</v>
      </c>
      <c r="M51" s="35" t="s">
        <v>17</v>
      </c>
      <c r="N51" s="35" t="s">
        <v>138</v>
      </c>
      <c r="O51" s="35" t="s">
        <v>138</v>
      </c>
      <c r="P51" s="35" t="s">
        <v>138</v>
      </c>
      <c r="Q51" s="35" t="s">
        <v>138</v>
      </c>
      <c r="R51" s="35" t="s">
        <v>138</v>
      </c>
      <c r="S51" s="35" t="s">
        <v>17</v>
      </c>
      <c r="T51" s="35" t="s">
        <v>138</v>
      </c>
      <c r="U51" s="35" t="s">
        <v>138</v>
      </c>
      <c r="V51" s="35" t="s">
        <v>138</v>
      </c>
    </row>
    <row r="52" spans="2:22" ht="12.75">
      <c r="B52" s="16"/>
      <c r="C52" s="23" t="s">
        <v>69</v>
      </c>
      <c r="D52" s="23"/>
      <c r="E52" s="23"/>
      <c r="F52" s="23"/>
      <c r="G52" s="23"/>
      <c r="H52" s="23"/>
      <c r="I52" s="23"/>
      <c r="J52" s="23">
        <v>0.02031375</v>
      </c>
      <c r="K52" s="23">
        <v>17.3</v>
      </c>
      <c r="L52" s="23">
        <v>22</v>
      </c>
      <c r="M52" s="23">
        <v>20.6</v>
      </c>
      <c r="N52" s="23">
        <v>26.2</v>
      </c>
      <c r="O52" s="23">
        <v>19.9</v>
      </c>
      <c r="P52" s="23">
        <v>26.4</v>
      </c>
      <c r="Q52" s="23">
        <v>23.4</v>
      </c>
      <c r="R52" s="23">
        <v>36</v>
      </c>
      <c r="S52" s="23">
        <v>30.7</v>
      </c>
      <c r="T52" s="23">
        <v>29.8</v>
      </c>
      <c r="U52" s="23">
        <v>26.4</v>
      </c>
      <c r="V52" s="23">
        <v>-99</v>
      </c>
    </row>
    <row r="53" spans="1:22" ht="12.75">
      <c r="A53" s="50" t="s">
        <v>173</v>
      </c>
      <c r="B53" s="16" t="s">
        <v>165</v>
      </c>
      <c r="C53" s="54" t="s">
        <v>68</v>
      </c>
      <c r="D53" s="62"/>
      <c r="E53" s="54"/>
      <c r="F53" s="54"/>
      <c r="G53" s="54"/>
      <c r="H53" s="54"/>
      <c r="I53" s="54"/>
      <c r="J53" s="54">
        <v>0.635</v>
      </c>
      <c r="K53" s="54">
        <v>50</v>
      </c>
      <c r="L53" s="54">
        <v>50</v>
      </c>
      <c r="M53" s="54">
        <v>50</v>
      </c>
      <c r="N53" s="54">
        <v>50</v>
      </c>
      <c r="O53" s="54">
        <v>50</v>
      </c>
      <c r="P53" s="54">
        <v>50</v>
      </c>
      <c r="Q53" s="54">
        <v>50</v>
      </c>
      <c r="R53" s="54">
        <v>50</v>
      </c>
      <c r="S53" s="54">
        <v>100</v>
      </c>
      <c r="T53" s="54">
        <v>50</v>
      </c>
      <c r="U53" s="54">
        <v>50</v>
      </c>
      <c r="V53" s="54">
        <v>100</v>
      </c>
    </row>
    <row r="54" spans="2:22" ht="12.75">
      <c r="B54" s="8"/>
      <c r="C54" s="35" t="s">
        <v>133</v>
      </c>
      <c r="D54" s="35"/>
      <c r="E54" s="35"/>
      <c r="F54" s="35"/>
      <c r="G54" s="35"/>
      <c r="H54" s="35"/>
      <c r="I54" s="35"/>
      <c r="J54" s="35" t="s">
        <v>138</v>
      </c>
      <c r="K54" s="35" t="s">
        <v>17</v>
      </c>
      <c r="L54" s="35" t="s">
        <v>17</v>
      </c>
      <c r="M54" s="35" t="s">
        <v>17</v>
      </c>
      <c r="N54" s="35" t="s">
        <v>17</v>
      </c>
      <c r="O54" s="35" t="s">
        <v>17</v>
      </c>
      <c r="P54" s="35" t="s">
        <v>17</v>
      </c>
      <c r="Q54" s="35" t="s">
        <v>17</v>
      </c>
      <c r="R54" s="35" t="s">
        <v>17</v>
      </c>
      <c r="S54" s="35" t="s">
        <v>17</v>
      </c>
      <c r="T54" s="35" t="s">
        <v>17</v>
      </c>
      <c r="U54" s="35" t="s">
        <v>17</v>
      </c>
      <c r="V54" s="35" t="s">
        <v>17</v>
      </c>
    </row>
    <row r="55" spans="2:22" ht="12.75">
      <c r="B55" s="16"/>
      <c r="C55" s="23" t="s">
        <v>69</v>
      </c>
      <c r="D55" s="23"/>
      <c r="E55" s="23"/>
      <c r="F55" s="23"/>
      <c r="G55" s="23"/>
      <c r="H55" s="23"/>
      <c r="I55" s="23">
        <f>MAX(J55:U55)</f>
        <v>36</v>
      </c>
      <c r="J55" s="23">
        <v>0.02031375</v>
      </c>
      <c r="K55" s="23">
        <v>17.3</v>
      </c>
      <c r="L55" s="23">
        <v>22</v>
      </c>
      <c r="M55" s="23">
        <v>20.6</v>
      </c>
      <c r="N55" s="23">
        <v>26.2</v>
      </c>
      <c r="O55" s="23">
        <v>19.9</v>
      </c>
      <c r="P55" s="23">
        <v>26.4</v>
      </c>
      <c r="Q55" s="23">
        <v>23.4</v>
      </c>
      <c r="R55" s="23">
        <v>36</v>
      </c>
      <c r="S55" s="23">
        <v>30.7</v>
      </c>
      <c r="T55" s="23">
        <v>29.8</v>
      </c>
      <c r="U55" s="23">
        <v>26.4</v>
      </c>
      <c r="V55" s="23">
        <v>-99</v>
      </c>
    </row>
    <row r="56" spans="1:22" ht="12.75">
      <c r="A56" s="50" t="s">
        <v>174</v>
      </c>
      <c r="B56" s="16" t="s">
        <v>165</v>
      </c>
      <c r="C56" s="54" t="s">
        <v>68</v>
      </c>
      <c r="D56" s="62"/>
      <c r="E56" s="54"/>
      <c r="F56" s="54"/>
      <c r="G56" s="54"/>
      <c r="H56" s="54"/>
      <c r="I56" s="54"/>
      <c r="J56" s="54">
        <v>0.496</v>
      </c>
      <c r="K56" s="54">
        <v>50</v>
      </c>
      <c r="L56" s="54">
        <v>50</v>
      </c>
      <c r="M56" s="54">
        <v>50</v>
      </c>
      <c r="N56" s="54">
        <v>50</v>
      </c>
      <c r="O56" s="54">
        <v>50</v>
      </c>
      <c r="P56" s="54">
        <v>17.5</v>
      </c>
      <c r="Q56" s="54">
        <v>50</v>
      </c>
      <c r="R56" s="54">
        <v>18.4</v>
      </c>
      <c r="S56" s="54">
        <v>100</v>
      </c>
      <c r="T56" s="54">
        <v>19.4</v>
      </c>
      <c r="U56" s="54">
        <v>25.7</v>
      </c>
      <c r="V56" s="54">
        <v>101.3</v>
      </c>
    </row>
    <row r="57" spans="2:22" ht="12.75">
      <c r="B57" s="8"/>
      <c r="C57" s="35" t="s">
        <v>133</v>
      </c>
      <c r="D57" s="35"/>
      <c r="E57" s="35"/>
      <c r="F57" s="35"/>
      <c r="G57" s="35"/>
      <c r="H57" s="35"/>
      <c r="I57" s="35"/>
      <c r="J57" s="35" t="s">
        <v>138</v>
      </c>
      <c r="K57" s="35" t="s">
        <v>17</v>
      </c>
      <c r="L57" s="35" t="s">
        <v>17</v>
      </c>
      <c r="M57" s="35" t="s">
        <v>17</v>
      </c>
      <c r="N57" s="35" t="s">
        <v>17</v>
      </c>
      <c r="O57" s="35" t="s">
        <v>17</v>
      </c>
      <c r="P57" s="35" t="s">
        <v>138</v>
      </c>
      <c r="Q57" s="35" t="s">
        <v>17</v>
      </c>
      <c r="R57" s="35" t="s">
        <v>138</v>
      </c>
      <c r="S57" s="35" t="s">
        <v>17</v>
      </c>
      <c r="T57" s="35" t="s">
        <v>138</v>
      </c>
      <c r="U57" s="35" t="s">
        <v>138</v>
      </c>
      <c r="V57" s="35" t="s">
        <v>138</v>
      </c>
    </row>
    <row r="58" spans="2:22" ht="12.75">
      <c r="B58" s="16"/>
      <c r="C58" s="23" t="s">
        <v>69</v>
      </c>
      <c r="D58" s="23"/>
      <c r="E58" s="23"/>
      <c r="F58" s="23"/>
      <c r="G58" s="23"/>
      <c r="H58" s="23"/>
      <c r="I58" s="23"/>
      <c r="J58" s="23">
        <v>0.02031375</v>
      </c>
      <c r="K58" s="23">
        <v>17.3</v>
      </c>
      <c r="L58" s="23">
        <v>22</v>
      </c>
      <c r="M58" s="23">
        <v>20.6</v>
      </c>
      <c r="N58" s="23">
        <v>26.2</v>
      </c>
      <c r="O58" s="23">
        <v>19.9</v>
      </c>
      <c r="P58" s="23">
        <v>26.4</v>
      </c>
      <c r="Q58" s="23">
        <v>23.4</v>
      </c>
      <c r="R58" s="23">
        <v>36</v>
      </c>
      <c r="S58" s="23">
        <v>30.7</v>
      </c>
      <c r="T58" s="23">
        <v>29.8</v>
      </c>
      <c r="U58" s="23">
        <v>26.4</v>
      </c>
      <c r="V58" s="23">
        <v>-99</v>
      </c>
    </row>
    <row r="59" spans="1:22" ht="12.75">
      <c r="A59" s="50" t="s">
        <v>175</v>
      </c>
      <c r="B59" s="16" t="s">
        <v>165</v>
      </c>
      <c r="C59" s="54" t="s">
        <v>68</v>
      </c>
      <c r="D59" s="62"/>
      <c r="E59" s="54"/>
      <c r="F59" s="54"/>
      <c r="G59" s="54"/>
      <c r="H59" s="54"/>
      <c r="I59" s="54"/>
      <c r="J59" s="54">
        <v>1.823</v>
      </c>
      <c r="K59" s="54">
        <v>14.2</v>
      </c>
      <c r="L59" s="54">
        <v>10.3</v>
      </c>
      <c r="M59" s="54">
        <v>50</v>
      </c>
      <c r="N59" s="54">
        <v>87.6</v>
      </c>
      <c r="O59" s="54">
        <v>28.6</v>
      </c>
      <c r="P59" s="54">
        <v>87.2</v>
      </c>
      <c r="Q59" s="54">
        <v>101</v>
      </c>
      <c r="R59" s="54">
        <v>152</v>
      </c>
      <c r="S59" s="54">
        <v>100</v>
      </c>
      <c r="T59" s="54">
        <v>175</v>
      </c>
      <c r="U59" s="54">
        <v>264</v>
      </c>
      <c r="V59" s="54">
        <v>1176.75</v>
      </c>
    </row>
    <row r="60" spans="2:22" ht="12.75">
      <c r="B60" s="8"/>
      <c r="C60" s="35" t="s">
        <v>133</v>
      </c>
      <c r="D60" s="35"/>
      <c r="E60" s="35"/>
      <c r="F60" s="35"/>
      <c r="G60" s="35"/>
      <c r="H60" s="35"/>
      <c r="I60" s="35"/>
      <c r="J60" s="35" t="s">
        <v>138</v>
      </c>
      <c r="K60" s="35" t="s">
        <v>138</v>
      </c>
      <c r="L60" s="35" t="s">
        <v>138</v>
      </c>
      <c r="M60" s="35" t="s">
        <v>17</v>
      </c>
      <c r="N60" s="35" t="s">
        <v>138</v>
      </c>
      <c r="O60" s="35" t="s">
        <v>138</v>
      </c>
      <c r="P60" s="35" t="s">
        <v>138</v>
      </c>
      <c r="Q60" s="35" t="s">
        <v>138</v>
      </c>
      <c r="R60" s="35" t="s">
        <v>138</v>
      </c>
      <c r="S60" s="35" t="s">
        <v>17</v>
      </c>
      <c r="T60" s="35" t="s">
        <v>138</v>
      </c>
      <c r="U60" s="35" t="s">
        <v>138</v>
      </c>
      <c r="V60" s="35" t="s">
        <v>138</v>
      </c>
    </row>
    <row r="61" spans="2:22" ht="12.75">
      <c r="B61" s="16"/>
      <c r="C61" s="23" t="s">
        <v>69</v>
      </c>
      <c r="D61" s="23"/>
      <c r="E61" s="23"/>
      <c r="F61" s="23"/>
      <c r="G61" s="23"/>
      <c r="H61" s="23"/>
      <c r="I61" s="23"/>
      <c r="J61" s="23">
        <v>0.02031375</v>
      </c>
      <c r="K61" s="23">
        <v>17.3</v>
      </c>
      <c r="L61" s="23">
        <v>22</v>
      </c>
      <c r="M61" s="23">
        <v>20.6</v>
      </c>
      <c r="N61" s="23">
        <v>26.2</v>
      </c>
      <c r="O61" s="23">
        <v>19.9</v>
      </c>
      <c r="P61" s="23">
        <v>26.4</v>
      </c>
      <c r="Q61" s="23">
        <v>23.4</v>
      </c>
      <c r="R61" s="23">
        <v>36</v>
      </c>
      <c r="S61" s="23">
        <v>30.7</v>
      </c>
      <c r="T61" s="23">
        <v>29.8</v>
      </c>
      <c r="U61" s="23">
        <v>26.4</v>
      </c>
      <c r="V61" s="23">
        <v>-99</v>
      </c>
    </row>
    <row r="62" spans="1:22" ht="12.75">
      <c r="A62" s="50" t="s">
        <v>177</v>
      </c>
      <c r="B62" s="16" t="s">
        <v>165</v>
      </c>
      <c r="C62" s="54" t="s">
        <v>68</v>
      </c>
      <c r="D62" s="62"/>
      <c r="E62" s="54"/>
      <c r="F62" s="54"/>
      <c r="G62" s="54"/>
      <c r="H62" s="54"/>
      <c r="I62" s="54"/>
      <c r="J62" s="54">
        <v>1.733</v>
      </c>
      <c r="K62" s="54">
        <v>9.02</v>
      </c>
      <c r="L62" s="54">
        <v>50</v>
      </c>
      <c r="M62" s="54">
        <v>50</v>
      </c>
      <c r="N62" s="54">
        <v>56.6</v>
      </c>
      <c r="O62" s="54">
        <v>22.6</v>
      </c>
      <c r="P62" s="54">
        <v>68.5</v>
      </c>
      <c r="Q62" s="54">
        <v>89.2</v>
      </c>
      <c r="R62" s="54">
        <v>110</v>
      </c>
      <c r="S62" s="54">
        <v>100</v>
      </c>
      <c r="T62" s="54">
        <v>112</v>
      </c>
      <c r="U62" s="54">
        <v>156</v>
      </c>
      <c r="V62" s="54">
        <v>837.69</v>
      </c>
    </row>
    <row r="63" spans="2:22" ht="12.75">
      <c r="B63" s="8"/>
      <c r="C63" s="35" t="s">
        <v>133</v>
      </c>
      <c r="D63" s="35"/>
      <c r="E63" s="35"/>
      <c r="F63" s="35"/>
      <c r="G63" s="35"/>
      <c r="H63" s="35"/>
      <c r="I63" s="35"/>
      <c r="J63" s="35" t="s">
        <v>138</v>
      </c>
      <c r="K63" s="35" t="s">
        <v>138</v>
      </c>
      <c r="L63" s="35" t="s">
        <v>17</v>
      </c>
      <c r="M63" s="35" t="s">
        <v>17</v>
      </c>
      <c r="N63" s="35" t="s">
        <v>138</v>
      </c>
      <c r="O63" s="35" t="s">
        <v>138</v>
      </c>
      <c r="P63" s="35" t="s">
        <v>138</v>
      </c>
      <c r="Q63" s="35" t="s">
        <v>138</v>
      </c>
      <c r="R63" s="35" t="s">
        <v>138</v>
      </c>
      <c r="S63" s="35" t="s">
        <v>17</v>
      </c>
      <c r="T63" s="35" t="s">
        <v>138</v>
      </c>
      <c r="U63" s="35" t="s">
        <v>138</v>
      </c>
      <c r="V63" s="35" t="s">
        <v>138</v>
      </c>
    </row>
    <row r="64" spans="2:22" ht="12.75">
      <c r="B64" s="16"/>
      <c r="C64" s="23" t="s">
        <v>69</v>
      </c>
      <c r="D64" s="23"/>
      <c r="E64" s="23"/>
      <c r="F64" s="23"/>
      <c r="G64" s="23"/>
      <c r="H64" s="23"/>
      <c r="I64" s="23"/>
      <c r="J64" s="23">
        <v>0.02031375</v>
      </c>
      <c r="K64" s="23">
        <v>17.3</v>
      </c>
      <c r="L64" s="23">
        <v>22</v>
      </c>
      <c r="M64" s="23">
        <v>20.6</v>
      </c>
      <c r="N64" s="23">
        <v>26.2</v>
      </c>
      <c r="O64" s="23">
        <v>19.9</v>
      </c>
      <c r="P64" s="23">
        <v>26.4</v>
      </c>
      <c r="Q64" s="23">
        <v>23.4</v>
      </c>
      <c r="R64" s="23">
        <v>36</v>
      </c>
      <c r="S64" s="23">
        <v>30.7</v>
      </c>
      <c r="T64" s="23">
        <v>29.8</v>
      </c>
      <c r="U64" s="23">
        <v>26.4</v>
      </c>
      <c r="V64" s="23">
        <v>-99</v>
      </c>
    </row>
    <row r="65" spans="1:22" ht="12.75">
      <c r="A65" s="50" t="s">
        <v>180</v>
      </c>
      <c r="B65" s="16" t="s">
        <v>165</v>
      </c>
      <c r="C65" s="54" t="s">
        <v>68</v>
      </c>
      <c r="D65" s="62"/>
      <c r="E65" s="54"/>
      <c r="F65" s="54"/>
      <c r="G65" s="54"/>
      <c r="H65" s="54"/>
      <c r="I65" s="54"/>
      <c r="J65" s="54">
        <v>0.647</v>
      </c>
      <c r="K65" s="54">
        <v>6.73</v>
      </c>
      <c r="L65" s="54">
        <v>50</v>
      </c>
      <c r="M65" s="54">
        <v>50</v>
      </c>
      <c r="N65" s="54">
        <v>32</v>
      </c>
      <c r="O65" s="54">
        <v>32.3</v>
      </c>
      <c r="P65" s="54">
        <v>25.8</v>
      </c>
      <c r="Q65" s="54">
        <v>24.2</v>
      </c>
      <c r="R65" s="54">
        <v>38.7</v>
      </c>
      <c r="S65" s="54">
        <v>100</v>
      </c>
      <c r="T65" s="54">
        <v>51.8</v>
      </c>
      <c r="U65" s="54">
        <v>66.6</v>
      </c>
      <c r="V65" s="54">
        <v>358.43</v>
      </c>
    </row>
    <row r="66" spans="2:22" ht="12.75">
      <c r="B66" s="8"/>
      <c r="C66" s="35" t="s">
        <v>133</v>
      </c>
      <c r="D66" s="35"/>
      <c r="E66" s="35"/>
      <c r="F66" s="35"/>
      <c r="G66" s="35"/>
      <c r="H66" s="35"/>
      <c r="I66" s="35"/>
      <c r="J66" s="35" t="s">
        <v>138</v>
      </c>
      <c r="K66" s="35" t="s">
        <v>138</v>
      </c>
      <c r="L66" s="35" t="s">
        <v>17</v>
      </c>
      <c r="M66" s="35" t="s">
        <v>17</v>
      </c>
      <c r="N66" s="35" t="s">
        <v>138</v>
      </c>
      <c r="O66" s="35" t="s">
        <v>138</v>
      </c>
      <c r="P66" s="35" t="s">
        <v>138</v>
      </c>
      <c r="Q66" s="35" t="s">
        <v>138</v>
      </c>
      <c r="R66" s="35" t="s">
        <v>138</v>
      </c>
      <c r="S66" s="35" t="s">
        <v>17</v>
      </c>
      <c r="T66" s="35" t="s">
        <v>138</v>
      </c>
      <c r="U66" s="35" t="s">
        <v>138</v>
      </c>
      <c r="V66" s="35" t="s">
        <v>138</v>
      </c>
    </row>
    <row r="67" spans="2:22" ht="12.75">
      <c r="B67" s="16"/>
      <c r="C67" s="23" t="s">
        <v>69</v>
      </c>
      <c r="D67" s="23"/>
      <c r="E67" s="23"/>
      <c r="F67" s="23"/>
      <c r="G67" s="23"/>
      <c r="H67" s="23"/>
      <c r="I67" s="23"/>
      <c r="J67" s="23">
        <v>0.02031375</v>
      </c>
      <c r="K67" s="23">
        <v>17.3</v>
      </c>
      <c r="L67" s="23">
        <v>22</v>
      </c>
      <c r="M67" s="23">
        <v>20.6</v>
      </c>
      <c r="N67" s="23">
        <v>26.2</v>
      </c>
      <c r="O67" s="23">
        <v>19.9</v>
      </c>
      <c r="P67" s="23">
        <v>26.4</v>
      </c>
      <c r="Q67" s="23">
        <v>23.4</v>
      </c>
      <c r="R67" s="23">
        <v>36</v>
      </c>
      <c r="S67" s="23">
        <v>30.7</v>
      </c>
      <c r="T67" s="23">
        <v>29.8</v>
      </c>
      <c r="U67" s="23">
        <v>26.4</v>
      </c>
      <c r="V67" s="23">
        <v>-99</v>
      </c>
    </row>
    <row r="68" spans="1:22" ht="12.75">
      <c r="A68" s="50" t="s">
        <v>182</v>
      </c>
      <c r="B68" s="16" t="s">
        <v>165</v>
      </c>
      <c r="C68" s="54" t="s">
        <v>68</v>
      </c>
      <c r="D68" s="62"/>
      <c r="E68" s="54"/>
      <c r="F68" s="54"/>
      <c r="G68" s="54"/>
      <c r="H68" s="54"/>
      <c r="I68" s="54"/>
      <c r="J68" s="54">
        <v>1.359</v>
      </c>
      <c r="K68" s="54">
        <v>50</v>
      </c>
      <c r="L68" s="54">
        <v>50</v>
      </c>
      <c r="M68" s="54">
        <v>50</v>
      </c>
      <c r="N68" s="54">
        <v>20.3</v>
      </c>
      <c r="O68" s="54">
        <v>50</v>
      </c>
      <c r="P68" s="54">
        <v>30.8</v>
      </c>
      <c r="Q68" s="54">
        <v>51.7</v>
      </c>
      <c r="R68" s="54">
        <v>41.9</v>
      </c>
      <c r="S68" s="54">
        <v>100</v>
      </c>
      <c r="T68" s="54">
        <v>34.7</v>
      </c>
      <c r="U68" s="54">
        <v>67.4</v>
      </c>
      <c r="V68" s="54">
        <v>345</v>
      </c>
    </row>
    <row r="69" spans="2:22" ht="12.75">
      <c r="B69" s="8"/>
      <c r="C69" s="35" t="s">
        <v>133</v>
      </c>
      <c r="D69" s="35"/>
      <c r="E69" s="35"/>
      <c r="F69" s="35"/>
      <c r="G69" s="35"/>
      <c r="H69" s="35"/>
      <c r="I69" s="35"/>
      <c r="J69" s="35" t="s">
        <v>138</v>
      </c>
      <c r="K69" s="35" t="s">
        <v>17</v>
      </c>
      <c r="L69" s="35" t="s">
        <v>17</v>
      </c>
      <c r="M69" s="35" t="s">
        <v>17</v>
      </c>
      <c r="N69" s="35" t="s">
        <v>138</v>
      </c>
      <c r="O69" s="35" t="s">
        <v>17</v>
      </c>
      <c r="P69" s="35" t="s">
        <v>138</v>
      </c>
      <c r="Q69" s="35" t="s">
        <v>138</v>
      </c>
      <c r="R69" s="35" t="s">
        <v>138</v>
      </c>
      <c r="S69" s="35" t="s">
        <v>17</v>
      </c>
      <c r="T69" s="35" t="s">
        <v>138</v>
      </c>
      <c r="U69" s="35" t="s">
        <v>138</v>
      </c>
      <c r="V69" s="35" t="s">
        <v>138</v>
      </c>
    </row>
    <row r="70" spans="2:22" ht="12.75">
      <c r="B70" s="16"/>
      <c r="C70" s="23" t="s">
        <v>69</v>
      </c>
      <c r="D70" s="23"/>
      <c r="E70" s="23"/>
      <c r="F70" s="23"/>
      <c r="G70" s="23"/>
      <c r="H70" s="23"/>
      <c r="I70" s="23"/>
      <c r="J70" s="23">
        <v>0.02031375</v>
      </c>
      <c r="K70" s="23">
        <v>17</v>
      </c>
      <c r="L70" s="23">
        <v>6</v>
      </c>
      <c r="M70" s="23">
        <v>27</v>
      </c>
      <c r="N70" s="23">
        <v>7</v>
      </c>
      <c r="O70" s="23">
        <v>9</v>
      </c>
      <c r="P70" s="23">
        <v>16</v>
      </c>
      <c r="Q70" s="23">
        <v>48</v>
      </c>
      <c r="R70" s="23">
        <v>24</v>
      </c>
      <c r="S70" s="23">
        <v>29</v>
      </c>
      <c r="T70" s="23">
        <v>17</v>
      </c>
      <c r="U70" s="23">
        <v>19</v>
      </c>
      <c r="V70" s="23">
        <v>-99</v>
      </c>
    </row>
    <row r="71" spans="1:22" ht="12.75">
      <c r="A71" s="50" t="s">
        <v>184</v>
      </c>
      <c r="B71" s="16" t="s">
        <v>165</v>
      </c>
      <c r="C71" s="54" t="s">
        <v>68</v>
      </c>
      <c r="D71" s="62"/>
      <c r="E71" s="54"/>
      <c r="F71" s="54"/>
      <c r="G71" s="54"/>
      <c r="H71" s="54"/>
      <c r="I71" s="54"/>
      <c r="J71" s="54">
        <v>1.676</v>
      </c>
      <c r="K71" s="54">
        <v>50</v>
      </c>
      <c r="L71" s="54">
        <v>50</v>
      </c>
      <c r="M71" s="54">
        <v>50</v>
      </c>
      <c r="N71" s="54">
        <v>44.2</v>
      </c>
      <c r="O71" s="54">
        <v>50</v>
      </c>
      <c r="P71" s="54">
        <v>76.7</v>
      </c>
      <c r="Q71" s="54">
        <v>70.8</v>
      </c>
      <c r="R71" s="54">
        <v>50</v>
      </c>
      <c r="S71" s="54">
        <v>100</v>
      </c>
      <c r="T71" s="54">
        <v>98.8</v>
      </c>
      <c r="U71" s="54">
        <v>121</v>
      </c>
      <c r="V71" s="54">
        <v>525.3</v>
      </c>
    </row>
    <row r="72" spans="2:22" ht="12.75">
      <c r="B72" s="8"/>
      <c r="C72" s="35" t="s">
        <v>133</v>
      </c>
      <c r="D72" s="35"/>
      <c r="E72" s="35"/>
      <c r="F72" s="35"/>
      <c r="G72" s="35"/>
      <c r="H72" s="35"/>
      <c r="I72" s="35"/>
      <c r="J72" s="35" t="s">
        <v>138</v>
      </c>
      <c r="K72" s="35" t="s">
        <v>17</v>
      </c>
      <c r="L72" s="35" t="s">
        <v>17</v>
      </c>
      <c r="M72" s="35" t="s">
        <v>17</v>
      </c>
      <c r="N72" s="35" t="s">
        <v>138</v>
      </c>
      <c r="O72" s="35" t="s">
        <v>17</v>
      </c>
      <c r="P72" s="35" t="s">
        <v>138</v>
      </c>
      <c r="Q72" s="35" t="s">
        <v>138</v>
      </c>
      <c r="R72" s="35" t="s">
        <v>17</v>
      </c>
      <c r="S72" s="35" t="s">
        <v>17</v>
      </c>
      <c r="T72" s="35" t="s">
        <v>138</v>
      </c>
      <c r="U72" s="35" t="s">
        <v>138</v>
      </c>
      <c r="V72" s="35" t="s">
        <v>138</v>
      </c>
    </row>
    <row r="73" spans="2:22" ht="12.75">
      <c r="B73" s="16"/>
      <c r="C73" s="23" t="s">
        <v>69</v>
      </c>
      <c r="D73" s="23"/>
      <c r="E73" s="23"/>
      <c r="F73" s="23"/>
      <c r="G73" s="23"/>
      <c r="H73" s="23"/>
      <c r="I73" s="23"/>
      <c r="J73" s="23">
        <v>0.02031375</v>
      </c>
      <c r="K73" s="23">
        <v>17.3</v>
      </c>
      <c r="L73" s="23">
        <v>22</v>
      </c>
      <c r="M73" s="23">
        <v>20.6</v>
      </c>
      <c r="N73" s="23">
        <v>26.2</v>
      </c>
      <c r="O73" s="23">
        <v>19.9</v>
      </c>
      <c r="P73" s="23">
        <v>26.4</v>
      </c>
      <c r="Q73" s="23">
        <v>23.4</v>
      </c>
      <c r="R73" s="23">
        <v>36</v>
      </c>
      <c r="S73" s="23">
        <v>30.7</v>
      </c>
      <c r="T73" s="23">
        <v>29.8</v>
      </c>
      <c r="U73" s="23">
        <v>26.4</v>
      </c>
      <c r="V73" s="23">
        <v>-99</v>
      </c>
    </row>
    <row r="74" spans="1:22" ht="12.75">
      <c r="A74" s="50" t="s">
        <v>186</v>
      </c>
      <c r="B74" s="16" t="s">
        <v>165</v>
      </c>
      <c r="C74" s="54" t="s">
        <v>68</v>
      </c>
      <c r="D74" s="62"/>
      <c r="E74" s="54"/>
      <c r="F74" s="54"/>
      <c r="G74" s="54"/>
      <c r="H74" s="54"/>
      <c r="I74" s="54"/>
      <c r="J74" s="54">
        <v>0.216</v>
      </c>
      <c r="K74" s="54">
        <v>50</v>
      </c>
      <c r="L74" s="54">
        <v>50</v>
      </c>
      <c r="M74" s="54">
        <v>50</v>
      </c>
      <c r="N74" s="54">
        <v>7.34</v>
      </c>
      <c r="O74" s="54">
        <v>50</v>
      </c>
      <c r="P74" s="54">
        <v>50</v>
      </c>
      <c r="Q74" s="54">
        <v>50</v>
      </c>
      <c r="R74" s="54">
        <v>50</v>
      </c>
      <c r="S74" s="54">
        <v>100</v>
      </c>
      <c r="T74" s="54">
        <v>12.2</v>
      </c>
      <c r="U74" s="54">
        <v>22.5</v>
      </c>
      <c r="V74" s="54">
        <v>42.04</v>
      </c>
    </row>
    <row r="75" spans="2:22" ht="12.75">
      <c r="B75" s="8"/>
      <c r="C75" s="35" t="s">
        <v>133</v>
      </c>
      <c r="D75" s="35"/>
      <c r="E75" s="35"/>
      <c r="F75" s="35"/>
      <c r="G75" s="35"/>
      <c r="H75" s="35"/>
      <c r="I75" s="35"/>
      <c r="J75" s="35" t="s">
        <v>138</v>
      </c>
      <c r="K75" s="35" t="s">
        <v>17</v>
      </c>
      <c r="L75" s="35" t="s">
        <v>17</v>
      </c>
      <c r="M75" s="35" t="s">
        <v>17</v>
      </c>
      <c r="N75" s="35" t="s">
        <v>138</v>
      </c>
      <c r="O75" s="35" t="s">
        <v>17</v>
      </c>
      <c r="P75" s="35" t="s">
        <v>17</v>
      </c>
      <c r="Q75" s="35" t="s">
        <v>17</v>
      </c>
      <c r="R75" s="35" t="s">
        <v>17</v>
      </c>
      <c r="S75" s="35" t="s">
        <v>17</v>
      </c>
      <c r="T75" s="35" t="s">
        <v>138</v>
      </c>
      <c r="U75" s="35" t="s">
        <v>138</v>
      </c>
      <c r="V75" s="35" t="s">
        <v>138</v>
      </c>
    </row>
    <row r="76" spans="2:22" ht="12.75">
      <c r="B76" s="16"/>
      <c r="C76" s="23" t="s">
        <v>69</v>
      </c>
      <c r="D76" s="23"/>
      <c r="E76" s="23"/>
      <c r="F76" s="23"/>
      <c r="G76" s="23"/>
      <c r="H76" s="23"/>
      <c r="I76" s="23"/>
      <c r="J76" s="23">
        <v>0.02031375</v>
      </c>
      <c r="K76" s="23">
        <v>17</v>
      </c>
      <c r="L76" s="23">
        <v>6</v>
      </c>
      <c r="M76" s="23">
        <v>27</v>
      </c>
      <c r="N76" s="23">
        <v>7</v>
      </c>
      <c r="O76" s="23">
        <v>9</v>
      </c>
      <c r="P76" s="23">
        <v>16</v>
      </c>
      <c r="Q76" s="23">
        <v>48</v>
      </c>
      <c r="R76" s="23">
        <v>24</v>
      </c>
      <c r="S76" s="23">
        <v>29</v>
      </c>
      <c r="T76" s="23">
        <v>17</v>
      </c>
      <c r="U76" s="23">
        <v>19</v>
      </c>
      <c r="V76" s="23">
        <v>-99</v>
      </c>
    </row>
    <row r="77" spans="1:22" ht="12.75">
      <c r="A77" s="50" t="s">
        <v>187</v>
      </c>
      <c r="B77" s="16" t="s">
        <v>165</v>
      </c>
      <c r="C77" s="54" t="s">
        <v>68</v>
      </c>
      <c r="D77" s="62"/>
      <c r="E77" s="54"/>
      <c r="F77" s="54"/>
      <c r="G77" s="54"/>
      <c r="H77" s="54"/>
      <c r="I77" s="54"/>
      <c r="J77" s="54">
        <v>0.986</v>
      </c>
      <c r="K77" s="54">
        <v>50</v>
      </c>
      <c r="L77" s="54">
        <v>50</v>
      </c>
      <c r="M77" s="54">
        <v>50</v>
      </c>
      <c r="N77" s="54">
        <v>25.1</v>
      </c>
      <c r="O77" s="54">
        <v>50</v>
      </c>
      <c r="P77" s="54">
        <v>29.7</v>
      </c>
      <c r="Q77" s="54">
        <v>50</v>
      </c>
      <c r="R77" s="54">
        <v>47.5</v>
      </c>
      <c r="S77" s="54">
        <v>100</v>
      </c>
      <c r="T77" s="54">
        <v>40.3</v>
      </c>
      <c r="U77" s="54">
        <v>81.9</v>
      </c>
      <c r="V77" s="54">
        <v>289.8</v>
      </c>
    </row>
    <row r="78" spans="2:22" ht="12.75">
      <c r="B78" s="8"/>
      <c r="C78" s="35" t="s">
        <v>133</v>
      </c>
      <c r="D78" s="35"/>
      <c r="E78" s="35"/>
      <c r="F78" s="35"/>
      <c r="G78" s="35"/>
      <c r="H78" s="35"/>
      <c r="I78" s="35"/>
      <c r="J78" s="35" t="s">
        <v>138</v>
      </c>
      <c r="K78" s="35" t="s">
        <v>17</v>
      </c>
      <c r="L78" s="35" t="s">
        <v>17</v>
      </c>
      <c r="M78" s="35" t="s">
        <v>17</v>
      </c>
      <c r="N78" s="35" t="s">
        <v>138</v>
      </c>
      <c r="O78" s="35" t="s">
        <v>17</v>
      </c>
      <c r="P78" s="35" t="s">
        <v>138</v>
      </c>
      <c r="Q78" s="35" t="s">
        <v>17</v>
      </c>
      <c r="R78" s="35" t="s">
        <v>138</v>
      </c>
      <c r="S78" s="35" t="s">
        <v>17</v>
      </c>
      <c r="T78" s="35" t="s">
        <v>138</v>
      </c>
      <c r="U78" s="35" t="s">
        <v>138</v>
      </c>
      <c r="V78" s="35" t="s">
        <v>138</v>
      </c>
    </row>
    <row r="79" spans="2:22" ht="12.75">
      <c r="B79" s="16"/>
      <c r="C79" s="23" t="s">
        <v>69</v>
      </c>
      <c r="D79" s="23"/>
      <c r="E79" s="23"/>
      <c r="F79" s="23"/>
      <c r="G79" s="23"/>
      <c r="H79" s="23"/>
      <c r="I79" s="23"/>
      <c r="J79" s="23">
        <v>0.02031375</v>
      </c>
      <c r="K79" s="23">
        <v>17</v>
      </c>
      <c r="L79" s="23">
        <v>6</v>
      </c>
      <c r="M79" s="23">
        <v>27</v>
      </c>
      <c r="N79" s="23">
        <v>7</v>
      </c>
      <c r="O79" s="23">
        <v>9</v>
      </c>
      <c r="P79" s="23">
        <v>16</v>
      </c>
      <c r="Q79" s="23">
        <v>48</v>
      </c>
      <c r="R79" s="23">
        <v>24</v>
      </c>
      <c r="S79" s="23">
        <v>29</v>
      </c>
      <c r="T79" s="23">
        <v>17</v>
      </c>
      <c r="U79" s="23">
        <v>19</v>
      </c>
      <c r="V79" s="23">
        <v>-99</v>
      </c>
    </row>
    <row r="80" spans="1:30" s="28" customFormat="1" ht="12.75">
      <c r="A80" s="50" t="s">
        <v>188</v>
      </c>
      <c r="B80" s="16" t="s">
        <v>165</v>
      </c>
      <c r="C80" s="54" t="s">
        <v>68</v>
      </c>
      <c r="D80" s="54"/>
      <c r="E80" s="54"/>
      <c r="F80" s="54"/>
      <c r="G80" s="54"/>
      <c r="H80" s="54"/>
      <c r="I80" s="54"/>
      <c r="J80" s="54">
        <v>0.145</v>
      </c>
      <c r="K80" s="54">
        <v>50</v>
      </c>
      <c r="L80" s="54">
        <v>50</v>
      </c>
      <c r="M80" s="54">
        <v>50</v>
      </c>
      <c r="N80" s="54">
        <v>50</v>
      </c>
      <c r="O80" s="54">
        <v>50</v>
      </c>
      <c r="P80" s="54">
        <v>50</v>
      </c>
      <c r="Q80" s="54">
        <v>50</v>
      </c>
      <c r="R80" s="54">
        <v>50</v>
      </c>
      <c r="S80" s="54">
        <v>100</v>
      </c>
      <c r="T80" s="54">
        <v>50</v>
      </c>
      <c r="U80" s="54">
        <v>50</v>
      </c>
      <c r="V80" s="54">
        <v>100</v>
      </c>
      <c r="W80" s="42"/>
      <c r="X80" s="42"/>
      <c r="Y80" s="42"/>
      <c r="Z80" s="42"/>
      <c r="AA80" s="42"/>
      <c r="AB80" s="42"/>
      <c r="AC80" s="42"/>
      <c r="AD80" s="42"/>
    </row>
    <row r="81" spans="1:30" s="28" customFormat="1" ht="12.75">
      <c r="A81" s="50"/>
      <c r="B81" s="8"/>
      <c r="C81" s="35" t="s">
        <v>133</v>
      </c>
      <c r="D81" s="35"/>
      <c r="E81" s="35"/>
      <c r="F81" s="35"/>
      <c r="G81" s="35"/>
      <c r="H81" s="35"/>
      <c r="I81" s="35"/>
      <c r="J81" s="35" t="s">
        <v>138</v>
      </c>
      <c r="K81" s="35" t="s">
        <v>17</v>
      </c>
      <c r="L81" s="35" t="s">
        <v>17</v>
      </c>
      <c r="M81" s="35" t="s">
        <v>17</v>
      </c>
      <c r="N81" s="35" t="s">
        <v>17</v>
      </c>
      <c r="O81" s="35" t="s">
        <v>17</v>
      </c>
      <c r="P81" s="35" t="s">
        <v>17</v>
      </c>
      <c r="Q81" s="35" t="s">
        <v>17</v>
      </c>
      <c r="R81" s="35" t="s">
        <v>17</v>
      </c>
      <c r="S81" s="35" t="s">
        <v>17</v>
      </c>
      <c r="T81" s="35" t="s">
        <v>17</v>
      </c>
      <c r="U81" s="35" t="s">
        <v>17</v>
      </c>
      <c r="V81" s="35" t="s">
        <v>17</v>
      </c>
      <c r="W81" s="42"/>
      <c r="X81" s="42"/>
      <c r="Y81" s="42"/>
      <c r="Z81" s="42"/>
      <c r="AA81" s="42"/>
      <c r="AB81" s="42"/>
      <c r="AC81" s="42"/>
      <c r="AD81" s="42"/>
    </row>
    <row r="82" spans="1:30" s="28" customFormat="1" ht="12.75">
      <c r="A82" s="50"/>
      <c r="B82" s="16"/>
      <c r="C82" s="23" t="s">
        <v>69</v>
      </c>
      <c r="D82" s="23"/>
      <c r="E82" s="23"/>
      <c r="F82" s="23"/>
      <c r="G82" s="23"/>
      <c r="H82" s="23"/>
      <c r="I82" s="23"/>
      <c r="J82" s="23">
        <v>0.02031375</v>
      </c>
      <c r="K82" s="23">
        <v>17</v>
      </c>
      <c r="L82" s="23">
        <v>6</v>
      </c>
      <c r="M82" s="23">
        <v>27</v>
      </c>
      <c r="N82" s="23">
        <v>7</v>
      </c>
      <c r="O82" s="23">
        <v>9</v>
      </c>
      <c r="P82" s="23">
        <v>16</v>
      </c>
      <c r="Q82" s="23">
        <v>48</v>
      </c>
      <c r="R82" s="23">
        <v>24</v>
      </c>
      <c r="S82" s="23">
        <v>29</v>
      </c>
      <c r="T82" s="23">
        <v>17</v>
      </c>
      <c r="U82" s="23">
        <v>19</v>
      </c>
      <c r="V82" s="23">
        <v>-99</v>
      </c>
      <c r="W82" s="42"/>
      <c r="X82" s="42"/>
      <c r="Y82" s="42"/>
      <c r="Z82" s="42"/>
      <c r="AA82" s="42"/>
      <c r="AB82" s="42"/>
      <c r="AC82" s="42"/>
      <c r="AD82" s="42"/>
    </row>
    <row r="83" spans="1:30" s="28" customFormat="1" ht="12.75">
      <c r="A83" s="50" t="s">
        <v>190</v>
      </c>
      <c r="B83" s="16" t="s">
        <v>165</v>
      </c>
      <c r="C83" s="54" t="s">
        <v>68</v>
      </c>
      <c r="D83" s="54"/>
      <c r="E83" s="54"/>
      <c r="F83" s="54"/>
      <c r="G83" s="54"/>
      <c r="H83" s="54"/>
      <c r="I83" s="54"/>
      <c r="J83" s="54">
        <v>0.424</v>
      </c>
      <c r="K83" s="54">
        <v>50</v>
      </c>
      <c r="L83" s="54">
        <v>50</v>
      </c>
      <c r="M83" s="54">
        <v>50</v>
      </c>
      <c r="N83" s="54">
        <v>10.5</v>
      </c>
      <c r="O83" s="54">
        <v>50</v>
      </c>
      <c r="P83" s="54">
        <v>20.5</v>
      </c>
      <c r="Q83" s="54">
        <v>50</v>
      </c>
      <c r="R83" s="54">
        <v>50</v>
      </c>
      <c r="S83" s="54">
        <v>100</v>
      </c>
      <c r="T83" s="54">
        <v>17.2</v>
      </c>
      <c r="U83" s="54">
        <v>35.5</v>
      </c>
      <c r="V83" s="54">
        <v>83.7</v>
      </c>
      <c r="W83" s="42"/>
      <c r="X83" s="42"/>
      <c r="Y83" s="42"/>
      <c r="Z83" s="42"/>
      <c r="AA83" s="42"/>
      <c r="AB83" s="42"/>
      <c r="AC83" s="42"/>
      <c r="AD83" s="42"/>
    </row>
    <row r="84" spans="1:30" s="28" customFormat="1" ht="13.5" customHeight="1">
      <c r="A84" s="50"/>
      <c r="B84" s="8"/>
      <c r="C84" s="35" t="s">
        <v>133</v>
      </c>
      <c r="D84" s="35"/>
      <c r="E84" s="35"/>
      <c r="F84" s="35"/>
      <c r="G84" s="35"/>
      <c r="H84" s="35"/>
      <c r="I84" s="35"/>
      <c r="J84" s="35" t="s">
        <v>138</v>
      </c>
      <c r="K84" s="35" t="s">
        <v>17</v>
      </c>
      <c r="L84" s="35" t="s">
        <v>17</v>
      </c>
      <c r="M84" s="35" t="s">
        <v>17</v>
      </c>
      <c r="N84" s="35" t="s">
        <v>138</v>
      </c>
      <c r="O84" s="35" t="s">
        <v>17</v>
      </c>
      <c r="P84" s="35" t="s">
        <v>138</v>
      </c>
      <c r="Q84" s="35" t="s">
        <v>17</v>
      </c>
      <c r="R84" s="35" t="s">
        <v>17</v>
      </c>
      <c r="S84" s="35" t="s">
        <v>17</v>
      </c>
      <c r="T84" s="35" t="s">
        <v>138</v>
      </c>
      <c r="U84" s="35" t="s">
        <v>138</v>
      </c>
      <c r="V84" s="35" t="s">
        <v>138</v>
      </c>
      <c r="W84" s="42"/>
      <c r="X84" s="42"/>
      <c r="Y84" s="42"/>
      <c r="Z84" s="42"/>
      <c r="AA84" s="42"/>
      <c r="AB84" s="42"/>
      <c r="AC84" s="42"/>
      <c r="AD84" s="42"/>
    </row>
    <row r="85" spans="1:30" s="28" customFormat="1" ht="12.75">
      <c r="A85" s="50"/>
      <c r="B85" s="16"/>
      <c r="C85" s="23" t="s">
        <v>69</v>
      </c>
      <c r="D85" s="23"/>
      <c r="E85" s="23"/>
      <c r="F85" s="23"/>
      <c r="G85" s="23"/>
      <c r="H85" s="23"/>
      <c r="I85" s="23"/>
      <c r="J85" s="23">
        <v>0.02031375</v>
      </c>
      <c r="K85" s="23">
        <v>17</v>
      </c>
      <c r="L85" s="23">
        <v>6</v>
      </c>
      <c r="M85" s="23">
        <v>27</v>
      </c>
      <c r="N85" s="23">
        <v>7</v>
      </c>
      <c r="O85" s="23">
        <v>9</v>
      </c>
      <c r="P85" s="23">
        <v>16</v>
      </c>
      <c r="Q85" s="23">
        <v>48</v>
      </c>
      <c r="R85" s="23">
        <v>24</v>
      </c>
      <c r="S85" s="23">
        <v>29</v>
      </c>
      <c r="T85" s="23">
        <v>17</v>
      </c>
      <c r="U85" s="23">
        <v>19</v>
      </c>
      <c r="V85" s="23">
        <v>-99</v>
      </c>
      <c r="W85" s="42"/>
      <c r="X85" s="42"/>
      <c r="Y85" s="42"/>
      <c r="Z85" s="42"/>
      <c r="AA85" s="42"/>
      <c r="AB85" s="42"/>
      <c r="AC85" s="42"/>
      <c r="AD85" s="42"/>
    </row>
    <row r="86" spans="1:30" s="28" customFormat="1" ht="12.75">
      <c r="A86" s="50" t="s">
        <v>192</v>
      </c>
      <c r="B86" s="16" t="s">
        <v>165</v>
      </c>
      <c r="C86" s="54" t="s">
        <v>68</v>
      </c>
      <c r="D86" s="54"/>
      <c r="E86" s="54"/>
      <c r="F86" s="54"/>
      <c r="G86" s="54"/>
      <c r="H86" s="54"/>
      <c r="I86" s="54"/>
      <c r="J86" s="54">
        <v>0.852</v>
      </c>
      <c r="K86" s="54">
        <v>5.8</v>
      </c>
      <c r="L86" s="54">
        <v>50</v>
      </c>
      <c r="M86" s="54">
        <v>7.2</v>
      </c>
      <c r="N86" s="54">
        <v>23.8</v>
      </c>
      <c r="O86" s="54">
        <v>9.8</v>
      </c>
      <c r="P86" s="54">
        <v>27.7</v>
      </c>
      <c r="Q86" s="54">
        <v>38.5</v>
      </c>
      <c r="R86" s="54">
        <v>30.1</v>
      </c>
      <c r="S86" s="54">
        <v>50</v>
      </c>
      <c r="T86" s="54">
        <v>48.9</v>
      </c>
      <c r="U86" s="54">
        <v>51.8</v>
      </c>
      <c r="V86" s="54">
        <v>317.4</v>
      </c>
      <c r="W86" s="42"/>
      <c r="X86" s="42"/>
      <c r="Y86" s="42"/>
      <c r="Z86" s="42"/>
      <c r="AA86" s="42"/>
      <c r="AB86" s="42"/>
      <c r="AC86" s="42"/>
      <c r="AD86" s="42"/>
    </row>
    <row r="87" spans="1:30" s="28" customFormat="1" ht="12.75">
      <c r="A87" s="50"/>
      <c r="B87" s="8"/>
      <c r="C87" s="35" t="s">
        <v>133</v>
      </c>
      <c r="D87" s="35"/>
      <c r="E87" s="35"/>
      <c r="F87" s="35"/>
      <c r="G87" s="35"/>
      <c r="H87" s="35"/>
      <c r="I87" s="35"/>
      <c r="J87" s="35" t="s">
        <v>138</v>
      </c>
      <c r="K87" s="35" t="s">
        <v>138</v>
      </c>
      <c r="L87" s="35" t="s">
        <v>17</v>
      </c>
      <c r="M87" s="35" t="s">
        <v>138</v>
      </c>
      <c r="N87" s="35" t="s">
        <v>138</v>
      </c>
      <c r="O87" s="35" t="s">
        <v>138</v>
      </c>
      <c r="P87" s="35" t="s">
        <v>138</v>
      </c>
      <c r="Q87" s="35" t="s">
        <v>138</v>
      </c>
      <c r="R87" s="35" t="s">
        <v>138</v>
      </c>
      <c r="S87" s="35" t="s">
        <v>17</v>
      </c>
      <c r="T87" s="35" t="s">
        <v>138</v>
      </c>
      <c r="U87" s="35" t="s">
        <v>138</v>
      </c>
      <c r="V87" s="35" t="s">
        <v>138</v>
      </c>
      <c r="W87" s="42"/>
      <c r="X87" s="42"/>
      <c r="Y87" s="42"/>
      <c r="Z87" s="42"/>
      <c r="AA87" s="42"/>
      <c r="AB87" s="42"/>
      <c r="AC87" s="42"/>
      <c r="AD87" s="42"/>
    </row>
    <row r="88" spans="1:30" s="28" customFormat="1" ht="12.75">
      <c r="A88" s="50"/>
      <c r="B88" s="16"/>
      <c r="C88" s="23" t="s">
        <v>69</v>
      </c>
      <c r="D88" s="23"/>
      <c r="E88" s="23"/>
      <c r="F88" s="23"/>
      <c r="G88" s="23"/>
      <c r="H88" s="23"/>
      <c r="I88" s="23"/>
      <c r="J88" s="23">
        <v>0.02031375</v>
      </c>
      <c r="K88" s="23">
        <v>12</v>
      </c>
      <c r="L88" s="23">
        <v>7</v>
      </c>
      <c r="M88" s="23">
        <v>8</v>
      </c>
      <c r="N88" s="23">
        <v>11</v>
      </c>
      <c r="O88" s="23">
        <v>20</v>
      </c>
      <c r="P88" s="23">
        <v>14</v>
      </c>
      <c r="Q88" s="23">
        <v>24</v>
      </c>
      <c r="R88" s="23">
        <v>10</v>
      </c>
      <c r="S88" s="23">
        <v>15</v>
      </c>
      <c r="T88" s="23">
        <v>9</v>
      </c>
      <c r="U88" s="23">
        <v>8</v>
      </c>
      <c r="V88" s="23">
        <v>-99</v>
      </c>
      <c r="W88" s="42"/>
      <c r="X88" s="42"/>
      <c r="Y88" s="42"/>
      <c r="Z88" s="42"/>
      <c r="AA88" s="42"/>
      <c r="AB88" s="42"/>
      <c r="AC88" s="42"/>
      <c r="AD88" s="42"/>
    </row>
    <row r="89" spans="1:30" s="28" customFormat="1" ht="12.75">
      <c r="A89" s="50" t="s">
        <v>197</v>
      </c>
      <c r="B89" s="16" t="s">
        <v>165</v>
      </c>
      <c r="C89" s="54" t="s">
        <v>68</v>
      </c>
      <c r="D89" s="54"/>
      <c r="E89" s="54"/>
      <c r="F89" s="54"/>
      <c r="G89" s="54"/>
      <c r="H89" s="54"/>
      <c r="I89" s="54"/>
      <c r="J89" s="54">
        <v>0.968</v>
      </c>
      <c r="K89" s="54">
        <v>10.3</v>
      </c>
      <c r="L89" s="54">
        <v>4.4</v>
      </c>
      <c r="M89" s="54">
        <v>9.6</v>
      </c>
      <c r="N89" s="54">
        <v>59.5</v>
      </c>
      <c r="O89" s="54">
        <v>7.4</v>
      </c>
      <c r="P89" s="54">
        <v>41</v>
      </c>
      <c r="Q89" s="54">
        <v>48.2</v>
      </c>
      <c r="R89" s="54">
        <v>73.8</v>
      </c>
      <c r="S89" s="54">
        <v>7.6</v>
      </c>
      <c r="T89" s="54">
        <v>119</v>
      </c>
      <c r="U89" s="54">
        <v>126</v>
      </c>
      <c r="V89" s="54">
        <v>616.3</v>
      </c>
      <c r="W89" s="42"/>
      <c r="X89" s="42"/>
      <c r="Y89" s="42"/>
      <c r="Z89" s="42"/>
      <c r="AA89" s="42"/>
      <c r="AB89" s="42"/>
      <c r="AC89" s="42"/>
      <c r="AD89" s="42"/>
    </row>
    <row r="90" spans="1:30" s="28" customFormat="1" ht="12.75">
      <c r="A90" s="50"/>
      <c r="B90" s="8"/>
      <c r="C90" s="35" t="s">
        <v>133</v>
      </c>
      <c r="D90" s="35"/>
      <c r="E90" s="35"/>
      <c r="F90" s="35"/>
      <c r="G90" s="35"/>
      <c r="H90" s="35"/>
      <c r="I90" s="35"/>
      <c r="J90" s="35" t="s">
        <v>138</v>
      </c>
      <c r="K90" s="35" t="s">
        <v>138</v>
      </c>
      <c r="L90" s="35" t="s">
        <v>138</v>
      </c>
      <c r="M90" s="35" t="s">
        <v>138</v>
      </c>
      <c r="N90" s="35" t="s">
        <v>138</v>
      </c>
      <c r="O90" s="35" t="s">
        <v>138</v>
      </c>
      <c r="P90" s="35" t="s">
        <v>138</v>
      </c>
      <c r="Q90" s="35" t="s">
        <v>138</v>
      </c>
      <c r="R90" s="35" t="s">
        <v>138</v>
      </c>
      <c r="S90" s="35" t="s">
        <v>138</v>
      </c>
      <c r="T90" s="35" t="s">
        <v>138</v>
      </c>
      <c r="U90" s="35" t="s">
        <v>138</v>
      </c>
      <c r="V90" s="35" t="s">
        <v>138</v>
      </c>
      <c r="W90" s="42"/>
      <c r="X90" s="42"/>
      <c r="Y90" s="42"/>
      <c r="Z90" s="42"/>
      <c r="AA90" s="42"/>
      <c r="AB90" s="42"/>
      <c r="AC90" s="42"/>
      <c r="AD90" s="42"/>
    </row>
    <row r="91" spans="1:30" s="28" customFormat="1" ht="12.75">
      <c r="A91" s="50"/>
      <c r="B91" s="16"/>
      <c r="C91" s="23" t="s">
        <v>69</v>
      </c>
      <c r="D91" s="23"/>
      <c r="E91" s="23"/>
      <c r="F91" s="23"/>
      <c r="G91" s="23"/>
      <c r="H91" s="23"/>
      <c r="I91" s="23"/>
      <c r="J91" s="23">
        <v>0.02031375</v>
      </c>
      <c r="K91" s="23">
        <v>5</v>
      </c>
      <c r="L91" s="23">
        <v>5</v>
      </c>
      <c r="M91" s="23">
        <v>5</v>
      </c>
      <c r="N91" s="23">
        <v>5</v>
      </c>
      <c r="O91" s="23">
        <v>5</v>
      </c>
      <c r="P91" s="23">
        <v>5</v>
      </c>
      <c r="Q91" s="23">
        <v>5</v>
      </c>
      <c r="R91" s="23">
        <v>5</v>
      </c>
      <c r="S91" s="23">
        <v>5</v>
      </c>
      <c r="T91" s="23">
        <v>5</v>
      </c>
      <c r="U91" s="23">
        <v>5</v>
      </c>
      <c r="V91" s="23">
        <v>-99</v>
      </c>
      <c r="W91" s="42"/>
      <c r="X91" s="42"/>
      <c r="Y91" s="42"/>
      <c r="Z91" s="42"/>
      <c r="AA91" s="42"/>
      <c r="AB91" s="42"/>
      <c r="AC91" s="42"/>
      <c r="AD91" s="42"/>
    </row>
    <row r="92" spans="1:30" s="28" customFormat="1" ht="12.75">
      <c r="A92" s="50" t="s">
        <v>200</v>
      </c>
      <c r="B92" s="16" t="s">
        <v>165</v>
      </c>
      <c r="C92" s="54" t="s">
        <v>68</v>
      </c>
      <c r="D92" s="54"/>
      <c r="E92" s="54"/>
      <c r="F92" s="54"/>
      <c r="G92" s="54"/>
      <c r="H92" s="54"/>
      <c r="I92" s="54"/>
      <c r="J92" s="54">
        <v>0.6</v>
      </c>
      <c r="K92" s="54">
        <v>13</v>
      </c>
      <c r="L92" s="54">
        <v>13</v>
      </c>
      <c r="M92" s="54">
        <v>31</v>
      </c>
      <c r="N92" s="54"/>
      <c r="O92" s="54">
        <v>13</v>
      </c>
      <c r="P92" s="54">
        <v>19</v>
      </c>
      <c r="Q92" s="54">
        <v>13</v>
      </c>
      <c r="R92" s="54">
        <v>30</v>
      </c>
      <c r="S92" s="54">
        <v>13</v>
      </c>
      <c r="T92" s="54">
        <v>43</v>
      </c>
      <c r="U92" s="54">
        <v>54</v>
      </c>
      <c r="V92" s="54">
        <v>177</v>
      </c>
      <c r="W92" s="42"/>
      <c r="X92" s="42"/>
      <c r="Y92" s="42"/>
      <c r="Z92" s="42"/>
      <c r="AA92" s="42"/>
      <c r="AB92" s="42"/>
      <c r="AC92" s="42"/>
      <c r="AD92" s="42"/>
    </row>
    <row r="93" spans="1:30" s="28" customFormat="1" ht="12.75">
      <c r="A93" s="50"/>
      <c r="B93" s="8"/>
      <c r="C93" s="35" t="s">
        <v>133</v>
      </c>
      <c r="D93" s="35"/>
      <c r="E93" s="35"/>
      <c r="F93" s="35"/>
      <c r="G93" s="35"/>
      <c r="H93" s="35"/>
      <c r="I93" s="35"/>
      <c r="J93" s="35" t="s">
        <v>138</v>
      </c>
      <c r="K93" s="35" t="s">
        <v>17</v>
      </c>
      <c r="L93" s="35" t="s">
        <v>17</v>
      </c>
      <c r="M93" s="35" t="s">
        <v>138</v>
      </c>
      <c r="N93" s="35"/>
      <c r="O93" s="35" t="s">
        <v>17</v>
      </c>
      <c r="P93" s="35" t="s">
        <v>138</v>
      </c>
      <c r="Q93" s="35" t="s">
        <v>17</v>
      </c>
      <c r="R93" s="35" t="s">
        <v>138</v>
      </c>
      <c r="S93" s="35" t="s">
        <v>17</v>
      </c>
      <c r="T93" s="35" t="s">
        <v>138</v>
      </c>
      <c r="U93" s="35" t="s">
        <v>138</v>
      </c>
      <c r="V93" s="35" t="s">
        <v>138</v>
      </c>
      <c r="W93" s="42"/>
      <c r="X93" s="42"/>
      <c r="Y93" s="42"/>
      <c r="Z93" s="42"/>
      <c r="AA93" s="42"/>
      <c r="AB93" s="42"/>
      <c r="AC93" s="42"/>
      <c r="AD93" s="42"/>
    </row>
    <row r="94" spans="1:30" s="28" customFormat="1" ht="12.75">
      <c r="A94" s="50"/>
      <c r="B94" s="16"/>
      <c r="C94" s="23" t="s">
        <v>69</v>
      </c>
      <c r="D94" s="23"/>
      <c r="E94" s="23"/>
      <c r="F94" s="23"/>
      <c r="G94" s="23"/>
      <c r="H94" s="23"/>
      <c r="I94" s="23"/>
      <c r="J94" s="23">
        <v>0.01</v>
      </c>
      <c r="K94" s="23">
        <v>5</v>
      </c>
      <c r="L94" s="23">
        <v>5</v>
      </c>
      <c r="M94" s="23">
        <v>5</v>
      </c>
      <c r="N94" s="23"/>
      <c r="O94" s="23">
        <v>5</v>
      </c>
      <c r="P94" s="23">
        <v>5</v>
      </c>
      <c r="Q94" s="23">
        <v>5</v>
      </c>
      <c r="R94" s="23">
        <v>5</v>
      </c>
      <c r="S94" s="23">
        <v>5</v>
      </c>
      <c r="T94" s="23">
        <v>5</v>
      </c>
      <c r="U94" s="23">
        <v>5</v>
      </c>
      <c r="V94" s="23">
        <v>-99</v>
      </c>
      <c r="W94" s="42"/>
      <c r="X94" s="42"/>
      <c r="Y94" s="42"/>
      <c r="Z94" s="42"/>
      <c r="AA94" s="42"/>
      <c r="AB94" s="42"/>
      <c r="AC94" s="42"/>
      <c r="AD94" s="42"/>
    </row>
    <row r="95" spans="1:30" s="28" customFormat="1" ht="12.75">
      <c r="A95" s="50" t="s">
        <v>201</v>
      </c>
      <c r="B95" s="16" t="s">
        <v>165</v>
      </c>
      <c r="C95" s="54" t="s">
        <v>68</v>
      </c>
      <c r="D95" s="54"/>
      <c r="E95" s="54"/>
      <c r="F95" s="54"/>
      <c r="G95" s="54"/>
      <c r="H95" s="54"/>
      <c r="I95" s="54"/>
      <c r="J95" s="54">
        <v>1.05</v>
      </c>
      <c r="K95" s="54">
        <v>13</v>
      </c>
      <c r="L95" s="54">
        <v>13</v>
      </c>
      <c r="M95" s="54">
        <v>13</v>
      </c>
      <c r="N95" s="54"/>
      <c r="O95" s="54">
        <v>6</v>
      </c>
      <c r="P95" s="54">
        <v>18</v>
      </c>
      <c r="Q95" s="54">
        <v>37</v>
      </c>
      <c r="R95" s="54">
        <v>32</v>
      </c>
      <c r="S95" s="54">
        <v>13</v>
      </c>
      <c r="T95" s="54">
        <v>52</v>
      </c>
      <c r="U95" s="54">
        <v>53</v>
      </c>
      <c r="V95" s="54">
        <v>192</v>
      </c>
      <c r="W95" s="42"/>
      <c r="X95" s="42"/>
      <c r="Y95" s="42"/>
      <c r="Z95" s="42"/>
      <c r="AA95" s="42"/>
      <c r="AB95" s="42"/>
      <c r="AC95" s="42"/>
      <c r="AD95" s="42"/>
    </row>
    <row r="96" spans="1:30" s="28" customFormat="1" ht="12.75">
      <c r="A96" s="50"/>
      <c r="B96" s="8"/>
      <c r="C96" s="35" t="s">
        <v>133</v>
      </c>
      <c r="D96" s="35"/>
      <c r="E96" s="35"/>
      <c r="F96" s="35"/>
      <c r="G96" s="35"/>
      <c r="H96" s="35"/>
      <c r="I96" s="35"/>
      <c r="J96" s="35" t="s">
        <v>138</v>
      </c>
      <c r="K96" s="35" t="s">
        <v>17</v>
      </c>
      <c r="L96" s="35" t="s">
        <v>17</v>
      </c>
      <c r="M96" s="35" t="s">
        <v>17</v>
      </c>
      <c r="N96" s="35"/>
      <c r="O96" s="35" t="s">
        <v>17</v>
      </c>
      <c r="P96" s="35" t="s">
        <v>138</v>
      </c>
      <c r="Q96" s="35" t="s">
        <v>138</v>
      </c>
      <c r="R96" s="35" t="s">
        <v>138</v>
      </c>
      <c r="S96" s="35" t="s">
        <v>17</v>
      </c>
      <c r="T96" s="35" t="s">
        <v>138</v>
      </c>
      <c r="U96" s="35" t="s">
        <v>138</v>
      </c>
      <c r="V96" s="35" t="s">
        <v>138</v>
      </c>
      <c r="W96" s="42"/>
      <c r="X96" s="42"/>
      <c r="Y96" s="42"/>
      <c r="Z96" s="42"/>
      <c r="AA96" s="42"/>
      <c r="AB96" s="42"/>
      <c r="AC96" s="42"/>
      <c r="AD96" s="42"/>
    </row>
    <row r="97" spans="1:30" s="28" customFormat="1" ht="12.75">
      <c r="A97" s="50"/>
      <c r="B97" s="16"/>
      <c r="C97" s="23" t="s">
        <v>69</v>
      </c>
      <c r="D97" s="23"/>
      <c r="E97" s="23"/>
      <c r="F97" s="23"/>
      <c r="G97" s="23"/>
      <c r="H97" s="23"/>
      <c r="I97" s="23"/>
      <c r="J97" s="23">
        <v>0.01</v>
      </c>
      <c r="K97" s="23">
        <v>5</v>
      </c>
      <c r="L97" s="23">
        <v>5</v>
      </c>
      <c r="M97" s="23">
        <v>5</v>
      </c>
      <c r="N97" s="23"/>
      <c r="O97" s="23">
        <v>5</v>
      </c>
      <c r="P97" s="23">
        <v>5</v>
      </c>
      <c r="Q97" s="23">
        <v>5</v>
      </c>
      <c r="R97" s="23">
        <v>5</v>
      </c>
      <c r="S97" s="23">
        <v>5</v>
      </c>
      <c r="T97" s="23">
        <v>5</v>
      </c>
      <c r="U97" s="23">
        <v>5</v>
      </c>
      <c r="V97" s="23">
        <v>-99</v>
      </c>
      <c r="W97" s="42"/>
      <c r="X97" s="42"/>
      <c r="Y97" s="42"/>
      <c r="Z97" s="42"/>
      <c r="AA97" s="42"/>
      <c r="AB97" s="42"/>
      <c r="AC97" s="42"/>
      <c r="AD97" s="42"/>
    </row>
    <row r="98" spans="1:30" s="28" customFormat="1" ht="12.75">
      <c r="A98" s="50" t="s">
        <v>202</v>
      </c>
      <c r="B98" s="16" t="s">
        <v>165</v>
      </c>
      <c r="C98" s="54" t="s">
        <v>68</v>
      </c>
      <c r="D98" s="54"/>
      <c r="E98" s="54"/>
      <c r="F98" s="54"/>
      <c r="G98" s="54"/>
      <c r="H98" s="54"/>
      <c r="I98" s="54"/>
      <c r="J98" s="54">
        <v>0.74</v>
      </c>
      <c r="K98" s="54">
        <v>13</v>
      </c>
      <c r="L98" s="54">
        <v>13</v>
      </c>
      <c r="M98" s="54">
        <v>13</v>
      </c>
      <c r="N98" s="54"/>
      <c r="O98" s="54">
        <v>13</v>
      </c>
      <c r="P98" s="54">
        <v>20</v>
      </c>
      <c r="Q98" s="54">
        <v>17</v>
      </c>
      <c r="R98" s="54">
        <v>36</v>
      </c>
      <c r="S98" s="54">
        <v>13</v>
      </c>
      <c r="T98" s="54">
        <v>45</v>
      </c>
      <c r="U98" s="54">
        <v>45</v>
      </c>
      <c r="V98" s="54">
        <v>163</v>
      </c>
      <c r="W98" s="42"/>
      <c r="X98" s="42"/>
      <c r="Y98" s="42"/>
      <c r="Z98" s="42"/>
      <c r="AA98" s="42"/>
      <c r="AB98" s="42"/>
      <c r="AC98" s="42"/>
      <c r="AD98" s="42"/>
    </row>
    <row r="99" spans="1:30" s="28" customFormat="1" ht="12.75">
      <c r="A99" s="50"/>
      <c r="B99" s="8"/>
      <c r="C99" s="35" t="s">
        <v>133</v>
      </c>
      <c r="D99" s="35"/>
      <c r="E99" s="35"/>
      <c r="F99" s="35"/>
      <c r="G99" s="35"/>
      <c r="H99" s="35"/>
      <c r="I99" s="35"/>
      <c r="J99" s="35" t="s">
        <v>138</v>
      </c>
      <c r="K99" s="35" t="s">
        <v>17</v>
      </c>
      <c r="L99" s="35" t="s">
        <v>17</v>
      </c>
      <c r="M99" s="35" t="s">
        <v>17</v>
      </c>
      <c r="N99" s="35"/>
      <c r="O99" s="35" t="s">
        <v>17</v>
      </c>
      <c r="P99" s="35" t="s">
        <v>138</v>
      </c>
      <c r="Q99" s="35" t="s">
        <v>138</v>
      </c>
      <c r="R99" s="35" t="s">
        <v>138</v>
      </c>
      <c r="S99" s="35" t="s">
        <v>17</v>
      </c>
      <c r="T99" s="35" t="s">
        <v>138</v>
      </c>
      <c r="U99" s="35" t="s">
        <v>138</v>
      </c>
      <c r="V99" s="35" t="s">
        <v>138</v>
      </c>
      <c r="W99" s="42"/>
      <c r="X99" s="42"/>
      <c r="Y99" s="42"/>
      <c r="Z99" s="42"/>
      <c r="AA99" s="42"/>
      <c r="AB99" s="42"/>
      <c r="AC99" s="42"/>
      <c r="AD99" s="42"/>
    </row>
    <row r="100" spans="1:30" s="28" customFormat="1" ht="12.75">
      <c r="A100" s="50"/>
      <c r="B100" s="16"/>
      <c r="C100" s="23" t="s">
        <v>69</v>
      </c>
      <c r="D100" s="23"/>
      <c r="E100" s="23"/>
      <c r="F100" s="23"/>
      <c r="G100" s="23"/>
      <c r="H100" s="23"/>
      <c r="I100" s="23"/>
      <c r="J100" s="23">
        <v>0.01</v>
      </c>
      <c r="K100" s="23">
        <v>5</v>
      </c>
      <c r="L100" s="23">
        <v>5</v>
      </c>
      <c r="M100" s="23">
        <v>5</v>
      </c>
      <c r="N100" s="23"/>
      <c r="O100" s="23">
        <v>5</v>
      </c>
      <c r="P100" s="23">
        <v>5</v>
      </c>
      <c r="Q100" s="23">
        <v>5</v>
      </c>
      <c r="R100" s="23">
        <v>5</v>
      </c>
      <c r="S100" s="23">
        <v>5</v>
      </c>
      <c r="T100" s="23">
        <v>5</v>
      </c>
      <c r="U100" s="23">
        <v>5</v>
      </c>
      <c r="V100" s="23">
        <v>-99</v>
      </c>
      <c r="W100" s="42"/>
      <c r="X100" s="42"/>
      <c r="Y100" s="42"/>
      <c r="Z100" s="42"/>
      <c r="AA100" s="42"/>
      <c r="AB100" s="42"/>
      <c r="AC100" s="42"/>
      <c r="AD100" s="42"/>
    </row>
    <row r="101" spans="1:30" s="28" customFormat="1" ht="12.75">
      <c r="A101" s="50"/>
      <c r="B101" s="96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42"/>
      <c r="X101" s="42"/>
      <c r="Y101" s="42"/>
      <c r="Z101" s="42"/>
      <c r="AA101" s="42"/>
      <c r="AB101" s="42"/>
      <c r="AC101" s="42"/>
      <c r="AD101" s="42"/>
    </row>
    <row r="102" spans="1:30" s="28" customFormat="1" ht="12.75">
      <c r="A102" s="50"/>
      <c r="B102" s="96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42"/>
      <c r="X102" s="42"/>
      <c r="Y102" s="42"/>
      <c r="Z102" s="42"/>
      <c r="AA102" s="42"/>
      <c r="AB102" s="42"/>
      <c r="AC102" s="42"/>
      <c r="AD102" s="42"/>
    </row>
    <row r="103" spans="1:30" s="28" customFormat="1" ht="12.75">
      <c r="A103" s="50"/>
      <c r="B103" s="96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42"/>
      <c r="X103" s="42"/>
      <c r="Y103" s="42"/>
      <c r="Z103" s="42"/>
      <c r="AA103" s="42"/>
      <c r="AB103" s="42"/>
      <c r="AC103" s="42"/>
      <c r="AD103" s="42"/>
    </row>
    <row r="104" spans="1:30" s="28" customFormat="1" ht="12.75">
      <c r="A104" s="50"/>
      <c r="B104" s="96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42"/>
      <c r="X104" s="42"/>
      <c r="Y104" s="42"/>
      <c r="Z104" s="42"/>
      <c r="AA104" s="42"/>
      <c r="AB104" s="42"/>
      <c r="AC104" s="42"/>
      <c r="AD104" s="42"/>
    </row>
    <row r="105" spans="1:30" s="28" customFormat="1" ht="12.75">
      <c r="A105" s="50"/>
      <c r="B105" s="96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42"/>
      <c r="X105" s="42"/>
      <c r="Y105" s="42"/>
      <c r="Z105" s="42"/>
      <c r="AA105" s="42"/>
      <c r="AB105" s="42"/>
      <c r="AC105" s="42"/>
      <c r="AD105" s="42"/>
    </row>
    <row r="106" spans="1:30" s="28" customFormat="1" ht="12.75">
      <c r="A106" s="50"/>
      <c r="B106" s="96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42"/>
      <c r="X106" s="42"/>
      <c r="Y106" s="42"/>
      <c r="Z106" s="42"/>
      <c r="AA106" s="42"/>
      <c r="AB106" s="42"/>
      <c r="AC106" s="42"/>
      <c r="AD106" s="42"/>
    </row>
    <row r="108" spans="1:5" ht="12.75">
      <c r="A108" s="5" t="s">
        <v>94</v>
      </c>
      <c r="B108" s="5" t="s">
        <v>95</v>
      </c>
      <c r="C108" s="5"/>
      <c r="E108" s="17" t="s">
        <v>96</v>
      </c>
    </row>
    <row r="109" spans="1:5" ht="12.75">
      <c r="A109" s="5"/>
      <c r="B109" s="5" t="s">
        <v>97</v>
      </c>
      <c r="C109" s="5"/>
      <c r="E109" s="17" t="s">
        <v>98</v>
      </c>
    </row>
    <row r="110" spans="1:3" ht="12.75">
      <c r="A110" s="47"/>
      <c r="C110" s="5"/>
    </row>
    <row r="111" spans="1:3" ht="12.75">
      <c r="A111" s="47"/>
      <c r="C111" s="5"/>
    </row>
    <row r="112" spans="1:3" ht="12.75">
      <c r="A112" s="47"/>
      <c r="C112" s="5"/>
    </row>
    <row r="113" spans="1:3" ht="12.75">
      <c r="A113" s="47"/>
      <c r="C113" s="5"/>
    </row>
    <row r="114" spans="1:3" ht="12.75">
      <c r="A114" s="47"/>
      <c r="C114" s="5"/>
    </row>
    <row r="115" spans="1:3" ht="12.75">
      <c r="A115" s="47" t="s">
        <v>94</v>
      </c>
      <c r="B115" s="72"/>
      <c r="C115" s="5" t="s">
        <v>104</v>
      </c>
    </row>
    <row r="123" ht="12.75">
      <c r="J123" s="10"/>
    </row>
    <row r="124" ht="12.75">
      <c r="J124" s="10"/>
    </row>
    <row r="125" ht="12.75">
      <c r="J125" s="10"/>
    </row>
    <row r="126" ht="12.75">
      <c r="J126" s="10"/>
    </row>
    <row r="127" ht="12.75">
      <c r="J127" s="10"/>
    </row>
    <row r="128" ht="12.75">
      <c r="J128" s="10"/>
    </row>
    <row r="129" ht="12.75">
      <c r="J129" s="10"/>
    </row>
    <row r="130" ht="12.75">
      <c r="J130" s="10"/>
    </row>
    <row r="131" ht="12.75">
      <c r="J131" s="10"/>
    </row>
    <row r="132" ht="12.75">
      <c r="J132" s="10"/>
    </row>
    <row r="133" ht="12.75">
      <c r="J133" s="10"/>
    </row>
    <row r="134" ht="12.75">
      <c r="J134" s="10"/>
    </row>
    <row r="135" ht="12.75">
      <c r="J135" s="10"/>
    </row>
    <row r="136" ht="12.75">
      <c r="J136" s="10"/>
    </row>
    <row r="137" ht="12.75">
      <c r="J137" s="10"/>
    </row>
    <row r="138" ht="12.75">
      <c r="J138" s="10"/>
    </row>
    <row r="139" ht="12.75">
      <c r="J139" s="10"/>
    </row>
    <row r="140" ht="12.75">
      <c r="J140" s="10"/>
    </row>
    <row r="141" ht="12.75">
      <c r="J141" s="10"/>
    </row>
    <row r="142" ht="12.75">
      <c r="J142" s="10"/>
    </row>
    <row r="143" ht="12.75">
      <c r="J143" s="10"/>
    </row>
    <row r="144" ht="12.75">
      <c r="J144" s="10"/>
    </row>
    <row r="145" ht="12.75">
      <c r="J145" s="10"/>
    </row>
    <row r="146" ht="12.75">
      <c r="J146" s="10"/>
    </row>
    <row r="147" ht="12.75">
      <c r="J147" s="10"/>
    </row>
    <row r="148" ht="12.75">
      <c r="J148" s="10"/>
    </row>
    <row r="149" ht="12.75">
      <c r="J149" s="10"/>
    </row>
    <row r="150" ht="12.75">
      <c r="J150" s="10"/>
    </row>
    <row r="151" ht="12.75">
      <c r="J151" s="10"/>
    </row>
    <row r="152" ht="12.75">
      <c r="J152" s="10"/>
    </row>
    <row r="153" ht="12.75">
      <c r="J153" s="10"/>
    </row>
    <row r="154" ht="12.75">
      <c r="J154" s="10"/>
    </row>
    <row r="155" ht="12.75">
      <c r="J155" s="10"/>
    </row>
    <row r="156" ht="12.75">
      <c r="J156" s="10"/>
    </row>
    <row r="157" ht="12.75">
      <c r="J157" s="10"/>
    </row>
    <row r="158" ht="12.75">
      <c r="J158" s="10"/>
    </row>
    <row r="159" ht="12.75">
      <c r="J159" s="10"/>
    </row>
    <row r="160" ht="12.75">
      <c r="J160" s="10"/>
    </row>
    <row r="161" ht="12.75">
      <c r="J161" s="10"/>
    </row>
    <row r="162" ht="12.75">
      <c r="J162" s="10"/>
    </row>
    <row r="163" ht="12.75">
      <c r="J163" s="10"/>
    </row>
    <row r="164" ht="12.75">
      <c r="J164" s="10"/>
    </row>
    <row r="165" ht="12.75">
      <c r="J165" s="10"/>
    </row>
    <row r="166" ht="12.75">
      <c r="J166" s="10"/>
    </row>
    <row r="167" ht="12.75">
      <c r="J167" s="10"/>
    </row>
    <row r="168" ht="12.75">
      <c r="J168" s="10"/>
    </row>
    <row r="169" ht="12.75">
      <c r="J169" s="10"/>
    </row>
    <row r="170" ht="12.75">
      <c r="J170" s="10"/>
    </row>
    <row r="171" ht="12.75">
      <c r="J171" s="10"/>
    </row>
    <row r="172" ht="12.75">
      <c r="J172" s="10"/>
    </row>
    <row r="173" ht="12.75">
      <c r="J173" s="10"/>
    </row>
    <row r="174" ht="12.75">
      <c r="J174" s="10"/>
    </row>
    <row r="175" ht="12.75">
      <c r="J175" s="10"/>
    </row>
    <row r="176" ht="12.75">
      <c r="J176" s="10"/>
    </row>
    <row r="177" ht="12.75">
      <c r="J177" s="10"/>
    </row>
    <row r="178" ht="12.75">
      <c r="J178" s="10"/>
    </row>
    <row r="179" ht="12.75">
      <c r="J179" s="10"/>
    </row>
    <row r="180" ht="12.75">
      <c r="J180" s="10"/>
    </row>
    <row r="181" ht="12.75">
      <c r="J181" s="10"/>
    </row>
    <row r="182" ht="12.75">
      <c r="J182" s="10"/>
    </row>
    <row r="183" ht="12.75">
      <c r="J183" s="10"/>
    </row>
    <row r="184" ht="12.75">
      <c r="J184" s="10"/>
    </row>
    <row r="185" ht="12.75">
      <c r="J185" s="10"/>
    </row>
    <row r="186" ht="12.75">
      <c r="J186" s="10"/>
    </row>
    <row r="187" ht="12.75">
      <c r="J187" s="10"/>
    </row>
    <row r="188" ht="12.75">
      <c r="J188" s="10"/>
    </row>
    <row r="189" ht="12.75">
      <c r="J189" s="10"/>
    </row>
    <row r="190" ht="12.75">
      <c r="J190" s="10"/>
    </row>
    <row r="191" ht="12.75">
      <c r="J191" s="10"/>
    </row>
    <row r="192" ht="12.75">
      <c r="J192" s="10"/>
    </row>
    <row r="193" ht="12.75">
      <c r="J193" s="10"/>
    </row>
    <row r="194" ht="12.75">
      <c r="J194" s="10"/>
    </row>
    <row r="195" ht="12.75">
      <c r="J195" s="10"/>
    </row>
    <row r="196" ht="12.75">
      <c r="J196" s="10"/>
    </row>
    <row r="197" ht="12.75">
      <c r="J197" s="10"/>
    </row>
    <row r="198" ht="12.75">
      <c r="J198" s="10"/>
    </row>
    <row r="199" ht="12.75">
      <c r="J199" s="10"/>
    </row>
    <row r="200" ht="12.75">
      <c r="J200" s="10"/>
    </row>
    <row r="201" ht="12.75">
      <c r="J201" s="10"/>
    </row>
    <row r="202" ht="12.75">
      <c r="J202" s="10"/>
    </row>
    <row r="203" ht="12.75">
      <c r="J203" s="10"/>
    </row>
    <row r="204" ht="12.75">
      <c r="J204" s="10"/>
    </row>
    <row r="205" ht="12.75">
      <c r="J205" s="10"/>
    </row>
    <row r="206" ht="12.75">
      <c r="J206" s="10"/>
    </row>
    <row r="207" ht="12.75">
      <c r="J207" s="10"/>
    </row>
    <row r="208" ht="12.75">
      <c r="J208" s="10"/>
    </row>
    <row r="209" ht="12.75">
      <c r="J209" s="10"/>
    </row>
    <row r="210" ht="12.75">
      <c r="J210" s="10"/>
    </row>
    <row r="211" ht="12.75">
      <c r="J211" s="10"/>
    </row>
  </sheetData>
  <mergeCells count="2">
    <mergeCell ref="E1:E2"/>
    <mergeCell ref="E30:E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158"/>
  <sheetViews>
    <sheetView workbookViewId="0" topLeftCell="A1">
      <selection activeCell="A27" sqref="A27"/>
    </sheetView>
  </sheetViews>
  <sheetFormatPr defaultColWidth="9.140625" defaultRowHeight="12.75"/>
  <cols>
    <col min="1" max="1" width="20.7109375" style="41" customWidth="1"/>
    <col min="2" max="2" width="12.8515625" style="41" customWidth="1"/>
    <col min="3" max="3" width="9.140625" style="36" customWidth="1"/>
    <col min="4" max="4" width="11.140625" style="43" customWidth="1"/>
    <col min="5" max="5" width="10.7109375" style="43" customWidth="1"/>
    <col min="6" max="6" width="9.140625" style="43" customWidth="1"/>
    <col min="7" max="7" width="10.140625" style="43" customWidth="1"/>
    <col min="8" max="8" width="9.140625" style="43" customWidth="1"/>
    <col min="9" max="10" width="11.140625" style="43" customWidth="1"/>
    <col min="11" max="11" width="9.140625" style="43" customWidth="1"/>
    <col min="12" max="12" width="11.28125" style="43" customWidth="1"/>
    <col min="13" max="18" width="9.140625" style="43" customWidth="1"/>
    <col min="19" max="40" width="9.140625" style="10" customWidth="1"/>
  </cols>
  <sheetData>
    <row r="2" spans="1:18" ht="12.75">
      <c r="A2" s="2" t="s">
        <v>53</v>
      </c>
      <c r="B2" s="6" t="s">
        <v>54</v>
      </c>
      <c r="C2" s="7" t="s">
        <v>131</v>
      </c>
      <c r="D2" s="12" t="s">
        <v>0</v>
      </c>
      <c r="E2" s="12" t="s">
        <v>56</v>
      </c>
      <c r="F2" s="12" t="s">
        <v>57</v>
      </c>
      <c r="G2" s="12" t="s">
        <v>58</v>
      </c>
      <c r="H2" s="12" t="s">
        <v>59</v>
      </c>
      <c r="I2" s="12" t="s">
        <v>60</v>
      </c>
      <c r="J2" s="12" t="s">
        <v>61</v>
      </c>
      <c r="K2" s="12" t="s">
        <v>62</v>
      </c>
      <c r="L2" s="12" t="s">
        <v>63</v>
      </c>
      <c r="M2" s="12" t="s">
        <v>6</v>
      </c>
      <c r="N2" s="12" t="s">
        <v>64</v>
      </c>
      <c r="O2" s="12" t="s">
        <v>65</v>
      </c>
      <c r="P2" s="12" t="s">
        <v>66</v>
      </c>
      <c r="Q2" s="12" t="s">
        <v>67</v>
      </c>
      <c r="R2" s="12" t="s">
        <v>7</v>
      </c>
    </row>
    <row r="3" spans="1:40" s="28" customFormat="1" ht="12.75">
      <c r="A3" s="1" t="s">
        <v>164</v>
      </c>
      <c r="B3" s="34" t="s">
        <v>165</v>
      </c>
      <c r="C3" s="1" t="s">
        <v>68</v>
      </c>
      <c r="D3" s="54">
        <f>IF(D46="D",D45,"ND")</f>
        <v>0.997</v>
      </c>
      <c r="E3" s="35"/>
      <c r="F3" s="54"/>
      <c r="G3" s="35"/>
      <c r="H3" s="35"/>
      <c r="I3" s="54">
        <f>IF(I46="D",I45,"ND")</f>
        <v>2.63</v>
      </c>
      <c r="J3" s="54">
        <f>IF(J46="D",J45,"ND")</f>
        <v>82.5</v>
      </c>
      <c r="K3" s="54">
        <f>IF(K46="D",K45,"ND")</f>
        <v>195</v>
      </c>
      <c r="L3" s="35"/>
      <c r="M3" s="12">
        <v>162</v>
      </c>
      <c r="N3" s="54">
        <v>0.233</v>
      </c>
      <c r="O3" s="54"/>
      <c r="P3" s="35"/>
      <c r="Q3" s="54">
        <f>IF(Q46="D",Q45,"ND")</f>
        <v>0.658</v>
      </c>
      <c r="R3" s="54">
        <v>358</v>
      </c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4" spans="1:40" s="28" customFormat="1" ht="12.75">
      <c r="A4" s="1" t="s">
        <v>166</v>
      </c>
      <c r="B4" s="34" t="s">
        <v>165</v>
      </c>
      <c r="C4" s="1" t="s">
        <v>68</v>
      </c>
      <c r="D4" s="54">
        <f>IF(D49="D",D48,"ND")</f>
        <v>3.43</v>
      </c>
      <c r="E4" s="35"/>
      <c r="F4" s="54">
        <f>IF(F49="D",F48,"ND")</f>
        <v>15.7</v>
      </c>
      <c r="G4" s="35"/>
      <c r="H4" s="35"/>
      <c r="I4" s="54">
        <f>IF(I49="D",I48,"ND")</f>
        <v>2.2</v>
      </c>
      <c r="J4" s="54">
        <f>IF(J49="D",J48,"ND")</f>
        <v>90.6</v>
      </c>
      <c r="K4" s="54">
        <f>IF(K49="D",K48,"ND")</f>
        <v>178</v>
      </c>
      <c r="L4" s="35"/>
      <c r="M4" s="12">
        <v>171</v>
      </c>
      <c r="N4" s="54">
        <v>0.299</v>
      </c>
      <c r="O4" s="54">
        <v>25.4</v>
      </c>
      <c r="P4" s="35"/>
      <c r="Q4" s="54">
        <f>IF(Q49="D",Q48,"ND")</f>
        <v>1.14</v>
      </c>
      <c r="R4" s="12">
        <v>417</v>
      </c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s="28" customFormat="1" ht="12.75">
      <c r="A5" s="1" t="s">
        <v>167</v>
      </c>
      <c r="B5" s="34" t="s">
        <v>165</v>
      </c>
      <c r="C5" s="1" t="s">
        <v>68</v>
      </c>
      <c r="D5" s="54">
        <f>IF(D52="D",D51,"ND")</f>
        <v>1.11</v>
      </c>
      <c r="E5" s="35"/>
      <c r="F5" s="54">
        <f>IF(F52="D",F51,"ND")</f>
        <v>18</v>
      </c>
      <c r="G5" s="35"/>
      <c r="H5" s="35"/>
      <c r="I5" s="54">
        <f>IF(I52="D",I51,"ND")</f>
        <v>2.22</v>
      </c>
      <c r="J5" s="54">
        <f>IF(J52="D",J51,"ND")</f>
        <v>95.2</v>
      </c>
      <c r="K5" s="54">
        <f>IF(K52="D",K51,"ND")</f>
        <v>149</v>
      </c>
      <c r="L5" s="35"/>
      <c r="M5" s="12">
        <v>168</v>
      </c>
      <c r="N5" s="54">
        <v>0.337</v>
      </c>
      <c r="O5" s="54">
        <v>55.2</v>
      </c>
      <c r="P5" s="35"/>
      <c r="Q5" s="54">
        <f>IF(Q52="D",Q51,"ND")</f>
        <v>0.666</v>
      </c>
      <c r="R5" s="54">
        <v>409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40" s="28" customFormat="1" ht="12.75">
      <c r="A6" s="1" t="s">
        <v>168</v>
      </c>
      <c r="B6" s="34" t="s">
        <v>165</v>
      </c>
      <c r="C6" s="1" t="s">
        <v>68</v>
      </c>
      <c r="D6" s="54">
        <f>IF(D55="D",D54,"ND")</f>
        <v>1.06</v>
      </c>
      <c r="E6" s="35"/>
      <c r="F6" s="54">
        <f>IF(F55="D",F54,"ND")</f>
        <v>9.18</v>
      </c>
      <c r="G6" s="35"/>
      <c r="H6" s="35"/>
      <c r="I6" s="54">
        <f>IF(I55="D",I54,"ND")</f>
        <v>0.922</v>
      </c>
      <c r="J6" s="54">
        <f>IF(J55="D",J54,"ND")</f>
        <v>65</v>
      </c>
      <c r="K6" s="54">
        <f>IF(K55="D",K54,"ND")</f>
        <v>71.4</v>
      </c>
      <c r="L6" s="35"/>
      <c r="M6" s="54">
        <v>74.8</v>
      </c>
      <c r="N6" s="54">
        <v>0.169</v>
      </c>
      <c r="O6" s="54">
        <v>38.7</v>
      </c>
      <c r="P6" s="19"/>
      <c r="Q6" s="54">
        <f>IF(Q55="D",Q54,"ND")</f>
        <v>0.238</v>
      </c>
      <c r="R6" s="54">
        <v>235</v>
      </c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s="28" customFormat="1" ht="12.75">
      <c r="A7" s="1" t="s">
        <v>169</v>
      </c>
      <c r="B7" s="34" t="s">
        <v>165</v>
      </c>
      <c r="C7" s="1" t="s">
        <v>68</v>
      </c>
      <c r="D7" s="54">
        <f>IF(D58="D",D57,"ND")</f>
        <v>1.36</v>
      </c>
      <c r="E7" s="35"/>
      <c r="F7" s="54">
        <f>IF(F58="D",F57,"ND")</f>
        <v>12.8</v>
      </c>
      <c r="G7" s="35"/>
      <c r="H7" s="35"/>
      <c r="I7" s="54">
        <f>IF(I58="D",I57,"ND")</f>
        <v>0.73</v>
      </c>
      <c r="J7" s="54">
        <f>IF(J58="D",J57,"ND")</f>
        <v>66.9</v>
      </c>
      <c r="K7" s="54">
        <f>IF(K58="D",K57,"ND")</f>
        <v>47.5</v>
      </c>
      <c r="L7" s="35"/>
      <c r="M7" s="54">
        <v>44.6</v>
      </c>
      <c r="N7" s="54">
        <v>0.236</v>
      </c>
      <c r="O7" s="54">
        <v>34.5</v>
      </c>
      <c r="P7" s="35"/>
      <c r="Q7" s="54">
        <f>IF(Q58="D",Q57,"ND")</f>
        <v>0.307</v>
      </c>
      <c r="R7" s="54">
        <v>126</v>
      </c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</row>
    <row r="8" spans="1:40" s="28" customFormat="1" ht="12.75">
      <c r="A8" s="1" t="s">
        <v>170</v>
      </c>
      <c r="B8" s="34" t="s">
        <v>165</v>
      </c>
      <c r="C8" s="1" t="s">
        <v>68</v>
      </c>
      <c r="D8" s="54">
        <f>IF(D61="D",D60,"ND")</f>
        <v>0.936</v>
      </c>
      <c r="E8" s="35"/>
      <c r="F8" s="54">
        <f>IF(F61="D",F60,"ND")</f>
        <v>9.09</v>
      </c>
      <c r="G8" s="35"/>
      <c r="H8" s="35"/>
      <c r="I8" s="54">
        <f>IF(I61="D",I60,"ND")</f>
        <v>0.596</v>
      </c>
      <c r="J8" s="54">
        <f>IF(J61="D",J60,"ND")</f>
        <v>60</v>
      </c>
      <c r="K8" s="54">
        <f>IF(K61="D",K60,"ND")</f>
        <v>35.7</v>
      </c>
      <c r="L8" s="35"/>
      <c r="M8" s="54">
        <v>44.4</v>
      </c>
      <c r="N8" s="54">
        <v>0.159</v>
      </c>
      <c r="O8" s="54">
        <v>31.8</v>
      </c>
      <c r="P8" s="35"/>
      <c r="Q8" s="54">
        <f>IF(Q61="D",Q60,"ND")</f>
        <v>0.262</v>
      </c>
      <c r="R8" s="54">
        <v>159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1:18" ht="12.75">
      <c r="A9" s="36" t="s">
        <v>171</v>
      </c>
      <c r="B9" s="34" t="s">
        <v>165</v>
      </c>
      <c r="C9" s="36" t="s">
        <v>68</v>
      </c>
      <c r="D9" s="54"/>
      <c r="F9" s="54">
        <f>IF(F64="D",F63,"ND")</f>
        <v>7.1</v>
      </c>
      <c r="I9" s="54">
        <f>IF(I64="D",I63,"ND")</f>
        <v>0.5</v>
      </c>
      <c r="J9" s="54">
        <f>IF(J64="D",J63,"ND")</f>
        <v>36</v>
      </c>
      <c r="K9" s="54" t="str">
        <f>IF(K64="D",K63,"ND")</f>
        <v>ND</v>
      </c>
      <c r="M9" s="54" t="s">
        <v>17</v>
      </c>
      <c r="N9" s="54">
        <v>0.12</v>
      </c>
      <c r="O9" s="54">
        <v>23</v>
      </c>
      <c r="Q9" s="54" t="str">
        <f>IF(Q64="D",Q63,"ND")</f>
        <v>ND</v>
      </c>
      <c r="R9" s="54">
        <v>130</v>
      </c>
    </row>
    <row r="10" spans="1:18" ht="12.75">
      <c r="A10" s="36" t="s">
        <v>172</v>
      </c>
      <c r="B10" s="34" t="s">
        <v>165</v>
      </c>
      <c r="C10" s="36" t="s">
        <v>68</v>
      </c>
      <c r="D10" s="54"/>
      <c r="F10" s="54"/>
      <c r="I10" s="54">
        <f>IF(I67="D",I66,"ND")</f>
        <v>0.05</v>
      </c>
      <c r="J10" s="54"/>
      <c r="K10" s="54">
        <f>IF(K67="D",K66,"ND")</f>
        <v>2.07</v>
      </c>
      <c r="M10" s="54">
        <v>1.13</v>
      </c>
      <c r="N10" s="54"/>
      <c r="O10" s="54">
        <v>4.06</v>
      </c>
      <c r="Q10" s="54"/>
      <c r="R10" s="54">
        <v>6.21</v>
      </c>
    </row>
    <row r="11" spans="1:18" ht="12.75">
      <c r="A11" s="36" t="s">
        <v>173</v>
      </c>
      <c r="B11" s="34" t="s">
        <v>165</v>
      </c>
      <c r="C11" s="36" t="s">
        <v>68</v>
      </c>
      <c r="D11" s="54"/>
      <c r="F11" s="54">
        <f>IF(F70="D",F69,"ND")</f>
        <v>2.5</v>
      </c>
      <c r="I11" s="54" t="str">
        <f>IF(I70="D",I69,"ND")</f>
        <v>ND</v>
      </c>
      <c r="J11" s="54">
        <f>IF(J70="D",J69,"ND")</f>
        <v>11</v>
      </c>
      <c r="K11" s="54" t="str">
        <f>IF(K70="D",K69,"ND")</f>
        <v>ND</v>
      </c>
      <c r="M11" s="54" t="s">
        <v>17</v>
      </c>
      <c r="N11" s="54" t="s">
        <v>17</v>
      </c>
      <c r="O11" s="54">
        <v>7.3</v>
      </c>
      <c r="Q11" s="54">
        <f>IF(Q70="D",Q69,"ND")</f>
        <v>0.2</v>
      </c>
      <c r="R11" s="54">
        <v>27</v>
      </c>
    </row>
    <row r="12" spans="1:18" ht="12.75">
      <c r="A12" s="36" t="s">
        <v>174</v>
      </c>
      <c r="B12" s="34" t="s">
        <v>165</v>
      </c>
      <c r="C12" s="36" t="s">
        <v>68</v>
      </c>
      <c r="D12" s="54"/>
      <c r="F12" s="54">
        <f>IF(F73="D",F72,"ND")</f>
        <v>4.9</v>
      </c>
      <c r="I12" s="54">
        <f>IF(I73="D",I72,"ND")</f>
        <v>0.1</v>
      </c>
      <c r="J12" s="54">
        <f>IF(J73="D",J72,"ND")</f>
        <v>26</v>
      </c>
      <c r="K12" s="54" t="str">
        <f>IF(K73="D",K72,"ND")</f>
        <v>ND</v>
      </c>
      <c r="M12" s="54" t="s">
        <v>17</v>
      </c>
      <c r="N12" s="54">
        <v>0.05</v>
      </c>
      <c r="O12" s="54">
        <v>14</v>
      </c>
      <c r="Q12" s="54" t="str">
        <f>IF(Q73="D",Q72,"ND")</f>
        <v>ND</v>
      </c>
      <c r="R12" s="54">
        <v>71</v>
      </c>
    </row>
    <row r="13" spans="1:18" ht="12.75">
      <c r="A13" s="36" t="s">
        <v>175</v>
      </c>
      <c r="B13" s="34" t="s">
        <v>165</v>
      </c>
      <c r="C13" s="36" t="s">
        <v>68</v>
      </c>
      <c r="D13" s="54"/>
      <c r="F13" s="54">
        <f>IF(F76="D",F75,"ND")</f>
        <v>9.9</v>
      </c>
      <c r="H13" s="1"/>
      <c r="I13" s="54">
        <f>IF(I76="D",I75,"ND")</f>
        <v>1.4</v>
      </c>
      <c r="J13" s="54">
        <f>IF(J76="D",J75,"ND")</f>
        <v>48</v>
      </c>
      <c r="K13" s="54">
        <f>IF(K76="D",K75,"ND")</f>
        <v>13</v>
      </c>
      <c r="M13" s="54">
        <v>31</v>
      </c>
      <c r="N13" s="54">
        <v>0.15</v>
      </c>
      <c r="O13" s="54">
        <v>33</v>
      </c>
      <c r="Q13" s="54">
        <f>IF(Q76="D",Q75,"ND")</f>
        <v>0.4</v>
      </c>
      <c r="R13" s="54">
        <v>190</v>
      </c>
    </row>
    <row r="14" spans="1:40" s="28" customFormat="1" ht="12.75">
      <c r="A14" s="1" t="s">
        <v>176</v>
      </c>
      <c r="B14" s="34" t="s">
        <v>165</v>
      </c>
      <c r="C14" s="1" t="s">
        <v>68</v>
      </c>
      <c r="D14" s="54"/>
      <c r="E14" s="35"/>
      <c r="F14" s="54"/>
      <c r="G14" s="35"/>
      <c r="H14" s="1"/>
      <c r="I14" s="54">
        <f>IF(I79="D",I78,"ND")</f>
        <v>0.06</v>
      </c>
      <c r="J14" s="54"/>
      <c r="K14" s="54">
        <v>0.99</v>
      </c>
      <c r="L14" s="35"/>
      <c r="M14" s="54">
        <v>0.36</v>
      </c>
      <c r="N14" s="54"/>
      <c r="O14" s="54">
        <v>5.14</v>
      </c>
      <c r="P14" s="35"/>
      <c r="Q14" s="54"/>
      <c r="R14" s="54">
        <v>3.58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</row>
    <row r="15" spans="1:40" s="28" customFormat="1" ht="12.75">
      <c r="A15" s="1" t="s">
        <v>177</v>
      </c>
      <c r="B15" s="34" t="s">
        <v>165</v>
      </c>
      <c r="C15" s="1" t="s">
        <v>68</v>
      </c>
      <c r="D15" s="54"/>
      <c r="E15" s="35"/>
      <c r="F15" s="54">
        <f>IF(F82="D",F81,"ND")</f>
        <v>6.5</v>
      </c>
      <c r="G15" s="35"/>
      <c r="H15" s="1"/>
      <c r="I15" s="54">
        <f>IF(I82="D",I81,"ND")</f>
        <v>1.2</v>
      </c>
      <c r="J15" s="54">
        <f>IF(J82="D",J81,"ND")</f>
        <v>55</v>
      </c>
      <c r="K15" s="54">
        <f>IF(K82="D",K81,"ND")</f>
        <v>51</v>
      </c>
      <c r="L15" s="35"/>
      <c r="M15" s="54">
        <v>84</v>
      </c>
      <c r="N15" s="54">
        <v>0.19</v>
      </c>
      <c r="O15" s="54">
        <v>35</v>
      </c>
      <c r="P15" s="35"/>
      <c r="Q15" s="54">
        <f>IF(Q82="D",Q81,"ND")</f>
        <v>4.2</v>
      </c>
      <c r="R15" s="54">
        <v>190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</row>
    <row r="16" spans="1:40" s="28" customFormat="1" ht="12.75">
      <c r="A16" s="1" t="s">
        <v>178</v>
      </c>
      <c r="B16" s="34" t="s">
        <v>165</v>
      </c>
      <c r="C16" s="1" t="s">
        <v>68</v>
      </c>
      <c r="D16" s="54"/>
      <c r="E16" s="35"/>
      <c r="F16" s="54"/>
      <c r="G16" s="35"/>
      <c r="H16" s="1"/>
      <c r="I16" s="54">
        <f>IF(I85="D",I84,"ND")</f>
        <v>0.1</v>
      </c>
      <c r="J16" s="54"/>
      <c r="K16" s="54">
        <f>IF(K85="D",K84,"ND")</f>
        <v>1.01</v>
      </c>
      <c r="L16" s="35"/>
      <c r="M16" s="54">
        <v>0.44</v>
      </c>
      <c r="N16" s="54"/>
      <c r="O16" s="54">
        <v>4.14</v>
      </c>
      <c r="P16" s="35"/>
      <c r="Q16" s="54"/>
      <c r="R16" s="54">
        <v>4.06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</row>
    <row r="17" spans="1:40" s="28" customFormat="1" ht="12.75">
      <c r="A17" s="1" t="s">
        <v>179</v>
      </c>
      <c r="B17" s="34" t="s">
        <v>165</v>
      </c>
      <c r="C17" s="1" t="s">
        <v>68</v>
      </c>
      <c r="D17" s="54"/>
      <c r="E17" s="35"/>
      <c r="F17" s="54"/>
      <c r="G17" s="35"/>
      <c r="H17" s="1"/>
      <c r="I17" s="54" t="str">
        <f>IF(I88="D",I87,"ND")</f>
        <v>ND</v>
      </c>
      <c r="J17" s="54"/>
      <c r="K17" s="54"/>
      <c r="L17" s="35"/>
      <c r="M17" s="54"/>
      <c r="N17" s="54"/>
      <c r="O17" s="54"/>
      <c r="P17" s="35"/>
      <c r="Q17" s="54"/>
      <c r="R17" s="54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</row>
    <row r="18" spans="1:40" s="28" customFormat="1" ht="12.75">
      <c r="A18" s="1" t="s">
        <v>180</v>
      </c>
      <c r="B18" s="34" t="s">
        <v>165</v>
      </c>
      <c r="C18" s="1" t="s">
        <v>68</v>
      </c>
      <c r="D18" s="54"/>
      <c r="E18" s="35"/>
      <c r="F18" s="54">
        <f>IF(F91="D",F90,"ND")</f>
        <v>6.6</v>
      </c>
      <c r="G18" s="35"/>
      <c r="H18" s="1"/>
      <c r="I18" s="54">
        <f>IF(I91="D",I90,"ND")</f>
        <v>0.4</v>
      </c>
      <c r="J18" s="54">
        <f>IF(J91="D",J90,"ND")</f>
        <v>32</v>
      </c>
      <c r="K18" s="54">
        <f>IF(K91="D",K90,"ND")</f>
        <v>77</v>
      </c>
      <c r="L18" s="35"/>
      <c r="M18" s="54">
        <v>20</v>
      </c>
      <c r="N18" s="54">
        <v>0.1</v>
      </c>
      <c r="O18" s="54">
        <v>19</v>
      </c>
      <c r="P18" s="35"/>
      <c r="Q18" s="54">
        <f>IF(Q91="D",Q90,"ND")</f>
        <v>0.2</v>
      </c>
      <c r="R18" s="54">
        <v>97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</row>
    <row r="19" spans="1:40" s="28" customFormat="1" ht="12.75">
      <c r="A19" s="1" t="s">
        <v>181</v>
      </c>
      <c r="B19" s="34" t="s">
        <v>165</v>
      </c>
      <c r="C19" s="1" t="s">
        <v>68</v>
      </c>
      <c r="D19" s="54"/>
      <c r="E19" s="35"/>
      <c r="F19" s="54"/>
      <c r="G19" s="35"/>
      <c r="H19" s="1"/>
      <c r="I19" s="54">
        <f>IF(I94="D",I93,"ND")</f>
        <v>0.04</v>
      </c>
      <c r="J19" s="54"/>
      <c r="K19" s="54">
        <v>15.35</v>
      </c>
      <c r="L19" s="35"/>
      <c r="M19" s="54">
        <v>0.89</v>
      </c>
      <c r="N19" s="54"/>
      <c r="O19" s="54">
        <v>4.21</v>
      </c>
      <c r="P19" s="35"/>
      <c r="Q19" s="54"/>
      <c r="R19" s="54">
        <v>5.42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</row>
    <row r="20" spans="1:40" s="28" customFormat="1" ht="12.75">
      <c r="A20" s="1" t="s">
        <v>182</v>
      </c>
      <c r="B20" s="34" t="s">
        <v>165</v>
      </c>
      <c r="C20" s="1" t="s">
        <v>68</v>
      </c>
      <c r="D20" s="54"/>
      <c r="E20" s="35"/>
      <c r="F20" s="54">
        <f>IF(F97="D",F96,"ND")</f>
        <v>10.246</v>
      </c>
      <c r="G20" s="35"/>
      <c r="H20" s="1"/>
      <c r="I20" s="54">
        <f>IF(I97="D",I96,"ND")</f>
        <v>0.676</v>
      </c>
      <c r="J20" s="54">
        <v>57.746</v>
      </c>
      <c r="K20" s="54">
        <v>47.761</v>
      </c>
      <c r="L20" s="35"/>
      <c r="M20" s="54">
        <v>52.242</v>
      </c>
      <c r="N20" s="54">
        <v>0.145</v>
      </c>
      <c r="O20" s="54">
        <v>22.886</v>
      </c>
      <c r="P20" s="35"/>
      <c r="Q20" s="54">
        <f>IF(Q97="D",Q96,"ND")</f>
        <v>0.29</v>
      </c>
      <c r="R20" s="54">
        <v>153.733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</row>
    <row r="21" spans="1:40" s="28" customFormat="1" ht="12.75">
      <c r="A21" s="1" t="s">
        <v>183</v>
      </c>
      <c r="B21" s="34" t="s">
        <v>165</v>
      </c>
      <c r="C21" s="1" t="s">
        <v>68</v>
      </c>
      <c r="D21" s="54"/>
      <c r="E21" s="35"/>
      <c r="F21" s="54"/>
      <c r="G21" s="35"/>
      <c r="H21" s="1"/>
      <c r="I21" s="54">
        <f>IF(I100="D",I99,"ND")</f>
        <v>0.05</v>
      </c>
      <c r="J21" s="54"/>
      <c r="K21" s="54">
        <v>1.08</v>
      </c>
      <c r="L21" s="35"/>
      <c r="M21" s="54">
        <v>0.38</v>
      </c>
      <c r="N21" s="54"/>
      <c r="O21" s="54">
        <v>5.03</v>
      </c>
      <c r="P21" s="35"/>
      <c r="Q21" s="54"/>
      <c r="R21" s="54">
        <v>3.43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</row>
    <row r="22" spans="1:40" s="28" customFormat="1" ht="12.75">
      <c r="A22" s="1" t="s">
        <v>184</v>
      </c>
      <c r="B22" s="34" t="s">
        <v>165</v>
      </c>
      <c r="C22" s="1" t="s">
        <v>68</v>
      </c>
      <c r="D22" s="54"/>
      <c r="E22" s="35"/>
      <c r="F22" s="54">
        <f>IF(F103="D",F102,"ND")</f>
        <v>13</v>
      </c>
      <c r="G22" s="35"/>
      <c r="H22" s="1"/>
      <c r="I22" s="54">
        <f>IF(I103="D",I102,"ND")</f>
        <v>0.9</v>
      </c>
      <c r="J22" s="54">
        <v>51</v>
      </c>
      <c r="K22" s="54">
        <v>45</v>
      </c>
      <c r="L22" s="35"/>
      <c r="M22" s="54">
        <v>41</v>
      </c>
      <c r="N22" s="54">
        <v>0.16</v>
      </c>
      <c r="O22" s="54">
        <v>29</v>
      </c>
      <c r="P22" s="35"/>
      <c r="Q22" s="54">
        <f>IF(Q103="D",Q102,"ND")</f>
        <v>0.3</v>
      </c>
      <c r="R22" s="54">
        <v>160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</row>
    <row r="23" spans="1:40" s="28" customFormat="1" ht="12.75">
      <c r="A23" s="1" t="s">
        <v>185</v>
      </c>
      <c r="B23" s="34" t="s">
        <v>165</v>
      </c>
      <c r="C23" s="1" t="s">
        <v>68</v>
      </c>
      <c r="D23" s="54"/>
      <c r="E23" s="35"/>
      <c r="F23" s="54"/>
      <c r="G23" s="35"/>
      <c r="H23" s="1"/>
      <c r="I23" s="54">
        <f>IF(I106="D",I105,"ND")</f>
        <v>0.03</v>
      </c>
      <c r="J23" s="54"/>
      <c r="K23" s="54">
        <v>2.05</v>
      </c>
      <c r="L23" s="35"/>
      <c r="M23" s="54">
        <v>0.9</v>
      </c>
      <c r="N23" s="54"/>
      <c r="O23" s="54">
        <v>3.51</v>
      </c>
      <c r="P23" s="35"/>
      <c r="Q23" s="54"/>
      <c r="R23" s="54">
        <v>3.59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</row>
    <row r="24" spans="1:40" s="28" customFormat="1" ht="12.75">
      <c r="A24" s="1" t="s">
        <v>186</v>
      </c>
      <c r="B24" s="34" t="s">
        <v>165</v>
      </c>
      <c r="C24" s="1" t="s">
        <v>68</v>
      </c>
      <c r="D24" s="54"/>
      <c r="E24" s="35"/>
      <c r="F24" s="54">
        <f>IF(F109="D",F108,"ND")</f>
        <v>4.368</v>
      </c>
      <c r="G24" s="35"/>
      <c r="H24" s="35"/>
      <c r="I24" s="54">
        <f>IF(I109="D",I108,"ND")</f>
        <v>0.098</v>
      </c>
      <c r="J24" s="54">
        <v>13.973</v>
      </c>
      <c r="K24" s="54">
        <v>5.335</v>
      </c>
      <c r="L24" s="35"/>
      <c r="M24" s="54">
        <v>12.019</v>
      </c>
      <c r="N24" s="54">
        <v>0.018</v>
      </c>
      <c r="O24" s="54">
        <v>6.254</v>
      </c>
      <c r="P24" s="35"/>
      <c r="Q24" s="54" t="str">
        <f>IF(Q109="D",Q108,"ND")</f>
        <v>ND</v>
      </c>
      <c r="R24" s="54">
        <v>36.937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</row>
    <row r="25" spans="1:40" s="28" customFormat="1" ht="12.75">
      <c r="A25" s="1" t="s">
        <v>187</v>
      </c>
      <c r="B25" s="34" t="s">
        <v>165</v>
      </c>
      <c r="C25" s="1" t="s">
        <v>68</v>
      </c>
      <c r="D25" s="54"/>
      <c r="E25" s="35"/>
      <c r="F25" s="54">
        <f>IF(F112="D",F111,"ND")</f>
        <v>6.961</v>
      </c>
      <c r="G25" s="35"/>
      <c r="H25" s="35"/>
      <c r="I25" s="54">
        <f>IF(I112="D",I111,"ND")</f>
        <v>0.396</v>
      </c>
      <c r="J25" s="54">
        <v>40.641</v>
      </c>
      <c r="K25" s="54">
        <v>24.583</v>
      </c>
      <c r="L25" s="35"/>
      <c r="M25" s="54">
        <v>32.928</v>
      </c>
      <c r="N25" s="54">
        <v>0.086</v>
      </c>
      <c r="O25" s="54">
        <v>17.799</v>
      </c>
      <c r="P25" s="35"/>
      <c r="Q25" s="54">
        <f>IF(Q112="D",Q111,"ND")</f>
        <v>0.198</v>
      </c>
      <c r="R25" s="54">
        <v>119.748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</row>
    <row r="26" spans="1:40" s="28" customFormat="1" ht="12.75">
      <c r="A26" s="1" t="s">
        <v>188</v>
      </c>
      <c r="B26" s="34" t="s">
        <v>165</v>
      </c>
      <c r="C26" s="1" t="s">
        <v>68</v>
      </c>
      <c r="D26" s="54"/>
      <c r="E26" s="35"/>
      <c r="F26" s="54">
        <f>IF(F115="D",F114,"ND")</f>
        <v>2.452</v>
      </c>
      <c r="G26" s="35"/>
      <c r="H26" s="35"/>
      <c r="I26" s="54">
        <f>IF(I115="D",I114,"ND")</f>
        <v>0.098</v>
      </c>
      <c r="J26" s="35">
        <v>11.626</v>
      </c>
      <c r="K26" s="35">
        <v>7.386</v>
      </c>
      <c r="L26" s="35"/>
      <c r="M26" s="35">
        <v>12.31</v>
      </c>
      <c r="N26" s="35">
        <v>0.014</v>
      </c>
      <c r="O26" s="35">
        <v>7.327</v>
      </c>
      <c r="P26" s="35"/>
      <c r="Q26" s="54" t="str">
        <f>IF(Q115="D",Q114,"ND")</f>
        <v>ND</v>
      </c>
      <c r="R26" s="35">
        <v>45.527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</row>
    <row r="27" spans="1:40" s="28" customFormat="1" ht="12.75">
      <c r="A27" s="1" t="s">
        <v>189</v>
      </c>
      <c r="B27" s="34" t="s">
        <v>165</v>
      </c>
      <c r="C27" s="1" t="s">
        <v>68</v>
      </c>
      <c r="D27" s="35"/>
      <c r="E27" s="35"/>
      <c r="F27" s="54"/>
      <c r="G27" s="35"/>
      <c r="H27" s="35"/>
      <c r="I27" s="35"/>
      <c r="J27" s="35"/>
      <c r="K27" s="35"/>
      <c r="L27" s="35"/>
      <c r="M27" s="35"/>
      <c r="N27" s="35">
        <v>0.015</v>
      </c>
      <c r="O27" s="35"/>
      <c r="P27" s="35"/>
      <c r="Q27" s="35"/>
      <c r="R27" s="35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</row>
    <row r="28" spans="1:40" s="28" customFormat="1" ht="12.75">
      <c r="A28" s="1" t="s">
        <v>190</v>
      </c>
      <c r="B28" s="34" t="s">
        <v>165</v>
      </c>
      <c r="C28" s="1" t="s">
        <v>68</v>
      </c>
      <c r="D28" s="35"/>
      <c r="E28" s="35"/>
      <c r="F28" s="54">
        <f>IF(F121="D",F120,"ND")</f>
        <v>5.231</v>
      </c>
      <c r="G28" s="35"/>
      <c r="H28" s="35"/>
      <c r="I28" s="54">
        <f>IF(I121="D",I120,"ND")</f>
        <v>0.2</v>
      </c>
      <c r="J28" s="35">
        <v>23.061</v>
      </c>
      <c r="K28" s="35">
        <v>13.537</v>
      </c>
      <c r="L28" s="35"/>
      <c r="M28" s="35">
        <v>17.97</v>
      </c>
      <c r="N28" s="35">
        <v>0.065</v>
      </c>
      <c r="O28" s="35">
        <v>11.88</v>
      </c>
      <c r="P28" s="35"/>
      <c r="Q28" s="54" t="str">
        <f>IF(Q121="D",Q120,"ND")</f>
        <v>ND</v>
      </c>
      <c r="R28" s="35">
        <v>63.193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</row>
    <row r="29" spans="1:40" s="28" customFormat="1" ht="12.75">
      <c r="A29" s="1" t="s">
        <v>191</v>
      </c>
      <c r="B29" s="34" t="s">
        <v>165</v>
      </c>
      <c r="C29" s="1" t="s">
        <v>68</v>
      </c>
      <c r="D29" s="35"/>
      <c r="E29" s="35"/>
      <c r="F29" s="54">
        <f>IF(F124="D",F123,"ND")</f>
        <v>5.193</v>
      </c>
      <c r="G29" s="35"/>
      <c r="H29" s="35"/>
      <c r="I29" s="54">
        <f>IF(I124="D",I123,"ND")</f>
        <v>0.199</v>
      </c>
      <c r="J29" s="35">
        <v>22.881</v>
      </c>
      <c r="K29" s="35">
        <v>13.191</v>
      </c>
      <c r="L29" s="35"/>
      <c r="M29" s="35">
        <v>17.41</v>
      </c>
      <c r="N29" s="35"/>
      <c r="O29" s="35">
        <v>12.037</v>
      </c>
      <c r="P29" s="35"/>
      <c r="Q29" s="54" t="str">
        <f>IF(Q124="D",Q123,"ND")</f>
        <v>ND</v>
      </c>
      <c r="R29" s="35">
        <v>62.277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</row>
    <row r="30" spans="1:40" s="28" customFormat="1" ht="12.75">
      <c r="A30" s="1" t="s">
        <v>192</v>
      </c>
      <c r="B30" s="34" t="s">
        <v>165</v>
      </c>
      <c r="C30" s="1" t="s">
        <v>68</v>
      </c>
      <c r="D30" s="35"/>
      <c r="E30" s="35"/>
      <c r="F30" s="54">
        <v>6.8</v>
      </c>
      <c r="G30" s="35"/>
      <c r="H30" s="35"/>
      <c r="I30" s="54">
        <v>0.45</v>
      </c>
      <c r="J30" s="35">
        <v>32.2</v>
      </c>
      <c r="K30" s="35">
        <v>27.1</v>
      </c>
      <c r="L30" s="35"/>
      <c r="M30" s="35">
        <v>33.4</v>
      </c>
      <c r="N30" s="35">
        <v>0.08</v>
      </c>
      <c r="O30" s="35">
        <v>22.88</v>
      </c>
      <c r="P30" s="35"/>
      <c r="Q30" s="35">
        <v>0.2</v>
      </c>
      <c r="R30" s="35">
        <v>104.83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</row>
    <row r="31" spans="1:40" s="28" customFormat="1" ht="12.75">
      <c r="A31" s="1" t="s">
        <v>193</v>
      </c>
      <c r="B31" s="34" t="s">
        <v>165</v>
      </c>
      <c r="C31" s="1" t="s">
        <v>68</v>
      </c>
      <c r="D31" s="35"/>
      <c r="E31" s="35"/>
      <c r="F31" s="54"/>
      <c r="G31" s="35"/>
      <c r="H31" s="35"/>
      <c r="I31" s="54">
        <v>0.1</v>
      </c>
      <c r="J31" s="35">
        <v>31.4</v>
      </c>
      <c r="K31" s="35">
        <v>2.56</v>
      </c>
      <c r="L31" s="35"/>
      <c r="M31" s="35">
        <v>0.8</v>
      </c>
      <c r="N31" s="35"/>
      <c r="O31" s="35"/>
      <c r="P31" s="35"/>
      <c r="Q31" s="35"/>
      <c r="R31" s="35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</row>
    <row r="32" spans="1:40" s="28" customFormat="1" ht="12.75">
      <c r="A32" s="1" t="s">
        <v>194</v>
      </c>
      <c r="B32" s="34" t="s">
        <v>165</v>
      </c>
      <c r="C32" s="1" t="s">
        <v>68</v>
      </c>
      <c r="D32" s="35"/>
      <c r="E32" s="35"/>
      <c r="F32" s="54">
        <v>7</v>
      </c>
      <c r="G32" s="35"/>
      <c r="H32" s="35"/>
      <c r="I32" s="54">
        <v>0.45</v>
      </c>
      <c r="J32" s="35"/>
      <c r="K32" s="35">
        <v>25.2</v>
      </c>
      <c r="L32" s="35"/>
      <c r="M32" s="35">
        <v>33.3</v>
      </c>
      <c r="N32" s="35"/>
      <c r="O32" s="35">
        <v>20.7</v>
      </c>
      <c r="P32" s="35"/>
      <c r="Q32" s="35">
        <v>0.2</v>
      </c>
      <c r="R32" s="35">
        <v>101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</row>
    <row r="33" spans="1:40" s="28" customFormat="1" ht="12.75">
      <c r="A33" s="1" t="s">
        <v>195</v>
      </c>
      <c r="B33" s="34" t="s">
        <v>165</v>
      </c>
      <c r="C33" s="1" t="s">
        <v>68</v>
      </c>
      <c r="D33" s="35"/>
      <c r="E33" s="35"/>
      <c r="F33" s="54"/>
      <c r="G33" s="35"/>
      <c r="H33" s="35"/>
      <c r="I33" s="54"/>
      <c r="J33" s="35"/>
      <c r="K33" s="35"/>
      <c r="L33" s="35"/>
      <c r="M33" s="35"/>
      <c r="N33" s="35">
        <v>0.1</v>
      </c>
      <c r="O33" s="35"/>
      <c r="P33" s="35"/>
      <c r="Q33" s="35"/>
      <c r="R33" s="35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</row>
    <row r="34" spans="1:40" s="28" customFormat="1" ht="12.75">
      <c r="A34" s="1" t="s">
        <v>196</v>
      </c>
      <c r="B34" s="34" t="s">
        <v>165</v>
      </c>
      <c r="C34" s="1" t="s">
        <v>68</v>
      </c>
      <c r="D34" s="35"/>
      <c r="E34" s="35"/>
      <c r="F34" s="54"/>
      <c r="G34" s="35"/>
      <c r="H34" s="35"/>
      <c r="I34" s="54"/>
      <c r="J34" s="35"/>
      <c r="K34" s="35"/>
      <c r="L34" s="35"/>
      <c r="M34" s="35"/>
      <c r="N34" s="35">
        <v>0.09</v>
      </c>
      <c r="O34" s="35"/>
      <c r="P34" s="35"/>
      <c r="Q34" s="35"/>
      <c r="R34" s="35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</row>
    <row r="35" spans="1:40" s="28" customFormat="1" ht="12.75">
      <c r="A35" s="1" t="s">
        <v>197</v>
      </c>
      <c r="B35" s="34" t="s">
        <v>165</v>
      </c>
      <c r="C35" s="1" t="s">
        <v>68</v>
      </c>
      <c r="D35" s="35"/>
      <c r="E35" s="35"/>
      <c r="F35" s="54">
        <v>5.3</v>
      </c>
      <c r="G35" s="35"/>
      <c r="H35" s="35"/>
      <c r="I35" s="54">
        <v>0.91</v>
      </c>
      <c r="J35" s="35">
        <v>26.9</v>
      </c>
      <c r="K35" s="35">
        <v>27.4</v>
      </c>
      <c r="L35" s="35"/>
      <c r="M35" s="35">
        <v>48.1</v>
      </c>
      <c r="N35" s="35">
        <v>0.1</v>
      </c>
      <c r="O35" s="35">
        <v>17.7</v>
      </c>
      <c r="P35" s="35"/>
      <c r="Q35" s="35">
        <v>0.28</v>
      </c>
      <c r="R35" s="35">
        <v>125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</row>
    <row r="36" spans="1:40" s="28" customFormat="1" ht="12.75">
      <c r="A36" s="1" t="s">
        <v>198</v>
      </c>
      <c r="B36" s="34" t="s">
        <v>165</v>
      </c>
      <c r="C36" s="1" t="s">
        <v>68</v>
      </c>
      <c r="D36" s="35"/>
      <c r="E36" s="35"/>
      <c r="F36" s="54"/>
      <c r="G36" s="35"/>
      <c r="H36" s="35"/>
      <c r="I36" s="54"/>
      <c r="J36" s="35"/>
      <c r="K36" s="35"/>
      <c r="L36" s="35"/>
      <c r="M36" s="35"/>
      <c r="N36" s="35">
        <v>0.1</v>
      </c>
      <c r="O36" s="35"/>
      <c r="P36" s="35"/>
      <c r="Q36" s="35"/>
      <c r="R36" s="35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</row>
    <row r="37" spans="1:40" s="28" customFormat="1" ht="12.75">
      <c r="A37" s="1" t="s">
        <v>199</v>
      </c>
      <c r="B37" s="34" t="s">
        <v>165</v>
      </c>
      <c r="C37" s="1" t="s">
        <v>68</v>
      </c>
      <c r="D37" s="35"/>
      <c r="E37" s="35"/>
      <c r="F37" s="54"/>
      <c r="G37" s="35"/>
      <c r="H37" s="35"/>
      <c r="I37" s="54"/>
      <c r="J37" s="35"/>
      <c r="K37" s="35"/>
      <c r="L37" s="35"/>
      <c r="M37" s="35"/>
      <c r="N37" s="35">
        <v>0.1</v>
      </c>
      <c r="O37" s="35"/>
      <c r="P37" s="35"/>
      <c r="Q37" s="35"/>
      <c r="R37" s="35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</row>
    <row r="38" spans="1:40" s="28" customFormat="1" ht="12.75">
      <c r="A38" s="1" t="s">
        <v>200</v>
      </c>
      <c r="B38" s="34" t="s">
        <v>165</v>
      </c>
      <c r="C38" s="1" t="s">
        <v>68</v>
      </c>
      <c r="D38" s="35" t="s">
        <v>17</v>
      </c>
      <c r="E38" s="35"/>
      <c r="F38" s="54">
        <v>8.78</v>
      </c>
      <c r="G38" s="35"/>
      <c r="H38" s="35"/>
      <c r="I38" s="54">
        <v>0.374</v>
      </c>
      <c r="J38" s="35">
        <v>50.2</v>
      </c>
      <c r="K38" s="35">
        <v>25.1</v>
      </c>
      <c r="L38" s="35"/>
      <c r="M38" s="35">
        <v>38.4</v>
      </c>
      <c r="N38" s="35">
        <v>0.0839</v>
      </c>
      <c r="O38" s="35">
        <v>20.7</v>
      </c>
      <c r="P38" s="35"/>
      <c r="Q38" s="35">
        <v>0.19</v>
      </c>
      <c r="R38" s="35">
        <v>89.9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</row>
    <row r="39" spans="1:40" s="28" customFormat="1" ht="12.75">
      <c r="A39" s="1" t="s">
        <v>201</v>
      </c>
      <c r="B39" s="34" t="s">
        <v>165</v>
      </c>
      <c r="C39" s="1" t="s">
        <v>68</v>
      </c>
      <c r="D39" s="35" t="s">
        <v>17</v>
      </c>
      <c r="E39" s="35"/>
      <c r="F39" s="54">
        <v>11.8</v>
      </c>
      <c r="G39" s="35"/>
      <c r="H39" s="35"/>
      <c r="I39" s="54">
        <v>0.721</v>
      </c>
      <c r="J39" s="35">
        <v>62.8</v>
      </c>
      <c r="K39" s="35">
        <v>38.8</v>
      </c>
      <c r="L39" s="35"/>
      <c r="M39" s="35">
        <v>54.3</v>
      </c>
      <c r="N39" s="35">
        <v>0.154</v>
      </c>
      <c r="O39" s="35">
        <v>29</v>
      </c>
      <c r="P39" s="35"/>
      <c r="Q39" s="35">
        <v>0.33</v>
      </c>
      <c r="R39" s="35">
        <v>128</v>
      </c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</row>
    <row r="40" spans="1:40" s="28" customFormat="1" ht="12.75">
      <c r="A40" s="1" t="s">
        <v>202</v>
      </c>
      <c r="B40" s="34" t="s">
        <v>165</v>
      </c>
      <c r="C40" s="1" t="s">
        <v>68</v>
      </c>
      <c r="D40" s="35" t="s">
        <v>17</v>
      </c>
      <c r="E40" s="35"/>
      <c r="F40" s="54">
        <v>9.07</v>
      </c>
      <c r="G40" s="35"/>
      <c r="H40" s="35"/>
      <c r="I40" s="54">
        <v>0.395</v>
      </c>
      <c r="J40" s="35">
        <v>52.7</v>
      </c>
      <c r="K40" s="35">
        <v>28.8</v>
      </c>
      <c r="L40" s="35"/>
      <c r="M40" s="35">
        <v>37.8</v>
      </c>
      <c r="N40" s="35">
        <v>0.0841</v>
      </c>
      <c r="O40" s="35">
        <v>24.5</v>
      </c>
      <c r="P40" s="35"/>
      <c r="Q40" s="35">
        <v>0.21</v>
      </c>
      <c r="R40" s="35">
        <v>102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</row>
    <row r="41" spans="1:40" s="28" customFormat="1" ht="12.75">
      <c r="A41" s="1"/>
      <c r="B41" s="34"/>
      <c r="C41" s="1"/>
      <c r="D41" s="35"/>
      <c r="E41" s="35"/>
      <c r="F41" s="54"/>
      <c r="G41" s="35"/>
      <c r="H41" s="35"/>
      <c r="I41" s="54"/>
      <c r="J41" s="35"/>
      <c r="K41" s="35"/>
      <c r="L41" s="35"/>
      <c r="M41" s="35"/>
      <c r="N41" s="35"/>
      <c r="O41" s="35"/>
      <c r="P41" s="35"/>
      <c r="Q41" s="35"/>
      <c r="R41" s="35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</row>
    <row r="42" spans="1:40" s="28" customFormat="1" ht="12.75">
      <c r="A42" s="1"/>
      <c r="B42" s="34"/>
      <c r="C42" s="1"/>
      <c r="D42" s="35"/>
      <c r="E42" s="35"/>
      <c r="F42" s="54"/>
      <c r="G42" s="35"/>
      <c r="H42" s="35"/>
      <c r="I42" s="54"/>
      <c r="J42" s="35"/>
      <c r="K42" s="35"/>
      <c r="L42" s="35"/>
      <c r="M42" s="35"/>
      <c r="N42" s="35"/>
      <c r="O42" s="35"/>
      <c r="P42" s="35"/>
      <c r="Q42" s="35"/>
      <c r="R42" s="35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</row>
    <row r="43" spans="1:40" s="28" customFormat="1" ht="12.75">
      <c r="A43" s="37" t="s">
        <v>134</v>
      </c>
      <c r="B43" s="38"/>
      <c r="C43" s="39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</row>
    <row r="44" spans="1:40" s="29" customFormat="1" ht="12.75">
      <c r="A44" s="2" t="s">
        <v>53</v>
      </c>
      <c r="B44" s="6" t="s">
        <v>54</v>
      </c>
      <c r="C44" s="7" t="s">
        <v>131</v>
      </c>
      <c r="D44" s="12" t="s">
        <v>0</v>
      </c>
      <c r="E44" s="12" t="s">
        <v>56</v>
      </c>
      <c r="F44" s="12" t="s">
        <v>57</v>
      </c>
      <c r="G44" s="12" t="s">
        <v>58</v>
      </c>
      <c r="H44" s="12" t="s">
        <v>59</v>
      </c>
      <c r="I44" s="12" t="s">
        <v>60</v>
      </c>
      <c r="J44" s="12" t="s">
        <v>61</v>
      </c>
      <c r="K44" s="12" t="s">
        <v>62</v>
      </c>
      <c r="L44" s="12" t="s">
        <v>63</v>
      </c>
      <c r="M44" s="12" t="s">
        <v>6</v>
      </c>
      <c r="N44" s="12" t="s">
        <v>64</v>
      </c>
      <c r="O44" s="12" t="s">
        <v>65</v>
      </c>
      <c r="P44" s="12" t="s">
        <v>66</v>
      </c>
      <c r="Q44" s="12" t="s">
        <v>67</v>
      </c>
      <c r="R44" s="12" t="s">
        <v>7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</row>
    <row r="45" spans="1:40" s="30" customFormat="1" ht="12.75">
      <c r="A45" s="40" t="s">
        <v>164</v>
      </c>
      <c r="B45" s="34" t="s">
        <v>165</v>
      </c>
      <c r="C45" s="40" t="s">
        <v>68</v>
      </c>
      <c r="D45" s="22">
        <v>0.997</v>
      </c>
      <c r="E45" s="22"/>
      <c r="F45" s="22"/>
      <c r="G45" s="22"/>
      <c r="H45" s="22"/>
      <c r="I45" s="22">
        <v>2.63</v>
      </c>
      <c r="J45" s="22">
        <v>82.5</v>
      </c>
      <c r="K45" s="22">
        <v>195</v>
      </c>
      <c r="L45" s="22"/>
      <c r="M45" s="22">
        <v>162</v>
      </c>
      <c r="N45" s="22">
        <v>0.233</v>
      </c>
      <c r="O45" s="22"/>
      <c r="P45" s="22"/>
      <c r="Q45" s="22">
        <v>0.658</v>
      </c>
      <c r="R45" s="22">
        <v>358</v>
      </c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s="30" customFormat="1" ht="12.75">
      <c r="A46" s="40"/>
      <c r="B46" s="40"/>
      <c r="C46" s="1" t="s">
        <v>133</v>
      </c>
      <c r="D46" s="22" t="s">
        <v>138</v>
      </c>
      <c r="E46" s="22"/>
      <c r="F46" s="22"/>
      <c r="G46" s="22"/>
      <c r="H46" s="22"/>
      <c r="I46" s="22" t="s">
        <v>138</v>
      </c>
      <c r="J46" s="22" t="s">
        <v>138</v>
      </c>
      <c r="K46" s="22" t="s">
        <v>138</v>
      </c>
      <c r="L46" s="22"/>
      <c r="M46" s="22" t="s">
        <v>138</v>
      </c>
      <c r="N46" s="22" t="s">
        <v>138</v>
      </c>
      <c r="O46" s="22"/>
      <c r="P46" s="22"/>
      <c r="Q46" s="22" t="s">
        <v>138</v>
      </c>
      <c r="R46" s="22" t="s">
        <v>138</v>
      </c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s="30" customFormat="1" ht="12.75">
      <c r="A47" s="40"/>
      <c r="B47" s="40"/>
      <c r="C47" s="24" t="s">
        <v>69</v>
      </c>
      <c r="D47" s="23">
        <v>0</v>
      </c>
      <c r="E47" s="23"/>
      <c r="F47" s="23"/>
      <c r="G47" s="23"/>
      <c r="H47" s="23"/>
      <c r="I47" s="23">
        <v>0</v>
      </c>
      <c r="J47" s="23">
        <v>0</v>
      </c>
      <c r="K47" s="23">
        <v>0</v>
      </c>
      <c r="L47" s="23"/>
      <c r="M47" s="23">
        <v>0</v>
      </c>
      <c r="N47" s="23">
        <v>0</v>
      </c>
      <c r="O47" s="23"/>
      <c r="P47" s="23"/>
      <c r="Q47" s="23">
        <v>0</v>
      </c>
      <c r="R47" s="23">
        <v>0</v>
      </c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s="30" customFormat="1" ht="12.75">
      <c r="A48" s="40" t="s">
        <v>166</v>
      </c>
      <c r="B48" s="34" t="s">
        <v>165</v>
      </c>
      <c r="C48" s="40" t="s">
        <v>68</v>
      </c>
      <c r="D48" s="22">
        <v>3.43</v>
      </c>
      <c r="E48" s="22"/>
      <c r="F48" s="22">
        <v>15.7</v>
      </c>
      <c r="G48" s="22"/>
      <c r="H48" s="22"/>
      <c r="I48" s="22">
        <v>2.2</v>
      </c>
      <c r="J48" s="22">
        <v>90.6</v>
      </c>
      <c r="K48" s="22">
        <v>178</v>
      </c>
      <c r="L48" s="22"/>
      <c r="M48" s="22">
        <v>171</v>
      </c>
      <c r="N48" s="22">
        <v>0.299</v>
      </c>
      <c r="O48" s="22">
        <v>25.4</v>
      </c>
      <c r="P48" s="22"/>
      <c r="Q48" s="22">
        <v>1.14</v>
      </c>
      <c r="R48" s="22">
        <v>417</v>
      </c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s="30" customFormat="1" ht="12.75">
      <c r="A49" s="40"/>
      <c r="B49" s="40"/>
      <c r="C49" s="1" t="s">
        <v>133</v>
      </c>
      <c r="D49" s="22" t="s">
        <v>138</v>
      </c>
      <c r="E49" s="22"/>
      <c r="F49" s="22" t="s">
        <v>138</v>
      </c>
      <c r="G49" s="22"/>
      <c r="H49" s="22"/>
      <c r="I49" s="22" t="s">
        <v>138</v>
      </c>
      <c r="J49" s="22" t="s">
        <v>138</v>
      </c>
      <c r="K49" s="22" t="s">
        <v>138</v>
      </c>
      <c r="L49" s="22"/>
      <c r="M49" s="22" t="s">
        <v>138</v>
      </c>
      <c r="N49" s="22" t="s">
        <v>138</v>
      </c>
      <c r="O49" s="22" t="s">
        <v>138</v>
      </c>
      <c r="P49" s="22"/>
      <c r="Q49" s="22" t="s">
        <v>138</v>
      </c>
      <c r="R49" s="22" t="s">
        <v>138</v>
      </c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s="30" customFormat="1" ht="12.75">
      <c r="A50" s="40"/>
      <c r="B50" s="40"/>
      <c r="C50" s="24" t="s">
        <v>69</v>
      </c>
      <c r="D50" s="23">
        <v>0</v>
      </c>
      <c r="E50" s="23"/>
      <c r="F50" s="23">
        <v>0</v>
      </c>
      <c r="G50" s="23"/>
      <c r="H50" s="23"/>
      <c r="I50" s="23">
        <v>0</v>
      </c>
      <c r="J50" s="23">
        <v>0</v>
      </c>
      <c r="K50" s="23">
        <v>0</v>
      </c>
      <c r="L50" s="23"/>
      <c r="M50" s="23">
        <v>0</v>
      </c>
      <c r="N50" s="23">
        <v>0</v>
      </c>
      <c r="O50" s="23">
        <v>0</v>
      </c>
      <c r="P50" s="23"/>
      <c r="Q50" s="23">
        <v>0</v>
      </c>
      <c r="R50" s="23">
        <v>0</v>
      </c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s="30" customFormat="1" ht="12.75">
      <c r="A51" s="40" t="s">
        <v>167</v>
      </c>
      <c r="B51" s="34" t="s">
        <v>165</v>
      </c>
      <c r="C51" s="40" t="s">
        <v>68</v>
      </c>
      <c r="D51" s="22">
        <v>1.11</v>
      </c>
      <c r="E51" s="22"/>
      <c r="F51" s="22">
        <v>18</v>
      </c>
      <c r="G51" s="22"/>
      <c r="H51" s="22"/>
      <c r="I51" s="22">
        <v>2.22</v>
      </c>
      <c r="J51" s="22">
        <v>95.2</v>
      </c>
      <c r="K51" s="22">
        <v>149</v>
      </c>
      <c r="L51" s="22"/>
      <c r="M51" s="22">
        <v>168</v>
      </c>
      <c r="N51" s="22">
        <v>0.337</v>
      </c>
      <c r="O51" s="22">
        <v>55.2</v>
      </c>
      <c r="P51" s="22"/>
      <c r="Q51" s="22">
        <v>0.666</v>
      </c>
      <c r="R51" s="22">
        <v>409</v>
      </c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s="30" customFormat="1" ht="12.75">
      <c r="A52" s="40"/>
      <c r="B52" s="40"/>
      <c r="C52" s="1" t="s">
        <v>133</v>
      </c>
      <c r="D52" s="22" t="s">
        <v>138</v>
      </c>
      <c r="E52" s="22"/>
      <c r="F52" s="22" t="s">
        <v>138</v>
      </c>
      <c r="G52" s="22"/>
      <c r="H52" s="22"/>
      <c r="I52" s="22" t="s">
        <v>138</v>
      </c>
      <c r="J52" s="22" t="s">
        <v>138</v>
      </c>
      <c r="K52" s="22" t="s">
        <v>138</v>
      </c>
      <c r="L52" s="22"/>
      <c r="M52" s="22" t="s">
        <v>138</v>
      </c>
      <c r="N52" s="22" t="s">
        <v>138</v>
      </c>
      <c r="O52" s="22" t="s">
        <v>138</v>
      </c>
      <c r="P52" s="22"/>
      <c r="Q52" s="22" t="s">
        <v>138</v>
      </c>
      <c r="R52" s="22" t="s">
        <v>138</v>
      </c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s="30" customFormat="1" ht="12.75">
      <c r="A53" s="40"/>
      <c r="B53" s="40"/>
      <c r="C53" s="24" t="s">
        <v>69</v>
      </c>
      <c r="D53" s="23">
        <v>0</v>
      </c>
      <c r="E53" s="23"/>
      <c r="F53" s="23">
        <v>0</v>
      </c>
      <c r="G53" s="23"/>
      <c r="H53" s="23"/>
      <c r="I53" s="23">
        <v>0</v>
      </c>
      <c r="J53" s="23">
        <v>0</v>
      </c>
      <c r="K53" s="23">
        <v>0</v>
      </c>
      <c r="L53" s="23"/>
      <c r="M53" s="23">
        <v>0</v>
      </c>
      <c r="N53" s="23">
        <v>0</v>
      </c>
      <c r="O53" s="23">
        <v>0</v>
      </c>
      <c r="P53" s="23"/>
      <c r="Q53" s="23">
        <v>0</v>
      </c>
      <c r="R53" s="23">
        <v>0</v>
      </c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s="30" customFormat="1" ht="12.75">
      <c r="A54" s="40" t="s">
        <v>168</v>
      </c>
      <c r="B54" s="34" t="s">
        <v>165</v>
      </c>
      <c r="C54" s="40" t="s">
        <v>68</v>
      </c>
      <c r="D54" s="22">
        <v>1.06</v>
      </c>
      <c r="E54" s="22"/>
      <c r="F54" s="22">
        <v>9.18</v>
      </c>
      <c r="G54" s="22"/>
      <c r="H54" s="22"/>
      <c r="I54" s="22">
        <v>0.922</v>
      </c>
      <c r="J54" s="22">
        <v>65</v>
      </c>
      <c r="K54" s="22">
        <v>71.4</v>
      </c>
      <c r="L54" s="22"/>
      <c r="M54" s="22">
        <v>74.8</v>
      </c>
      <c r="N54" s="22">
        <v>0.169</v>
      </c>
      <c r="O54" s="22">
        <v>38.7</v>
      </c>
      <c r="P54" s="22"/>
      <c r="Q54" s="22">
        <v>0.238</v>
      </c>
      <c r="R54" s="22">
        <v>235</v>
      </c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s="30" customFormat="1" ht="12.75">
      <c r="A55" s="40"/>
      <c r="B55" s="40"/>
      <c r="C55" s="1" t="s">
        <v>133</v>
      </c>
      <c r="D55" s="22" t="s">
        <v>138</v>
      </c>
      <c r="E55" s="22"/>
      <c r="F55" s="22" t="s">
        <v>138</v>
      </c>
      <c r="G55" s="22"/>
      <c r="H55" s="22"/>
      <c r="I55" s="22" t="s">
        <v>138</v>
      </c>
      <c r="J55" s="22" t="s">
        <v>138</v>
      </c>
      <c r="K55" s="22" t="s">
        <v>138</v>
      </c>
      <c r="L55" s="22"/>
      <c r="M55" s="22" t="s">
        <v>138</v>
      </c>
      <c r="N55" s="22" t="s">
        <v>138</v>
      </c>
      <c r="O55" s="22" t="s">
        <v>138</v>
      </c>
      <c r="P55" s="22"/>
      <c r="Q55" s="22" t="s">
        <v>138</v>
      </c>
      <c r="R55" s="22" t="s">
        <v>138</v>
      </c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s="30" customFormat="1" ht="12.75">
      <c r="A56" s="40"/>
      <c r="B56" s="40"/>
      <c r="C56" s="24" t="s">
        <v>69</v>
      </c>
      <c r="D56" s="23">
        <v>0</v>
      </c>
      <c r="E56" s="23"/>
      <c r="F56" s="23">
        <v>0</v>
      </c>
      <c r="G56" s="23"/>
      <c r="H56" s="23"/>
      <c r="I56" s="23">
        <v>0</v>
      </c>
      <c r="J56" s="23">
        <v>0</v>
      </c>
      <c r="K56" s="23">
        <v>0</v>
      </c>
      <c r="L56" s="23"/>
      <c r="M56" s="23">
        <v>0</v>
      </c>
      <c r="N56" s="23">
        <v>0</v>
      </c>
      <c r="O56" s="23">
        <v>0</v>
      </c>
      <c r="P56" s="23"/>
      <c r="Q56" s="23">
        <v>0</v>
      </c>
      <c r="R56" s="23">
        <v>0</v>
      </c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s="30" customFormat="1" ht="12.75">
      <c r="A57" s="40" t="s">
        <v>169</v>
      </c>
      <c r="B57" s="34" t="s">
        <v>165</v>
      </c>
      <c r="C57" s="40" t="s">
        <v>68</v>
      </c>
      <c r="D57" s="22">
        <v>1.36</v>
      </c>
      <c r="E57" s="22"/>
      <c r="F57" s="22">
        <v>12.8</v>
      </c>
      <c r="G57" s="22"/>
      <c r="H57" s="22"/>
      <c r="I57" s="22">
        <v>0.73</v>
      </c>
      <c r="J57" s="22">
        <v>66.9</v>
      </c>
      <c r="K57" s="22">
        <v>47.5</v>
      </c>
      <c r="L57" s="22"/>
      <c r="M57" s="22">
        <v>44.6</v>
      </c>
      <c r="N57" s="22">
        <v>0.236</v>
      </c>
      <c r="O57" s="22">
        <v>34.5</v>
      </c>
      <c r="P57" s="22"/>
      <c r="Q57" s="22">
        <v>0.307</v>
      </c>
      <c r="R57" s="22">
        <v>126</v>
      </c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s="30" customFormat="1" ht="12.75">
      <c r="A58" s="40"/>
      <c r="B58" s="40"/>
      <c r="C58" s="1" t="s">
        <v>133</v>
      </c>
      <c r="D58" s="22" t="s">
        <v>138</v>
      </c>
      <c r="E58" s="22"/>
      <c r="F58" s="22" t="s">
        <v>138</v>
      </c>
      <c r="G58" s="22"/>
      <c r="H58" s="22"/>
      <c r="I58" s="22" t="s">
        <v>138</v>
      </c>
      <c r="J58" s="22" t="s">
        <v>138</v>
      </c>
      <c r="K58" s="22" t="s">
        <v>138</v>
      </c>
      <c r="L58" s="22"/>
      <c r="M58" s="22" t="s">
        <v>138</v>
      </c>
      <c r="N58" s="22" t="s">
        <v>138</v>
      </c>
      <c r="O58" s="22" t="s">
        <v>138</v>
      </c>
      <c r="P58" s="22"/>
      <c r="Q58" s="22" t="s">
        <v>138</v>
      </c>
      <c r="R58" s="22" t="s">
        <v>138</v>
      </c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s="30" customFormat="1" ht="12.75">
      <c r="A59" s="40"/>
      <c r="B59" s="40"/>
      <c r="C59" s="24" t="s">
        <v>69</v>
      </c>
      <c r="D59" s="23">
        <v>0</v>
      </c>
      <c r="E59" s="23"/>
      <c r="F59" s="23">
        <v>0</v>
      </c>
      <c r="G59" s="23"/>
      <c r="H59" s="23"/>
      <c r="I59" s="23">
        <v>0</v>
      </c>
      <c r="J59" s="23">
        <v>0</v>
      </c>
      <c r="K59" s="23">
        <v>0</v>
      </c>
      <c r="L59" s="23"/>
      <c r="M59" s="23">
        <v>0</v>
      </c>
      <c r="N59" s="23">
        <v>0</v>
      </c>
      <c r="O59" s="23">
        <v>0</v>
      </c>
      <c r="P59" s="23"/>
      <c r="Q59" s="23">
        <v>0</v>
      </c>
      <c r="R59" s="23">
        <v>0</v>
      </c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s="30" customFormat="1" ht="12.75">
      <c r="A60" s="40" t="s">
        <v>170</v>
      </c>
      <c r="B60" s="34" t="s">
        <v>165</v>
      </c>
      <c r="C60" s="40" t="s">
        <v>68</v>
      </c>
      <c r="D60" s="22">
        <v>0.936</v>
      </c>
      <c r="E60" s="22"/>
      <c r="F60" s="22">
        <v>9.09</v>
      </c>
      <c r="G60" s="22"/>
      <c r="H60" s="22"/>
      <c r="I60" s="22">
        <v>0.596</v>
      </c>
      <c r="J60" s="22">
        <v>60</v>
      </c>
      <c r="K60" s="22">
        <v>35.7</v>
      </c>
      <c r="L60" s="22"/>
      <c r="M60" s="22">
        <v>44.4</v>
      </c>
      <c r="N60" s="22">
        <v>0.159</v>
      </c>
      <c r="O60" s="22">
        <v>31.8</v>
      </c>
      <c r="P60" s="22"/>
      <c r="Q60" s="22">
        <v>0.262</v>
      </c>
      <c r="R60" s="22">
        <v>159</v>
      </c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s="30" customFormat="1" ht="12.75">
      <c r="A61" s="40"/>
      <c r="B61" s="40"/>
      <c r="C61" s="1" t="s">
        <v>133</v>
      </c>
      <c r="D61" s="22" t="s">
        <v>138</v>
      </c>
      <c r="E61" s="22"/>
      <c r="F61" s="22" t="s">
        <v>138</v>
      </c>
      <c r="G61" s="22"/>
      <c r="H61" s="22"/>
      <c r="I61" s="22" t="s">
        <v>138</v>
      </c>
      <c r="J61" s="22" t="s">
        <v>138</v>
      </c>
      <c r="K61" s="22" t="s">
        <v>138</v>
      </c>
      <c r="L61" s="22"/>
      <c r="M61" s="22" t="s">
        <v>138</v>
      </c>
      <c r="N61" s="22" t="s">
        <v>138</v>
      </c>
      <c r="O61" s="22" t="s">
        <v>138</v>
      </c>
      <c r="P61" s="22"/>
      <c r="Q61" s="22" t="s">
        <v>138</v>
      </c>
      <c r="R61" s="22" t="s">
        <v>138</v>
      </c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s="30" customFormat="1" ht="12.75">
      <c r="A62" s="40"/>
      <c r="B62" s="40"/>
      <c r="C62" s="24" t="s">
        <v>69</v>
      </c>
      <c r="D62" s="23">
        <v>0</v>
      </c>
      <c r="E62" s="23"/>
      <c r="F62" s="23">
        <v>0</v>
      </c>
      <c r="G62" s="23"/>
      <c r="H62" s="23"/>
      <c r="I62" s="23">
        <v>0</v>
      </c>
      <c r="J62" s="23">
        <v>0</v>
      </c>
      <c r="K62" s="23">
        <v>0</v>
      </c>
      <c r="L62" s="23"/>
      <c r="M62" s="23">
        <v>0</v>
      </c>
      <c r="N62" s="23">
        <v>0</v>
      </c>
      <c r="O62" s="23">
        <v>0</v>
      </c>
      <c r="P62" s="23"/>
      <c r="Q62" s="23">
        <v>0</v>
      </c>
      <c r="R62" s="23">
        <v>0</v>
      </c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s="30" customFormat="1" ht="12.75">
      <c r="A63" s="40" t="s">
        <v>171</v>
      </c>
      <c r="B63" s="34" t="s">
        <v>165</v>
      </c>
      <c r="C63" s="40" t="s">
        <v>68</v>
      </c>
      <c r="D63" s="22"/>
      <c r="E63" s="22"/>
      <c r="F63" s="22">
        <v>7.1</v>
      </c>
      <c r="G63" s="22"/>
      <c r="H63" s="22"/>
      <c r="I63" s="22">
        <v>0.5</v>
      </c>
      <c r="J63" s="22">
        <v>36</v>
      </c>
      <c r="K63" s="22">
        <v>7</v>
      </c>
      <c r="L63" s="22"/>
      <c r="M63" s="22">
        <v>9.3</v>
      </c>
      <c r="N63" s="22">
        <v>0.12</v>
      </c>
      <c r="O63" s="22">
        <v>23</v>
      </c>
      <c r="P63" s="22"/>
      <c r="Q63" s="22">
        <v>0.2</v>
      </c>
      <c r="R63" s="22">
        <v>130</v>
      </c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s="30" customFormat="1" ht="12.75">
      <c r="A64" s="40"/>
      <c r="B64" s="40"/>
      <c r="C64" s="1" t="s">
        <v>133</v>
      </c>
      <c r="D64" s="22"/>
      <c r="E64" s="22"/>
      <c r="F64" s="22" t="s">
        <v>138</v>
      </c>
      <c r="G64" s="22"/>
      <c r="H64" s="22"/>
      <c r="I64" s="22" t="s">
        <v>138</v>
      </c>
      <c r="J64" s="22" t="s">
        <v>138</v>
      </c>
      <c r="K64" s="22" t="s">
        <v>17</v>
      </c>
      <c r="L64" s="22"/>
      <c r="M64" s="22" t="s">
        <v>17</v>
      </c>
      <c r="N64" s="22" t="s">
        <v>138</v>
      </c>
      <c r="O64" s="22" t="s">
        <v>138</v>
      </c>
      <c r="P64" s="22"/>
      <c r="Q64" s="22" t="s">
        <v>17</v>
      </c>
      <c r="R64" s="22" t="s">
        <v>138</v>
      </c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s="30" customFormat="1" ht="12.75">
      <c r="A65" s="40"/>
      <c r="B65" s="40"/>
      <c r="C65" s="24" t="s">
        <v>69</v>
      </c>
      <c r="D65" s="23"/>
      <c r="E65" s="23"/>
      <c r="F65" s="23">
        <v>1.6</v>
      </c>
      <c r="G65" s="23"/>
      <c r="H65" s="23"/>
      <c r="I65" s="23">
        <v>0.2</v>
      </c>
      <c r="J65" s="23">
        <v>16</v>
      </c>
      <c r="K65" s="23">
        <v>7</v>
      </c>
      <c r="L65" s="23"/>
      <c r="M65" s="23">
        <v>9.3</v>
      </c>
      <c r="N65" s="23">
        <v>0.03</v>
      </c>
      <c r="O65" s="23">
        <v>4.2</v>
      </c>
      <c r="P65" s="23"/>
      <c r="Q65" s="23">
        <v>0.2</v>
      </c>
      <c r="R65" s="23">
        <v>30</v>
      </c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s="30" customFormat="1" ht="12.75">
      <c r="A66" s="40" t="s">
        <v>172</v>
      </c>
      <c r="B66" s="34" t="s">
        <v>165</v>
      </c>
      <c r="C66" s="40" t="s">
        <v>68</v>
      </c>
      <c r="D66" s="22"/>
      <c r="E66" s="22"/>
      <c r="F66" s="22"/>
      <c r="G66" s="22"/>
      <c r="H66" s="22"/>
      <c r="I66" s="22">
        <v>0.05</v>
      </c>
      <c r="J66" s="22"/>
      <c r="K66" s="22">
        <v>2.07</v>
      </c>
      <c r="L66" s="22"/>
      <c r="M66" s="22">
        <v>1.13</v>
      </c>
      <c r="N66" s="22"/>
      <c r="O66" s="22">
        <v>4.06</v>
      </c>
      <c r="P66" s="22"/>
      <c r="Q66" s="22"/>
      <c r="R66" s="22">
        <v>6.21</v>
      </c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s="30" customFormat="1" ht="12.75">
      <c r="A67" s="40"/>
      <c r="B67" s="40"/>
      <c r="C67" s="1" t="s">
        <v>133</v>
      </c>
      <c r="D67" s="22"/>
      <c r="E67" s="22"/>
      <c r="F67" s="22"/>
      <c r="G67" s="22"/>
      <c r="H67" s="22"/>
      <c r="I67" s="22" t="s">
        <v>138</v>
      </c>
      <c r="J67" s="22"/>
      <c r="K67" s="22" t="s">
        <v>138</v>
      </c>
      <c r="L67" s="22"/>
      <c r="M67" s="22" t="s">
        <v>138</v>
      </c>
      <c r="N67" s="22"/>
      <c r="O67" s="22" t="s">
        <v>138</v>
      </c>
      <c r="P67" s="22"/>
      <c r="Q67" s="22"/>
      <c r="R67" s="22" t="s">
        <v>138</v>
      </c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s="30" customFormat="1" ht="12.75">
      <c r="A68" s="40"/>
      <c r="B68" s="40"/>
      <c r="C68" s="24" t="s">
        <v>69</v>
      </c>
      <c r="D68" s="23"/>
      <c r="E68" s="23"/>
      <c r="F68" s="23"/>
      <c r="G68" s="23"/>
      <c r="H68" s="23"/>
      <c r="I68" s="23">
        <v>0.008</v>
      </c>
      <c r="J68" s="23"/>
      <c r="K68" s="23">
        <v>0.02</v>
      </c>
      <c r="L68" s="23"/>
      <c r="M68" s="23">
        <v>0.006</v>
      </c>
      <c r="N68" s="23"/>
      <c r="O68" s="23">
        <v>0.02</v>
      </c>
      <c r="P68" s="23"/>
      <c r="Q68" s="23"/>
      <c r="R68" s="23">
        <v>0.16</v>
      </c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s="30" customFormat="1" ht="12.75">
      <c r="A69" s="40" t="s">
        <v>173</v>
      </c>
      <c r="B69" s="34" t="s">
        <v>165</v>
      </c>
      <c r="C69" s="40" t="s">
        <v>68</v>
      </c>
      <c r="D69" s="22"/>
      <c r="E69" s="22"/>
      <c r="F69" s="22">
        <v>2.5</v>
      </c>
      <c r="G69" s="22"/>
      <c r="H69" s="22"/>
      <c r="I69" s="22">
        <v>0.2</v>
      </c>
      <c r="J69" s="22">
        <v>11</v>
      </c>
      <c r="K69" s="22">
        <v>7</v>
      </c>
      <c r="L69" s="22"/>
      <c r="M69" s="22">
        <v>9.3</v>
      </c>
      <c r="N69" s="22">
        <v>0.03</v>
      </c>
      <c r="O69" s="22">
        <v>7.3</v>
      </c>
      <c r="P69" s="22"/>
      <c r="Q69" s="22">
        <v>0.2</v>
      </c>
      <c r="R69" s="22">
        <v>27</v>
      </c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s="30" customFormat="1" ht="12.75">
      <c r="A70" s="40"/>
      <c r="B70" s="40"/>
      <c r="C70" s="1" t="s">
        <v>133</v>
      </c>
      <c r="D70" s="22"/>
      <c r="E70" s="22"/>
      <c r="F70" s="22" t="s">
        <v>138</v>
      </c>
      <c r="G70" s="22"/>
      <c r="H70" s="22"/>
      <c r="I70" s="22" t="s">
        <v>17</v>
      </c>
      <c r="J70" s="22" t="s">
        <v>138</v>
      </c>
      <c r="K70" s="22" t="s">
        <v>17</v>
      </c>
      <c r="L70" s="22"/>
      <c r="M70" s="22" t="s">
        <v>17</v>
      </c>
      <c r="N70" s="22" t="s">
        <v>17</v>
      </c>
      <c r="O70" s="22" t="s">
        <v>138</v>
      </c>
      <c r="P70" s="22"/>
      <c r="Q70" s="22" t="s">
        <v>138</v>
      </c>
      <c r="R70" s="22" t="s">
        <v>138</v>
      </c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s="30" customFormat="1" ht="12.75">
      <c r="A71" s="40"/>
      <c r="B71" s="40"/>
      <c r="C71" s="24" t="s">
        <v>69</v>
      </c>
      <c r="D71" s="23"/>
      <c r="E71" s="23"/>
      <c r="F71" s="23">
        <v>1.6</v>
      </c>
      <c r="G71" s="23"/>
      <c r="H71" s="23"/>
      <c r="I71" s="23">
        <v>0.2</v>
      </c>
      <c r="J71" s="23">
        <v>16</v>
      </c>
      <c r="K71" s="23">
        <v>7</v>
      </c>
      <c r="L71" s="23"/>
      <c r="M71" s="23">
        <v>9.3</v>
      </c>
      <c r="N71" s="23">
        <v>0.03</v>
      </c>
      <c r="O71" s="23">
        <v>4.2</v>
      </c>
      <c r="P71" s="23"/>
      <c r="Q71" s="23">
        <v>0.2</v>
      </c>
      <c r="R71" s="23">
        <v>30</v>
      </c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s="30" customFormat="1" ht="12.75">
      <c r="A72" s="40" t="s">
        <v>174</v>
      </c>
      <c r="B72" s="34" t="s">
        <v>165</v>
      </c>
      <c r="C72" s="40" t="s">
        <v>68</v>
      </c>
      <c r="D72" s="22"/>
      <c r="E72" s="22"/>
      <c r="F72" s="22">
        <v>4.9</v>
      </c>
      <c r="G72" s="22"/>
      <c r="H72" s="22"/>
      <c r="I72" s="22">
        <v>0.1</v>
      </c>
      <c r="J72" s="22">
        <v>26</v>
      </c>
      <c r="K72" s="22">
        <v>7</v>
      </c>
      <c r="L72" s="22"/>
      <c r="M72" s="22">
        <v>9.3</v>
      </c>
      <c r="N72" s="22">
        <v>0.05</v>
      </c>
      <c r="O72" s="22">
        <v>14</v>
      </c>
      <c r="P72" s="22"/>
      <c r="Q72" s="22">
        <v>0.2</v>
      </c>
      <c r="R72" s="22">
        <v>71</v>
      </c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s="30" customFormat="1" ht="12.75">
      <c r="A73" s="40"/>
      <c r="B73" s="40"/>
      <c r="C73" s="1" t="s">
        <v>133</v>
      </c>
      <c r="D73" s="22"/>
      <c r="E73" s="22"/>
      <c r="F73" s="22" t="s">
        <v>138</v>
      </c>
      <c r="G73" s="22"/>
      <c r="H73" s="22"/>
      <c r="I73" s="22" t="s">
        <v>138</v>
      </c>
      <c r="J73" s="22" t="s">
        <v>138</v>
      </c>
      <c r="K73" s="22" t="s">
        <v>17</v>
      </c>
      <c r="L73" s="22"/>
      <c r="M73" s="22" t="s">
        <v>17</v>
      </c>
      <c r="N73" s="22" t="s">
        <v>138</v>
      </c>
      <c r="O73" s="22" t="s">
        <v>138</v>
      </c>
      <c r="P73" s="22"/>
      <c r="Q73" s="22" t="s">
        <v>17</v>
      </c>
      <c r="R73" s="22" t="s">
        <v>138</v>
      </c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s="30" customFormat="1" ht="12.75">
      <c r="A74" s="40"/>
      <c r="B74" s="40"/>
      <c r="C74" s="24" t="s">
        <v>69</v>
      </c>
      <c r="D74" s="23"/>
      <c r="E74" s="23"/>
      <c r="F74" s="23">
        <v>1.6</v>
      </c>
      <c r="G74" s="23"/>
      <c r="H74" s="23"/>
      <c r="I74" s="23">
        <v>0.2</v>
      </c>
      <c r="J74" s="23">
        <v>16</v>
      </c>
      <c r="K74" s="23">
        <v>7</v>
      </c>
      <c r="L74" s="23"/>
      <c r="M74" s="23">
        <v>9.3</v>
      </c>
      <c r="N74" s="23">
        <v>0.03</v>
      </c>
      <c r="O74" s="23">
        <v>4.2</v>
      </c>
      <c r="P74" s="23"/>
      <c r="Q74" s="23">
        <v>0.2</v>
      </c>
      <c r="R74" s="23">
        <v>30</v>
      </c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s="30" customFormat="1" ht="12.75">
      <c r="A75" s="40" t="s">
        <v>175</v>
      </c>
      <c r="B75" s="34" t="s">
        <v>165</v>
      </c>
      <c r="C75" s="40" t="s">
        <v>68</v>
      </c>
      <c r="D75" s="22"/>
      <c r="E75" s="22"/>
      <c r="F75" s="22">
        <v>9.9</v>
      </c>
      <c r="G75" s="22"/>
      <c r="H75" s="22"/>
      <c r="I75" s="22">
        <v>1.4</v>
      </c>
      <c r="J75" s="22">
        <v>48</v>
      </c>
      <c r="K75" s="22">
        <v>13</v>
      </c>
      <c r="L75" s="22"/>
      <c r="M75" s="22">
        <v>31</v>
      </c>
      <c r="N75" s="22">
        <v>0.15</v>
      </c>
      <c r="O75" s="22">
        <v>33</v>
      </c>
      <c r="P75" s="22"/>
      <c r="Q75" s="22">
        <v>0.4</v>
      </c>
      <c r="R75" s="22">
        <v>190</v>
      </c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s="30" customFormat="1" ht="12.75">
      <c r="A76" s="40"/>
      <c r="B76" s="40"/>
      <c r="C76" s="1" t="s">
        <v>133</v>
      </c>
      <c r="D76" s="22"/>
      <c r="E76" s="22"/>
      <c r="F76" s="22" t="s">
        <v>138</v>
      </c>
      <c r="G76" s="22"/>
      <c r="H76" s="22"/>
      <c r="I76" s="22" t="s">
        <v>138</v>
      </c>
      <c r="J76" s="22" t="s">
        <v>138</v>
      </c>
      <c r="K76" s="22" t="s">
        <v>138</v>
      </c>
      <c r="L76" s="22"/>
      <c r="M76" s="22" t="s">
        <v>138</v>
      </c>
      <c r="N76" s="22" t="s">
        <v>138</v>
      </c>
      <c r="O76" s="22" t="s">
        <v>138</v>
      </c>
      <c r="P76" s="22"/>
      <c r="Q76" s="22" t="s">
        <v>138</v>
      </c>
      <c r="R76" s="22" t="s">
        <v>138</v>
      </c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s="30" customFormat="1" ht="12.75">
      <c r="A77" s="40"/>
      <c r="B77" s="40"/>
      <c r="C77" s="24" t="s">
        <v>69</v>
      </c>
      <c r="D77" s="23"/>
      <c r="E77" s="23"/>
      <c r="F77" s="23">
        <v>1.6</v>
      </c>
      <c r="G77" s="23"/>
      <c r="H77" s="23"/>
      <c r="I77" s="23">
        <v>0.2</v>
      </c>
      <c r="J77" s="23">
        <v>16</v>
      </c>
      <c r="K77" s="23">
        <v>7</v>
      </c>
      <c r="L77" s="23"/>
      <c r="M77" s="23">
        <v>9.3</v>
      </c>
      <c r="N77" s="23">
        <v>0.03</v>
      </c>
      <c r="O77" s="23">
        <v>4.2</v>
      </c>
      <c r="P77" s="23"/>
      <c r="Q77" s="23">
        <v>0.2</v>
      </c>
      <c r="R77" s="23">
        <v>30</v>
      </c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s="30" customFormat="1" ht="12.75">
      <c r="A78" s="40" t="s">
        <v>176</v>
      </c>
      <c r="B78" s="34" t="s">
        <v>165</v>
      </c>
      <c r="C78" s="40" t="s">
        <v>68</v>
      </c>
      <c r="D78" s="22"/>
      <c r="E78" s="22"/>
      <c r="F78" s="22"/>
      <c r="G78" s="22"/>
      <c r="H78" s="22"/>
      <c r="I78" s="22">
        <v>0.06</v>
      </c>
      <c r="J78" s="22"/>
      <c r="K78" s="22">
        <v>0.99</v>
      </c>
      <c r="L78" s="22"/>
      <c r="M78" s="22">
        <v>0.36</v>
      </c>
      <c r="N78" s="22"/>
      <c r="O78" s="22">
        <v>5.14</v>
      </c>
      <c r="P78" s="22"/>
      <c r="Q78" s="22"/>
      <c r="R78" s="22">
        <v>3.58</v>
      </c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s="30" customFormat="1" ht="12.75">
      <c r="A79" s="40"/>
      <c r="B79" s="40"/>
      <c r="C79" s="1" t="s">
        <v>133</v>
      </c>
      <c r="D79" s="22"/>
      <c r="E79" s="22"/>
      <c r="F79" s="22"/>
      <c r="G79" s="22"/>
      <c r="H79" s="22"/>
      <c r="I79" s="22" t="s">
        <v>138</v>
      </c>
      <c r="J79" s="22"/>
      <c r="K79" s="22" t="s">
        <v>138</v>
      </c>
      <c r="L79" s="22"/>
      <c r="M79" s="22" t="s">
        <v>138</v>
      </c>
      <c r="N79" s="22"/>
      <c r="O79" s="22" t="s">
        <v>138</v>
      </c>
      <c r="P79" s="22"/>
      <c r="Q79" s="22"/>
      <c r="R79" s="22" t="s">
        <v>138</v>
      </c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s="30" customFormat="1" ht="12.75">
      <c r="A80" s="40"/>
      <c r="B80" s="40"/>
      <c r="C80" s="24" t="s">
        <v>69</v>
      </c>
      <c r="D80" s="23"/>
      <c r="E80" s="23"/>
      <c r="F80" s="23"/>
      <c r="G80" s="23"/>
      <c r="H80" s="23"/>
      <c r="I80" s="23">
        <v>0.008</v>
      </c>
      <c r="J80" s="23"/>
      <c r="K80" s="23">
        <v>0.02</v>
      </c>
      <c r="L80" s="23"/>
      <c r="M80" s="23">
        <v>0.006</v>
      </c>
      <c r="N80" s="23"/>
      <c r="O80" s="23">
        <v>0.02</v>
      </c>
      <c r="P80" s="23"/>
      <c r="Q80" s="23"/>
      <c r="R80" s="23">
        <v>0.16</v>
      </c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s="30" customFormat="1" ht="12.75">
      <c r="A81" s="40" t="s">
        <v>177</v>
      </c>
      <c r="B81" s="34" t="s">
        <v>165</v>
      </c>
      <c r="C81" s="40" t="s">
        <v>68</v>
      </c>
      <c r="D81" s="22"/>
      <c r="E81" s="22"/>
      <c r="F81" s="22">
        <v>6.5</v>
      </c>
      <c r="G81" s="22"/>
      <c r="H81" s="22"/>
      <c r="I81" s="22">
        <v>1.2</v>
      </c>
      <c r="J81" s="22">
        <v>55</v>
      </c>
      <c r="K81" s="22">
        <v>51</v>
      </c>
      <c r="L81" s="22"/>
      <c r="M81" s="22">
        <v>84</v>
      </c>
      <c r="N81" s="22">
        <v>0.19</v>
      </c>
      <c r="O81" s="22">
        <v>35</v>
      </c>
      <c r="P81" s="22"/>
      <c r="Q81" s="22">
        <v>4.2</v>
      </c>
      <c r="R81" s="22">
        <v>190</v>
      </c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s="30" customFormat="1" ht="12.75">
      <c r="A82" s="40"/>
      <c r="B82" s="40"/>
      <c r="C82" s="1" t="s">
        <v>133</v>
      </c>
      <c r="D82" s="22"/>
      <c r="E82" s="22"/>
      <c r="F82" s="22" t="s">
        <v>138</v>
      </c>
      <c r="G82" s="22"/>
      <c r="H82" s="22"/>
      <c r="I82" s="22" t="s">
        <v>138</v>
      </c>
      <c r="J82" s="22" t="s">
        <v>138</v>
      </c>
      <c r="K82" s="22" t="s">
        <v>138</v>
      </c>
      <c r="L82" s="22"/>
      <c r="M82" s="22" t="s">
        <v>138</v>
      </c>
      <c r="N82" s="22" t="s">
        <v>138</v>
      </c>
      <c r="O82" s="22" t="s">
        <v>138</v>
      </c>
      <c r="P82" s="22"/>
      <c r="Q82" s="22" t="s">
        <v>138</v>
      </c>
      <c r="R82" s="22" t="s">
        <v>138</v>
      </c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s="30" customFormat="1" ht="12.75">
      <c r="A83" s="40"/>
      <c r="B83" s="40"/>
      <c r="C83" s="24" t="s">
        <v>69</v>
      </c>
      <c r="D83" s="23"/>
      <c r="E83" s="23"/>
      <c r="F83" s="23">
        <v>1.6</v>
      </c>
      <c r="G83" s="23"/>
      <c r="H83" s="23"/>
      <c r="I83" s="23">
        <v>0.2</v>
      </c>
      <c r="J83" s="23">
        <v>16</v>
      </c>
      <c r="K83" s="23">
        <v>7</v>
      </c>
      <c r="L83" s="23"/>
      <c r="M83" s="23">
        <v>9.3</v>
      </c>
      <c r="N83" s="23">
        <v>0.03</v>
      </c>
      <c r="O83" s="23">
        <v>4.2</v>
      </c>
      <c r="P83" s="23"/>
      <c r="Q83" s="23">
        <v>0.2</v>
      </c>
      <c r="R83" s="23">
        <v>30</v>
      </c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s="30" customFormat="1" ht="12.75">
      <c r="A84" s="40" t="s">
        <v>178</v>
      </c>
      <c r="B84" s="34" t="s">
        <v>165</v>
      </c>
      <c r="C84" s="40" t="s">
        <v>68</v>
      </c>
      <c r="D84" s="22"/>
      <c r="E84" s="22"/>
      <c r="F84" s="22"/>
      <c r="G84" s="22"/>
      <c r="H84" s="22"/>
      <c r="I84" s="22">
        <v>0.1</v>
      </c>
      <c r="J84" s="22"/>
      <c r="K84" s="22">
        <v>1.01</v>
      </c>
      <c r="L84" s="22"/>
      <c r="M84" s="22">
        <v>0.44</v>
      </c>
      <c r="N84" s="22"/>
      <c r="O84" s="22">
        <v>4.14</v>
      </c>
      <c r="P84" s="22"/>
      <c r="Q84" s="22"/>
      <c r="R84" s="22">
        <v>4.06</v>
      </c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s="30" customFormat="1" ht="12.75">
      <c r="A85" s="40"/>
      <c r="B85" s="40"/>
      <c r="C85" s="1" t="s">
        <v>133</v>
      </c>
      <c r="D85" s="22"/>
      <c r="E85" s="22"/>
      <c r="F85" s="22"/>
      <c r="G85" s="22"/>
      <c r="H85" s="22"/>
      <c r="I85" s="22" t="s">
        <v>138</v>
      </c>
      <c r="J85" s="22"/>
      <c r="K85" s="22" t="s">
        <v>138</v>
      </c>
      <c r="L85" s="22"/>
      <c r="M85" s="22" t="s">
        <v>138</v>
      </c>
      <c r="N85" s="22"/>
      <c r="O85" s="22" t="s">
        <v>138</v>
      </c>
      <c r="P85" s="22"/>
      <c r="Q85" s="22"/>
      <c r="R85" s="22" t="s">
        <v>138</v>
      </c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s="30" customFormat="1" ht="12.75">
      <c r="A86" s="40"/>
      <c r="B86" s="40"/>
      <c r="C86" s="24" t="s">
        <v>69</v>
      </c>
      <c r="D86" s="23"/>
      <c r="E86" s="23"/>
      <c r="F86" s="23"/>
      <c r="G86" s="23"/>
      <c r="H86" s="23"/>
      <c r="I86" s="23">
        <v>0.008</v>
      </c>
      <c r="J86" s="23"/>
      <c r="K86" s="23">
        <v>0.02</v>
      </c>
      <c r="L86" s="23"/>
      <c r="M86" s="23">
        <v>0.006</v>
      </c>
      <c r="N86" s="23"/>
      <c r="O86" s="23">
        <v>0.02</v>
      </c>
      <c r="P86" s="23"/>
      <c r="Q86" s="23"/>
      <c r="R86" s="23">
        <v>0.16</v>
      </c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s="30" customFormat="1" ht="12.75">
      <c r="A87" s="40" t="s">
        <v>179</v>
      </c>
      <c r="B87" s="34" t="s">
        <v>165</v>
      </c>
      <c r="C87" s="40" t="s">
        <v>68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s="30" customFormat="1" ht="12.75">
      <c r="A88" s="40"/>
      <c r="B88" s="40"/>
      <c r="C88" s="1" t="s">
        <v>133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s="30" customFormat="1" ht="12.75">
      <c r="A89" s="40"/>
      <c r="B89" s="40"/>
      <c r="C89" s="24" t="s">
        <v>69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s="30" customFormat="1" ht="12.75">
      <c r="A90" s="40" t="s">
        <v>180</v>
      </c>
      <c r="B90" s="34" t="s">
        <v>165</v>
      </c>
      <c r="C90" s="40" t="s">
        <v>68</v>
      </c>
      <c r="D90" s="22"/>
      <c r="E90" s="22"/>
      <c r="F90" s="22">
        <v>6.6</v>
      </c>
      <c r="G90" s="22"/>
      <c r="H90" s="22"/>
      <c r="I90" s="22">
        <v>0.4</v>
      </c>
      <c r="J90" s="22">
        <v>32</v>
      </c>
      <c r="K90" s="22">
        <v>77</v>
      </c>
      <c r="L90" s="22"/>
      <c r="M90" s="22">
        <v>20</v>
      </c>
      <c r="N90" s="22">
        <v>0.1</v>
      </c>
      <c r="O90" s="22">
        <v>19</v>
      </c>
      <c r="P90" s="22"/>
      <c r="Q90" s="22">
        <v>0.2</v>
      </c>
      <c r="R90" s="22">
        <v>97</v>
      </c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s="30" customFormat="1" ht="12.75">
      <c r="A91" s="40"/>
      <c r="B91" s="40"/>
      <c r="C91" s="1" t="s">
        <v>133</v>
      </c>
      <c r="D91" s="22"/>
      <c r="E91" s="22"/>
      <c r="F91" s="22" t="s">
        <v>138</v>
      </c>
      <c r="G91" s="22"/>
      <c r="H91" s="22"/>
      <c r="I91" s="22" t="s">
        <v>138</v>
      </c>
      <c r="J91" s="22" t="s">
        <v>138</v>
      </c>
      <c r="K91" s="22" t="s">
        <v>138</v>
      </c>
      <c r="L91" s="22"/>
      <c r="M91" s="22" t="s">
        <v>138</v>
      </c>
      <c r="N91" s="22" t="s">
        <v>138</v>
      </c>
      <c r="O91" s="22" t="s">
        <v>138</v>
      </c>
      <c r="P91" s="22"/>
      <c r="Q91" s="22" t="s">
        <v>138</v>
      </c>
      <c r="R91" s="22" t="s">
        <v>138</v>
      </c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s="30" customFormat="1" ht="12.75">
      <c r="A92" s="40"/>
      <c r="B92" s="40"/>
      <c r="C92" s="24" t="s">
        <v>69</v>
      </c>
      <c r="D92" s="23"/>
      <c r="E92" s="23"/>
      <c r="F92" s="23">
        <v>1.6</v>
      </c>
      <c r="G92" s="23"/>
      <c r="H92" s="23"/>
      <c r="I92" s="23">
        <v>0.2</v>
      </c>
      <c r="J92" s="23">
        <v>16</v>
      </c>
      <c r="K92" s="23">
        <v>7</v>
      </c>
      <c r="L92" s="23"/>
      <c r="M92" s="23">
        <v>9</v>
      </c>
      <c r="N92" s="23">
        <v>0.03</v>
      </c>
      <c r="O92" s="23">
        <v>4.2</v>
      </c>
      <c r="P92" s="23"/>
      <c r="Q92" s="23">
        <v>0.2</v>
      </c>
      <c r="R92" s="23">
        <v>30</v>
      </c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s="30" customFormat="1" ht="12.75">
      <c r="A93" s="40" t="s">
        <v>181</v>
      </c>
      <c r="B93" s="34" t="s">
        <v>165</v>
      </c>
      <c r="C93" s="40" t="s">
        <v>68</v>
      </c>
      <c r="D93" s="22"/>
      <c r="E93" s="22"/>
      <c r="F93" s="22"/>
      <c r="G93" s="22"/>
      <c r="H93" s="22"/>
      <c r="I93" s="22">
        <v>0.04</v>
      </c>
      <c r="J93" s="22"/>
      <c r="K93" s="22">
        <v>15.35</v>
      </c>
      <c r="L93" s="22"/>
      <c r="M93" s="22">
        <v>0.89</v>
      </c>
      <c r="N93" s="22"/>
      <c r="O93" s="22">
        <v>4.21</v>
      </c>
      <c r="P93" s="22"/>
      <c r="Q93" s="22"/>
      <c r="R93" s="22">
        <v>5.42</v>
      </c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s="30" customFormat="1" ht="12.75">
      <c r="A94" s="40"/>
      <c r="B94" s="40"/>
      <c r="C94" s="1" t="s">
        <v>133</v>
      </c>
      <c r="D94" s="22"/>
      <c r="E94" s="22"/>
      <c r="F94" s="22"/>
      <c r="G94" s="22"/>
      <c r="H94" s="22"/>
      <c r="I94" s="22" t="s">
        <v>138</v>
      </c>
      <c r="J94" s="22"/>
      <c r="K94" s="22" t="s">
        <v>138</v>
      </c>
      <c r="L94" s="22"/>
      <c r="M94" s="22" t="s">
        <v>138</v>
      </c>
      <c r="N94" s="22"/>
      <c r="O94" s="22" t="s">
        <v>138</v>
      </c>
      <c r="P94" s="22"/>
      <c r="Q94" s="22"/>
      <c r="R94" s="22" t="s">
        <v>138</v>
      </c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s="30" customFormat="1" ht="12.75">
      <c r="A95" s="40"/>
      <c r="B95" s="40"/>
      <c r="C95" s="24" t="s">
        <v>69</v>
      </c>
      <c r="D95" s="23"/>
      <c r="E95" s="23"/>
      <c r="F95" s="23"/>
      <c r="G95" s="23"/>
      <c r="H95" s="23"/>
      <c r="I95" s="23">
        <v>0.008</v>
      </c>
      <c r="J95" s="23"/>
      <c r="K95" s="23">
        <v>0.02</v>
      </c>
      <c r="L95" s="23"/>
      <c r="M95" s="23">
        <v>0.006</v>
      </c>
      <c r="N95" s="23"/>
      <c r="O95" s="23">
        <v>0.02</v>
      </c>
      <c r="P95" s="23"/>
      <c r="Q95" s="23"/>
      <c r="R95" s="23">
        <v>0.16</v>
      </c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s="30" customFormat="1" ht="12.75">
      <c r="A96" s="40" t="s">
        <v>182</v>
      </c>
      <c r="B96" s="34" t="s">
        <v>165</v>
      </c>
      <c r="C96" s="40" t="s">
        <v>68</v>
      </c>
      <c r="D96" s="22"/>
      <c r="E96" s="22"/>
      <c r="F96" s="22">
        <v>10.246</v>
      </c>
      <c r="G96" s="22"/>
      <c r="H96" s="22"/>
      <c r="I96" s="22">
        <v>0.676</v>
      </c>
      <c r="J96" s="22">
        <v>57.746</v>
      </c>
      <c r="K96" s="22">
        <v>47.761</v>
      </c>
      <c r="L96" s="22"/>
      <c r="M96" s="22">
        <v>52.242</v>
      </c>
      <c r="N96" s="22">
        <v>0.145</v>
      </c>
      <c r="O96" s="22">
        <v>22.886</v>
      </c>
      <c r="P96" s="22"/>
      <c r="Q96" s="22">
        <v>0.29</v>
      </c>
      <c r="R96" s="22">
        <v>153.733</v>
      </c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s="30" customFormat="1" ht="12.75">
      <c r="A97" s="40"/>
      <c r="B97" s="40"/>
      <c r="C97" s="1" t="s">
        <v>133</v>
      </c>
      <c r="D97" s="22"/>
      <c r="E97" s="22"/>
      <c r="F97" s="22" t="s">
        <v>138</v>
      </c>
      <c r="G97" s="22"/>
      <c r="H97" s="22"/>
      <c r="I97" s="22" t="s">
        <v>138</v>
      </c>
      <c r="J97" s="22" t="s">
        <v>138</v>
      </c>
      <c r="K97" s="22" t="s">
        <v>138</v>
      </c>
      <c r="L97" s="22"/>
      <c r="M97" s="22" t="s">
        <v>138</v>
      </c>
      <c r="N97" s="22" t="s">
        <v>138</v>
      </c>
      <c r="O97" s="22" t="s">
        <v>138</v>
      </c>
      <c r="P97" s="22"/>
      <c r="Q97" s="22" t="s">
        <v>138</v>
      </c>
      <c r="R97" s="22" t="s">
        <v>138</v>
      </c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s="30" customFormat="1" ht="12.75">
      <c r="A98" s="40"/>
      <c r="B98" s="40"/>
      <c r="C98" s="24" t="s">
        <v>69</v>
      </c>
      <c r="D98" s="23"/>
      <c r="E98" s="23"/>
      <c r="F98" s="23">
        <v>0.62</v>
      </c>
      <c r="G98" s="23"/>
      <c r="H98" s="23"/>
      <c r="I98" s="23">
        <v>0.17</v>
      </c>
      <c r="J98" s="23">
        <v>1</v>
      </c>
      <c r="K98" s="23">
        <v>1.9</v>
      </c>
      <c r="L98" s="23"/>
      <c r="M98" s="23">
        <v>1</v>
      </c>
      <c r="N98" s="23">
        <v>0.005</v>
      </c>
      <c r="O98" s="23">
        <v>2</v>
      </c>
      <c r="P98" s="23"/>
      <c r="Q98" s="23">
        <v>0.19</v>
      </c>
      <c r="R98" s="23">
        <v>1.4</v>
      </c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s="30" customFormat="1" ht="12.75">
      <c r="A99" s="40" t="s">
        <v>183</v>
      </c>
      <c r="B99" s="34" t="s">
        <v>165</v>
      </c>
      <c r="C99" s="40" t="s">
        <v>68</v>
      </c>
      <c r="D99" s="22"/>
      <c r="E99" s="22"/>
      <c r="F99" s="22"/>
      <c r="G99" s="22"/>
      <c r="H99" s="22"/>
      <c r="I99" s="22">
        <v>0.05</v>
      </c>
      <c r="J99" s="22"/>
      <c r="K99" s="22">
        <v>1.08</v>
      </c>
      <c r="L99" s="22"/>
      <c r="M99" s="22">
        <v>0.38</v>
      </c>
      <c r="N99" s="22"/>
      <c r="O99" s="22">
        <v>5.03</v>
      </c>
      <c r="P99" s="22"/>
      <c r="Q99" s="22"/>
      <c r="R99" s="22">
        <v>3.43</v>
      </c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s="30" customFormat="1" ht="12.75">
      <c r="A100" s="40"/>
      <c r="B100" s="40"/>
      <c r="C100" s="1" t="s">
        <v>133</v>
      </c>
      <c r="D100" s="22"/>
      <c r="E100" s="22"/>
      <c r="F100" s="22"/>
      <c r="G100" s="22"/>
      <c r="H100" s="22"/>
      <c r="I100" s="22" t="s">
        <v>138</v>
      </c>
      <c r="J100" s="22"/>
      <c r="K100" s="22" t="s">
        <v>138</v>
      </c>
      <c r="L100" s="22"/>
      <c r="M100" s="22" t="s">
        <v>138</v>
      </c>
      <c r="N100" s="22"/>
      <c r="O100" s="22" t="s">
        <v>138</v>
      </c>
      <c r="P100" s="22"/>
      <c r="Q100" s="22"/>
      <c r="R100" s="22" t="s">
        <v>138</v>
      </c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s="30" customFormat="1" ht="12.75">
      <c r="A101" s="40"/>
      <c r="B101" s="40"/>
      <c r="C101" s="24" t="s">
        <v>69</v>
      </c>
      <c r="D101" s="23"/>
      <c r="E101" s="23"/>
      <c r="F101" s="23"/>
      <c r="G101" s="23"/>
      <c r="H101" s="23"/>
      <c r="I101" s="23">
        <v>0.008</v>
      </c>
      <c r="J101" s="23"/>
      <c r="K101" s="23">
        <v>0.02</v>
      </c>
      <c r="L101" s="23"/>
      <c r="M101" s="23">
        <v>0.006</v>
      </c>
      <c r="N101" s="23"/>
      <c r="O101" s="23">
        <v>0.02</v>
      </c>
      <c r="P101" s="23"/>
      <c r="Q101" s="23"/>
      <c r="R101" s="23">
        <v>0.16</v>
      </c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s="30" customFormat="1" ht="12.75">
      <c r="A102" s="40" t="s">
        <v>184</v>
      </c>
      <c r="B102" s="34" t="s">
        <v>165</v>
      </c>
      <c r="C102" s="40" t="s">
        <v>68</v>
      </c>
      <c r="D102" s="22"/>
      <c r="E102" s="22"/>
      <c r="F102" s="22">
        <v>13</v>
      </c>
      <c r="G102" s="22"/>
      <c r="H102" s="22"/>
      <c r="I102" s="22">
        <v>0.9</v>
      </c>
      <c r="J102" s="22">
        <v>51</v>
      </c>
      <c r="K102" s="22">
        <v>45</v>
      </c>
      <c r="L102" s="22"/>
      <c r="M102" s="22">
        <v>41</v>
      </c>
      <c r="N102" s="22">
        <v>0.16</v>
      </c>
      <c r="O102" s="22">
        <v>29</v>
      </c>
      <c r="P102" s="22"/>
      <c r="Q102" s="22">
        <v>0.3</v>
      </c>
      <c r="R102" s="22">
        <v>160</v>
      </c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s="30" customFormat="1" ht="12.75">
      <c r="A103" s="40"/>
      <c r="B103" s="40"/>
      <c r="C103" s="1" t="s">
        <v>133</v>
      </c>
      <c r="D103" s="22"/>
      <c r="E103" s="22"/>
      <c r="F103" s="22" t="s">
        <v>138</v>
      </c>
      <c r="G103" s="22"/>
      <c r="H103" s="22"/>
      <c r="I103" s="22" t="s">
        <v>138</v>
      </c>
      <c r="J103" s="22" t="s">
        <v>138</v>
      </c>
      <c r="K103" s="22" t="s">
        <v>138</v>
      </c>
      <c r="L103" s="22"/>
      <c r="M103" s="22" t="s">
        <v>138</v>
      </c>
      <c r="N103" s="22" t="s">
        <v>138</v>
      </c>
      <c r="O103" s="22" t="s">
        <v>138</v>
      </c>
      <c r="P103" s="22"/>
      <c r="Q103" s="22" t="s">
        <v>138</v>
      </c>
      <c r="R103" s="22" t="s">
        <v>138</v>
      </c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s="30" customFormat="1" ht="12.75">
      <c r="A104" s="40"/>
      <c r="B104" s="40"/>
      <c r="C104" s="24" t="s">
        <v>69</v>
      </c>
      <c r="D104" s="23"/>
      <c r="E104" s="23"/>
      <c r="F104" s="23">
        <v>1.6</v>
      </c>
      <c r="G104" s="23"/>
      <c r="H104" s="23"/>
      <c r="I104" s="23">
        <v>0.2</v>
      </c>
      <c r="J104" s="23">
        <v>16</v>
      </c>
      <c r="K104" s="23">
        <v>7</v>
      </c>
      <c r="L104" s="23"/>
      <c r="M104" s="23">
        <v>9.3</v>
      </c>
      <c r="N104" s="23">
        <v>0.03</v>
      </c>
      <c r="O104" s="23">
        <v>4.2</v>
      </c>
      <c r="P104" s="23"/>
      <c r="Q104" s="23">
        <v>0.2</v>
      </c>
      <c r="R104" s="23">
        <v>30</v>
      </c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s="30" customFormat="1" ht="12.75">
      <c r="A105" s="40" t="s">
        <v>185</v>
      </c>
      <c r="B105" s="34" t="s">
        <v>165</v>
      </c>
      <c r="C105" s="40" t="s">
        <v>68</v>
      </c>
      <c r="D105" s="22"/>
      <c r="E105" s="22"/>
      <c r="F105" s="22"/>
      <c r="G105" s="22"/>
      <c r="H105" s="22"/>
      <c r="I105" s="22">
        <v>0.03</v>
      </c>
      <c r="J105" s="22"/>
      <c r="K105" s="22">
        <v>2.05</v>
      </c>
      <c r="L105" s="22"/>
      <c r="M105" s="22">
        <v>0.9</v>
      </c>
      <c r="N105" s="22"/>
      <c r="O105" s="22">
        <v>3.51</v>
      </c>
      <c r="P105" s="22"/>
      <c r="Q105" s="22"/>
      <c r="R105" s="22">
        <v>3.59</v>
      </c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s="30" customFormat="1" ht="12.75">
      <c r="A106" s="40"/>
      <c r="B106" s="40"/>
      <c r="C106" s="1" t="s">
        <v>133</v>
      </c>
      <c r="D106" s="22"/>
      <c r="E106" s="22"/>
      <c r="F106" s="22"/>
      <c r="G106" s="22"/>
      <c r="H106" s="22"/>
      <c r="I106" s="22" t="s">
        <v>138</v>
      </c>
      <c r="J106" s="22"/>
      <c r="K106" s="22" t="s">
        <v>138</v>
      </c>
      <c r="L106" s="22"/>
      <c r="M106" s="22" t="s">
        <v>138</v>
      </c>
      <c r="N106" s="22"/>
      <c r="O106" s="22" t="s">
        <v>138</v>
      </c>
      <c r="P106" s="22"/>
      <c r="Q106" s="22"/>
      <c r="R106" s="22" t="s">
        <v>138</v>
      </c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s="30" customFormat="1" ht="12.75">
      <c r="A107" s="40"/>
      <c r="B107" s="40"/>
      <c r="C107" s="24" t="s">
        <v>69</v>
      </c>
      <c r="D107" s="23"/>
      <c r="E107" s="23"/>
      <c r="F107" s="23"/>
      <c r="G107" s="23"/>
      <c r="H107" s="23"/>
      <c r="I107" s="23">
        <v>0.008</v>
      </c>
      <c r="J107" s="23"/>
      <c r="K107" s="23">
        <v>0.02</v>
      </c>
      <c r="L107" s="23"/>
      <c r="M107" s="23">
        <v>0.006</v>
      </c>
      <c r="N107" s="23"/>
      <c r="O107" s="23">
        <v>0.02</v>
      </c>
      <c r="P107" s="23"/>
      <c r="Q107" s="23"/>
      <c r="R107" s="23">
        <v>0.16</v>
      </c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s="30" customFormat="1" ht="12.75">
      <c r="A108" s="40" t="s">
        <v>186</v>
      </c>
      <c r="B108" s="34" t="s">
        <v>165</v>
      </c>
      <c r="C108" s="40" t="s">
        <v>68</v>
      </c>
      <c r="D108" s="22"/>
      <c r="E108" s="22"/>
      <c r="F108" s="22">
        <v>4.368</v>
      </c>
      <c r="G108" s="22"/>
      <c r="H108" s="22"/>
      <c r="I108" s="22">
        <v>0.098</v>
      </c>
      <c r="J108" s="22">
        <v>13.973</v>
      </c>
      <c r="K108" s="22">
        <v>5.335</v>
      </c>
      <c r="L108" s="22"/>
      <c r="M108" s="22">
        <v>12.019</v>
      </c>
      <c r="N108" s="22">
        <v>0.018</v>
      </c>
      <c r="O108" s="22">
        <v>6.254</v>
      </c>
      <c r="P108" s="22"/>
      <c r="Q108" s="22">
        <v>0.19</v>
      </c>
      <c r="R108" s="22">
        <v>36.937</v>
      </c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s="30" customFormat="1" ht="12.75">
      <c r="A109" s="40"/>
      <c r="B109" s="40"/>
      <c r="C109" s="1" t="s">
        <v>133</v>
      </c>
      <c r="D109" s="22"/>
      <c r="E109" s="22"/>
      <c r="F109" s="22" t="s">
        <v>138</v>
      </c>
      <c r="G109" s="22"/>
      <c r="H109" s="22"/>
      <c r="I109" s="22" t="s">
        <v>138</v>
      </c>
      <c r="J109" s="22" t="s">
        <v>138</v>
      </c>
      <c r="K109" s="22" t="s">
        <v>138</v>
      </c>
      <c r="L109" s="22"/>
      <c r="M109" s="22" t="s">
        <v>138</v>
      </c>
      <c r="N109" s="22" t="s">
        <v>138</v>
      </c>
      <c r="O109" s="22" t="s">
        <v>138</v>
      </c>
      <c r="P109" s="22"/>
      <c r="Q109" s="22" t="s">
        <v>17</v>
      </c>
      <c r="R109" s="22" t="s">
        <v>138</v>
      </c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s="30" customFormat="1" ht="12.75">
      <c r="A110" s="40"/>
      <c r="B110" s="40"/>
      <c r="C110" s="24" t="s">
        <v>69</v>
      </c>
      <c r="D110" s="23"/>
      <c r="E110" s="23"/>
      <c r="F110" s="23">
        <v>0.62</v>
      </c>
      <c r="G110" s="23"/>
      <c r="H110" s="23"/>
      <c r="I110" s="23">
        <v>0.17</v>
      </c>
      <c r="J110" s="23">
        <v>1</v>
      </c>
      <c r="K110" s="23">
        <v>1.9</v>
      </c>
      <c r="L110" s="23"/>
      <c r="M110" s="23">
        <v>1</v>
      </c>
      <c r="N110" s="23">
        <v>0.005</v>
      </c>
      <c r="O110" s="23">
        <v>2</v>
      </c>
      <c r="P110" s="23"/>
      <c r="Q110" s="23">
        <v>0.19</v>
      </c>
      <c r="R110" s="23">
        <v>1.4</v>
      </c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s="30" customFormat="1" ht="12.75">
      <c r="A111" s="40" t="s">
        <v>187</v>
      </c>
      <c r="B111" s="34" t="s">
        <v>165</v>
      </c>
      <c r="C111" s="40" t="s">
        <v>68</v>
      </c>
      <c r="D111" s="22"/>
      <c r="E111" s="22"/>
      <c r="F111" s="22">
        <v>6.961</v>
      </c>
      <c r="G111" s="22"/>
      <c r="H111" s="22"/>
      <c r="I111" s="22">
        <v>0.396</v>
      </c>
      <c r="J111" s="22">
        <v>40.641</v>
      </c>
      <c r="K111" s="22">
        <v>24.583</v>
      </c>
      <c r="L111" s="22"/>
      <c r="M111" s="22">
        <v>32.928</v>
      </c>
      <c r="N111" s="22">
        <v>0.086</v>
      </c>
      <c r="O111" s="22">
        <v>17.799</v>
      </c>
      <c r="P111" s="22"/>
      <c r="Q111" s="22">
        <v>0.198</v>
      </c>
      <c r="R111" s="22">
        <v>119.748</v>
      </c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s="30" customFormat="1" ht="12.75">
      <c r="A112" s="40"/>
      <c r="B112" s="40"/>
      <c r="C112" s="1" t="s">
        <v>133</v>
      </c>
      <c r="D112" s="22"/>
      <c r="E112" s="22"/>
      <c r="F112" s="22" t="s">
        <v>138</v>
      </c>
      <c r="G112" s="22"/>
      <c r="H112" s="22"/>
      <c r="I112" s="22" t="s">
        <v>138</v>
      </c>
      <c r="J112" s="22" t="s">
        <v>138</v>
      </c>
      <c r="K112" s="22" t="s">
        <v>138</v>
      </c>
      <c r="L112" s="22"/>
      <c r="M112" s="22" t="s">
        <v>138</v>
      </c>
      <c r="N112" s="22" t="s">
        <v>138</v>
      </c>
      <c r="O112" s="22" t="s">
        <v>138</v>
      </c>
      <c r="P112" s="22"/>
      <c r="Q112" s="22" t="s">
        <v>138</v>
      </c>
      <c r="R112" s="22" t="s">
        <v>138</v>
      </c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s="30" customFormat="1" ht="12.75">
      <c r="A113" s="40"/>
      <c r="B113" s="40"/>
      <c r="C113" s="24" t="s">
        <v>69</v>
      </c>
      <c r="D113" s="23"/>
      <c r="E113" s="23"/>
      <c r="F113" s="23">
        <v>0.62</v>
      </c>
      <c r="G113" s="23"/>
      <c r="H113" s="23"/>
      <c r="I113" s="23">
        <v>0.17</v>
      </c>
      <c r="J113" s="23">
        <v>1</v>
      </c>
      <c r="K113" s="23">
        <v>1.9</v>
      </c>
      <c r="L113" s="23"/>
      <c r="M113" s="23">
        <v>1</v>
      </c>
      <c r="N113" s="23">
        <v>0.005</v>
      </c>
      <c r="O113" s="23">
        <v>2</v>
      </c>
      <c r="P113" s="23"/>
      <c r="Q113" s="23">
        <v>0.19</v>
      </c>
      <c r="R113" s="23">
        <v>1.4</v>
      </c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18" ht="12.75">
      <c r="A114" s="41" t="s">
        <v>188</v>
      </c>
      <c r="B114" s="34" t="s">
        <v>165</v>
      </c>
      <c r="C114" s="40" t="s">
        <v>68</v>
      </c>
      <c r="D114" s="40"/>
      <c r="E114" s="40"/>
      <c r="F114" s="40">
        <v>2.452</v>
      </c>
      <c r="G114" s="40"/>
      <c r="H114" s="40"/>
      <c r="I114" s="40">
        <v>0.098</v>
      </c>
      <c r="J114" s="40">
        <v>11.626</v>
      </c>
      <c r="K114" s="40">
        <v>7.386</v>
      </c>
      <c r="L114" s="40"/>
      <c r="M114" s="40">
        <v>12.31</v>
      </c>
      <c r="N114" s="40">
        <v>0.014</v>
      </c>
      <c r="O114" s="40">
        <v>7.327</v>
      </c>
      <c r="P114" s="40"/>
      <c r="Q114" s="40">
        <v>0.19</v>
      </c>
      <c r="R114" s="40">
        <v>45.527</v>
      </c>
    </row>
    <row r="115" spans="2:18" ht="12.75">
      <c r="B115" s="40"/>
      <c r="C115" s="1" t="s">
        <v>133</v>
      </c>
      <c r="D115" s="1"/>
      <c r="E115" s="1"/>
      <c r="F115" s="1" t="s">
        <v>138</v>
      </c>
      <c r="G115" s="1"/>
      <c r="H115" s="1"/>
      <c r="I115" s="1" t="s">
        <v>138</v>
      </c>
      <c r="J115" s="1" t="s">
        <v>138</v>
      </c>
      <c r="K115" s="1" t="s">
        <v>138</v>
      </c>
      <c r="L115" s="1"/>
      <c r="M115" s="1" t="s">
        <v>138</v>
      </c>
      <c r="N115" s="1" t="s">
        <v>138</v>
      </c>
      <c r="O115" s="1" t="s">
        <v>138</v>
      </c>
      <c r="P115" s="1"/>
      <c r="Q115" s="1" t="s">
        <v>17</v>
      </c>
      <c r="R115" s="1" t="s">
        <v>138</v>
      </c>
    </row>
    <row r="116" spans="2:18" ht="12.75">
      <c r="B116" s="40"/>
      <c r="C116" s="24" t="s">
        <v>69</v>
      </c>
      <c r="D116" s="24"/>
      <c r="E116" s="24"/>
      <c r="F116" s="24">
        <v>0.62</v>
      </c>
      <c r="G116" s="24"/>
      <c r="H116" s="24"/>
      <c r="I116" s="24">
        <v>0.17</v>
      </c>
      <c r="J116" s="24">
        <v>1</v>
      </c>
      <c r="K116" s="24">
        <v>1.9</v>
      </c>
      <c r="L116" s="24"/>
      <c r="M116" s="24">
        <v>1</v>
      </c>
      <c r="N116" s="24">
        <v>0.005</v>
      </c>
      <c r="O116" s="24">
        <v>2</v>
      </c>
      <c r="P116" s="24"/>
      <c r="Q116" s="24">
        <v>0.19</v>
      </c>
      <c r="R116" s="24">
        <v>1.4</v>
      </c>
    </row>
    <row r="117" spans="1:18" ht="12.75">
      <c r="A117" s="41" t="s">
        <v>189</v>
      </c>
      <c r="B117" s="34" t="s">
        <v>165</v>
      </c>
      <c r="C117" s="40" t="s">
        <v>68</v>
      </c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>
        <v>0.015</v>
      </c>
      <c r="O117" s="40"/>
      <c r="P117" s="40"/>
      <c r="Q117" s="40"/>
      <c r="R117" s="40"/>
    </row>
    <row r="118" spans="2:18" ht="12.75">
      <c r="B118" s="40"/>
      <c r="C118" s="1" t="s">
        <v>133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 t="s">
        <v>138</v>
      </c>
      <c r="O118" s="1"/>
      <c r="P118" s="1"/>
      <c r="Q118" s="1"/>
      <c r="R118" s="1"/>
    </row>
    <row r="119" spans="2:18" ht="12.75">
      <c r="B119" s="40"/>
      <c r="C119" s="24" t="s">
        <v>69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>
        <v>0.005</v>
      </c>
      <c r="O119" s="24"/>
      <c r="P119" s="24"/>
      <c r="Q119" s="24"/>
      <c r="R119" s="24"/>
    </row>
    <row r="120" spans="1:18" ht="12.75">
      <c r="A120" s="41" t="s">
        <v>190</v>
      </c>
      <c r="B120" s="34" t="s">
        <v>165</v>
      </c>
      <c r="C120" s="40" t="s">
        <v>68</v>
      </c>
      <c r="D120" s="40"/>
      <c r="E120" s="40"/>
      <c r="F120" s="40">
        <v>5.231</v>
      </c>
      <c r="G120" s="40"/>
      <c r="H120" s="40"/>
      <c r="I120" s="40">
        <v>0.2</v>
      </c>
      <c r="J120" s="40">
        <v>23.061</v>
      </c>
      <c r="K120" s="40">
        <v>13.537</v>
      </c>
      <c r="L120" s="40"/>
      <c r="M120" s="40">
        <v>17.97</v>
      </c>
      <c r="N120" s="40">
        <v>0.065</v>
      </c>
      <c r="O120" s="40">
        <v>11.88</v>
      </c>
      <c r="P120" s="40"/>
      <c r="Q120" s="40">
        <v>0.19</v>
      </c>
      <c r="R120" s="40">
        <v>63.193</v>
      </c>
    </row>
    <row r="121" spans="2:18" ht="12.75">
      <c r="B121" s="40"/>
      <c r="C121" s="1" t="s">
        <v>133</v>
      </c>
      <c r="D121" s="1"/>
      <c r="E121" s="1"/>
      <c r="F121" s="1" t="s">
        <v>138</v>
      </c>
      <c r="G121" s="1"/>
      <c r="H121" s="1"/>
      <c r="I121" s="1" t="s">
        <v>138</v>
      </c>
      <c r="J121" s="1" t="s">
        <v>138</v>
      </c>
      <c r="K121" s="1" t="s">
        <v>138</v>
      </c>
      <c r="L121" s="1"/>
      <c r="M121" s="1" t="s">
        <v>138</v>
      </c>
      <c r="N121" s="1" t="s">
        <v>138</v>
      </c>
      <c r="O121" s="1" t="s">
        <v>138</v>
      </c>
      <c r="P121" s="1"/>
      <c r="Q121" s="1" t="s">
        <v>17</v>
      </c>
      <c r="R121" s="1" t="s">
        <v>138</v>
      </c>
    </row>
    <row r="122" spans="2:18" ht="12.75">
      <c r="B122" s="40"/>
      <c r="C122" s="24" t="s">
        <v>69</v>
      </c>
      <c r="D122" s="24"/>
      <c r="E122" s="24"/>
      <c r="F122" s="24">
        <v>0.62</v>
      </c>
      <c r="G122" s="24"/>
      <c r="H122" s="24"/>
      <c r="I122" s="24">
        <v>0.17</v>
      </c>
      <c r="J122" s="24">
        <v>1</v>
      </c>
      <c r="K122" s="24">
        <v>1.9</v>
      </c>
      <c r="L122" s="24"/>
      <c r="M122" s="24">
        <v>1</v>
      </c>
      <c r="N122" s="24">
        <v>0.005</v>
      </c>
      <c r="O122" s="24">
        <v>2</v>
      </c>
      <c r="P122" s="24"/>
      <c r="Q122" s="24">
        <v>0.19</v>
      </c>
      <c r="R122" s="24">
        <v>1.4</v>
      </c>
    </row>
    <row r="123" spans="1:18" ht="12.75">
      <c r="A123" s="41" t="s">
        <v>191</v>
      </c>
      <c r="B123" s="34" t="s">
        <v>165</v>
      </c>
      <c r="C123" s="40" t="s">
        <v>68</v>
      </c>
      <c r="D123" s="40"/>
      <c r="E123" s="40"/>
      <c r="F123" s="40">
        <v>5.193</v>
      </c>
      <c r="G123" s="40"/>
      <c r="H123" s="40"/>
      <c r="I123" s="40">
        <v>0.199</v>
      </c>
      <c r="J123" s="40">
        <v>22.881</v>
      </c>
      <c r="K123" s="40">
        <v>13.191</v>
      </c>
      <c r="L123" s="40"/>
      <c r="M123" s="40">
        <v>17.41</v>
      </c>
      <c r="N123" s="40"/>
      <c r="O123" s="40">
        <v>12.037</v>
      </c>
      <c r="P123" s="40"/>
      <c r="Q123" s="40">
        <v>0.19</v>
      </c>
      <c r="R123" s="40">
        <v>62.277</v>
      </c>
    </row>
    <row r="124" spans="2:18" ht="12.75">
      <c r="B124" s="40"/>
      <c r="C124" s="1" t="s">
        <v>133</v>
      </c>
      <c r="D124" s="1"/>
      <c r="E124" s="1"/>
      <c r="F124" s="1" t="s">
        <v>138</v>
      </c>
      <c r="G124" s="1"/>
      <c r="H124" s="1"/>
      <c r="I124" s="1" t="s">
        <v>138</v>
      </c>
      <c r="J124" s="1" t="s">
        <v>138</v>
      </c>
      <c r="K124" s="1" t="s">
        <v>138</v>
      </c>
      <c r="L124" s="1"/>
      <c r="M124" s="1" t="s">
        <v>138</v>
      </c>
      <c r="N124" s="1"/>
      <c r="O124" s="1" t="s">
        <v>138</v>
      </c>
      <c r="P124" s="1"/>
      <c r="Q124" s="1" t="s">
        <v>17</v>
      </c>
      <c r="R124" s="1" t="s">
        <v>138</v>
      </c>
    </row>
    <row r="125" spans="2:18" ht="12.75">
      <c r="B125" s="40"/>
      <c r="C125" s="24" t="s">
        <v>69</v>
      </c>
      <c r="D125" s="24"/>
      <c r="E125" s="24"/>
      <c r="F125" s="24">
        <v>0.62</v>
      </c>
      <c r="G125" s="24"/>
      <c r="H125" s="24"/>
      <c r="I125" s="24">
        <v>0.17</v>
      </c>
      <c r="J125" s="24">
        <v>1</v>
      </c>
      <c r="K125" s="24">
        <v>1.9</v>
      </c>
      <c r="L125" s="24"/>
      <c r="M125" s="24">
        <v>1</v>
      </c>
      <c r="N125" s="24"/>
      <c r="O125" s="24">
        <v>2</v>
      </c>
      <c r="P125" s="24"/>
      <c r="Q125" s="24">
        <v>0.19</v>
      </c>
      <c r="R125" s="24">
        <v>1.4</v>
      </c>
    </row>
    <row r="126" spans="1:18" ht="12.75">
      <c r="A126" s="41" t="s">
        <v>192</v>
      </c>
      <c r="B126" s="34" t="s">
        <v>165</v>
      </c>
      <c r="C126" s="40" t="s">
        <v>68</v>
      </c>
      <c r="D126" s="40"/>
      <c r="E126" s="40"/>
      <c r="F126" s="40">
        <v>6.8</v>
      </c>
      <c r="G126" s="40"/>
      <c r="H126" s="40"/>
      <c r="I126" s="40">
        <v>0.45</v>
      </c>
      <c r="J126" s="40">
        <v>32.2</v>
      </c>
      <c r="K126" s="40">
        <v>27.1</v>
      </c>
      <c r="L126" s="40"/>
      <c r="M126" s="40">
        <v>33.4</v>
      </c>
      <c r="N126" s="40">
        <v>0.08</v>
      </c>
      <c r="O126" s="40">
        <v>22.88</v>
      </c>
      <c r="P126" s="40"/>
      <c r="Q126" s="40">
        <v>0.2</v>
      </c>
      <c r="R126" s="40">
        <v>104.83</v>
      </c>
    </row>
    <row r="127" spans="2:18" ht="12.75">
      <c r="B127" s="40"/>
      <c r="C127" s="1" t="s">
        <v>133</v>
      </c>
      <c r="D127" s="1"/>
      <c r="E127" s="1"/>
      <c r="F127" s="1" t="s">
        <v>138</v>
      </c>
      <c r="G127" s="1"/>
      <c r="H127" s="1"/>
      <c r="I127" s="1" t="s">
        <v>138</v>
      </c>
      <c r="J127" s="1" t="s">
        <v>138</v>
      </c>
      <c r="K127" s="1" t="s">
        <v>138</v>
      </c>
      <c r="L127" s="1"/>
      <c r="M127" s="1" t="s">
        <v>138</v>
      </c>
      <c r="N127" s="1" t="s">
        <v>138</v>
      </c>
      <c r="O127" s="1" t="s">
        <v>138</v>
      </c>
      <c r="P127" s="1"/>
      <c r="Q127" s="1" t="s">
        <v>17</v>
      </c>
      <c r="R127" s="1" t="s">
        <v>138</v>
      </c>
    </row>
    <row r="128" spans="2:18" ht="12.75">
      <c r="B128" s="40"/>
      <c r="C128" s="24" t="s">
        <v>69</v>
      </c>
      <c r="D128" s="24"/>
      <c r="E128" s="24"/>
      <c r="F128" s="24">
        <v>0.5</v>
      </c>
      <c r="G128" s="24"/>
      <c r="H128" s="24"/>
      <c r="I128" s="24">
        <v>0.2</v>
      </c>
      <c r="J128" s="24">
        <v>1.5</v>
      </c>
      <c r="K128" s="24">
        <v>3</v>
      </c>
      <c r="L128" s="24"/>
      <c r="M128" s="24">
        <v>3.8</v>
      </c>
      <c r="N128" s="24">
        <v>0.02</v>
      </c>
      <c r="O128" s="24">
        <v>1.22</v>
      </c>
      <c r="P128" s="24"/>
      <c r="Q128" s="24">
        <v>0.05</v>
      </c>
      <c r="R128" s="24">
        <v>2.86</v>
      </c>
    </row>
    <row r="129" spans="1:18" ht="12.75">
      <c r="A129" s="41" t="s">
        <v>193</v>
      </c>
      <c r="B129" s="34" t="s">
        <v>165</v>
      </c>
      <c r="C129" s="40" t="s">
        <v>68</v>
      </c>
      <c r="D129" s="40"/>
      <c r="E129" s="40"/>
      <c r="F129" s="40"/>
      <c r="G129" s="40"/>
      <c r="H129" s="40"/>
      <c r="I129" s="40">
        <v>0.1</v>
      </c>
      <c r="J129" s="40">
        <v>31.4</v>
      </c>
      <c r="K129" s="40">
        <v>2.56</v>
      </c>
      <c r="L129" s="40"/>
      <c r="M129" s="40">
        <v>0.8</v>
      </c>
      <c r="N129" s="40"/>
      <c r="O129" s="40"/>
      <c r="P129" s="40"/>
      <c r="Q129" s="40"/>
      <c r="R129" s="40"/>
    </row>
    <row r="130" spans="2:18" ht="12.75">
      <c r="B130" s="40"/>
      <c r="C130" s="1" t="s">
        <v>133</v>
      </c>
      <c r="D130" s="1"/>
      <c r="E130" s="1"/>
      <c r="F130" s="1"/>
      <c r="G130" s="1"/>
      <c r="H130" s="1"/>
      <c r="I130" s="1" t="s">
        <v>138</v>
      </c>
      <c r="J130" s="1" t="s">
        <v>138</v>
      </c>
      <c r="K130" s="1" t="s">
        <v>138</v>
      </c>
      <c r="L130" s="1"/>
      <c r="M130" s="1" t="s">
        <v>138</v>
      </c>
      <c r="N130" s="1"/>
      <c r="O130" s="1"/>
      <c r="P130" s="1"/>
      <c r="Q130" s="1"/>
      <c r="R130" s="1"/>
    </row>
    <row r="131" spans="2:18" ht="12.75">
      <c r="B131" s="40"/>
      <c r="C131" s="24" t="s">
        <v>69</v>
      </c>
      <c r="D131" s="24"/>
      <c r="E131" s="24"/>
      <c r="F131" s="24"/>
      <c r="G131" s="24"/>
      <c r="H131" s="24"/>
      <c r="I131" s="24">
        <v>0.008</v>
      </c>
      <c r="J131" s="24">
        <v>1.5</v>
      </c>
      <c r="K131" s="24">
        <v>0.02</v>
      </c>
      <c r="L131" s="24"/>
      <c r="M131" s="24">
        <v>0.006</v>
      </c>
      <c r="N131" s="24"/>
      <c r="O131" s="24"/>
      <c r="P131" s="24"/>
      <c r="Q131" s="24"/>
      <c r="R131" s="24"/>
    </row>
    <row r="132" spans="1:18" ht="12.75">
      <c r="A132" s="41" t="s">
        <v>194</v>
      </c>
      <c r="B132" s="34" t="s">
        <v>165</v>
      </c>
      <c r="C132" s="40" t="s">
        <v>68</v>
      </c>
      <c r="D132" s="40"/>
      <c r="E132" s="40"/>
      <c r="F132" s="40">
        <v>7</v>
      </c>
      <c r="G132" s="40"/>
      <c r="H132" s="40"/>
      <c r="I132" s="40">
        <v>0.45</v>
      </c>
      <c r="J132" s="40"/>
      <c r="K132" s="40">
        <v>25.2</v>
      </c>
      <c r="L132" s="40"/>
      <c r="M132" s="40">
        <v>33.3</v>
      </c>
      <c r="N132" s="40"/>
      <c r="O132" s="40">
        <v>20.7</v>
      </c>
      <c r="P132" s="40"/>
      <c r="Q132" s="40">
        <v>0.2</v>
      </c>
      <c r="R132" s="40">
        <v>101</v>
      </c>
    </row>
    <row r="133" spans="2:18" ht="12.75">
      <c r="B133" s="40"/>
      <c r="C133" s="1" t="s">
        <v>133</v>
      </c>
      <c r="D133" s="1"/>
      <c r="E133" s="1"/>
      <c r="F133" s="1" t="s">
        <v>138</v>
      </c>
      <c r="G133" s="1"/>
      <c r="H133" s="1"/>
      <c r="I133" s="1" t="s">
        <v>138</v>
      </c>
      <c r="J133" s="1"/>
      <c r="K133" s="1" t="s">
        <v>138</v>
      </c>
      <c r="L133" s="1"/>
      <c r="M133" s="1" t="s">
        <v>138</v>
      </c>
      <c r="N133" s="1"/>
      <c r="O133" s="1" t="s">
        <v>138</v>
      </c>
      <c r="P133" s="1"/>
      <c r="Q133" s="1" t="s">
        <v>17</v>
      </c>
      <c r="R133" s="1" t="s">
        <v>138</v>
      </c>
    </row>
    <row r="134" spans="2:18" ht="12.75">
      <c r="B134" s="40"/>
      <c r="C134" s="24" t="s">
        <v>69</v>
      </c>
      <c r="D134" s="24"/>
      <c r="E134" s="24"/>
      <c r="F134" s="24">
        <v>0.5</v>
      </c>
      <c r="G134" s="24"/>
      <c r="H134" s="24"/>
      <c r="I134" s="24">
        <v>0.2</v>
      </c>
      <c r="J134" s="24"/>
      <c r="K134" s="24">
        <v>3</v>
      </c>
      <c r="L134" s="24"/>
      <c r="M134" s="24">
        <v>3.8</v>
      </c>
      <c r="N134" s="24"/>
      <c r="O134" s="24">
        <v>1.2</v>
      </c>
      <c r="P134" s="24"/>
      <c r="Q134" s="24">
        <v>0.05</v>
      </c>
      <c r="R134" s="24">
        <v>2.7</v>
      </c>
    </row>
    <row r="135" spans="1:18" ht="12.75">
      <c r="A135" s="41" t="s">
        <v>195</v>
      </c>
      <c r="B135" s="34" t="s">
        <v>165</v>
      </c>
      <c r="C135" s="40" t="s">
        <v>68</v>
      </c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>
        <v>0.1</v>
      </c>
      <c r="O135" s="40"/>
      <c r="P135" s="40"/>
      <c r="Q135" s="40"/>
      <c r="R135" s="40"/>
    </row>
    <row r="136" spans="2:18" ht="12.75">
      <c r="B136" s="40"/>
      <c r="C136" s="1" t="s">
        <v>133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 t="s">
        <v>138</v>
      </c>
      <c r="O136" s="1"/>
      <c r="P136" s="1"/>
      <c r="Q136" s="1"/>
      <c r="R136" s="1"/>
    </row>
    <row r="137" spans="2:18" ht="12.75">
      <c r="B137" s="40"/>
      <c r="C137" s="24" t="s">
        <v>69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>
        <v>0.02</v>
      </c>
      <c r="O137" s="24"/>
      <c r="P137" s="24"/>
      <c r="Q137" s="24"/>
      <c r="R137" s="24"/>
    </row>
    <row r="138" spans="1:18" ht="12.75">
      <c r="A138" s="41" t="s">
        <v>196</v>
      </c>
      <c r="B138" s="34" t="s">
        <v>165</v>
      </c>
      <c r="C138" s="40" t="s">
        <v>68</v>
      </c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>
        <v>0.09</v>
      </c>
      <c r="O138" s="40"/>
      <c r="P138" s="40"/>
      <c r="Q138" s="40"/>
      <c r="R138" s="40"/>
    </row>
    <row r="139" spans="2:18" ht="12.75">
      <c r="B139" s="40"/>
      <c r="C139" s="1" t="s">
        <v>133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 t="s">
        <v>138</v>
      </c>
      <c r="O139" s="1"/>
      <c r="P139" s="1"/>
      <c r="Q139" s="1"/>
      <c r="R139" s="1"/>
    </row>
    <row r="140" spans="2:18" ht="12.75">
      <c r="B140" s="40"/>
      <c r="C140" s="24" t="s">
        <v>69</v>
      </c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>
        <v>0.02</v>
      </c>
      <c r="O140" s="24"/>
      <c r="P140" s="24"/>
      <c r="Q140" s="24"/>
      <c r="R140" s="24"/>
    </row>
    <row r="141" spans="1:18" ht="12.75">
      <c r="A141" s="41" t="s">
        <v>197</v>
      </c>
      <c r="B141" s="34" t="s">
        <v>165</v>
      </c>
      <c r="C141" s="40" t="s">
        <v>68</v>
      </c>
      <c r="D141" s="40"/>
      <c r="E141" s="40"/>
      <c r="F141" s="40">
        <v>5.3</v>
      </c>
      <c r="G141" s="40"/>
      <c r="H141" s="40"/>
      <c r="I141" s="40">
        <v>0.91</v>
      </c>
      <c r="J141" s="40">
        <v>26.9</v>
      </c>
      <c r="K141" s="40">
        <v>27.4</v>
      </c>
      <c r="L141" s="40"/>
      <c r="M141" s="40">
        <v>48.1</v>
      </c>
      <c r="N141" s="40">
        <v>0.1</v>
      </c>
      <c r="O141" s="40">
        <v>17.7</v>
      </c>
      <c r="P141" s="40"/>
      <c r="Q141" s="40">
        <v>0.28</v>
      </c>
      <c r="R141" s="40">
        <v>125</v>
      </c>
    </row>
    <row r="142" spans="2:18" ht="12.75">
      <c r="B142" s="40"/>
      <c r="C142" s="1" t="s">
        <v>133</v>
      </c>
      <c r="D142" s="1"/>
      <c r="E142" s="1"/>
      <c r="F142" s="1" t="s">
        <v>138</v>
      </c>
      <c r="G142" s="1"/>
      <c r="H142" s="1"/>
      <c r="I142" s="1" t="s">
        <v>138</v>
      </c>
      <c r="J142" s="1" t="s">
        <v>138</v>
      </c>
      <c r="K142" s="1" t="s">
        <v>138</v>
      </c>
      <c r="L142" s="1"/>
      <c r="M142" s="1" t="s">
        <v>138</v>
      </c>
      <c r="N142" s="1" t="s">
        <v>138</v>
      </c>
      <c r="O142" s="1" t="s">
        <v>138</v>
      </c>
      <c r="P142" s="1"/>
      <c r="Q142" s="1" t="s">
        <v>138</v>
      </c>
      <c r="R142" s="1" t="s">
        <v>138</v>
      </c>
    </row>
    <row r="143" spans="2:18" ht="12.75">
      <c r="B143" s="40"/>
      <c r="C143" s="24" t="s">
        <v>69</v>
      </c>
      <c r="D143" s="24"/>
      <c r="E143" s="24"/>
      <c r="F143" s="24">
        <v>0.5</v>
      </c>
      <c r="G143" s="24"/>
      <c r="H143" s="24"/>
      <c r="I143" s="24">
        <v>0.2</v>
      </c>
      <c r="J143" s="24">
        <v>1.5</v>
      </c>
      <c r="K143" s="24">
        <v>3</v>
      </c>
      <c r="L143" s="24"/>
      <c r="M143" s="24">
        <v>3.8</v>
      </c>
      <c r="N143" s="24">
        <v>0.02</v>
      </c>
      <c r="O143" s="24">
        <v>1.2</v>
      </c>
      <c r="P143" s="24"/>
      <c r="Q143" s="24">
        <v>0.05</v>
      </c>
      <c r="R143" s="24">
        <v>2.7</v>
      </c>
    </row>
    <row r="144" spans="1:18" ht="12.75">
      <c r="A144" s="41" t="s">
        <v>198</v>
      </c>
      <c r="B144" s="34" t="s">
        <v>165</v>
      </c>
      <c r="C144" s="40" t="s">
        <v>68</v>
      </c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>
        <v>0.1</v>
      </c>
      <c r="O144" s="40"/>
      <c r="P144" s="40"/>
      <c r="Q144" s="40"/>
      <c r="R144" s="40"/>
    </row>
    <row r="145" spans="2:18" ht="12.75">
      <c r="B145" s="40"/>
      <c r="C145" s="1" t="s">
        <v>133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 t="s">
        <v>138</v>
      </c>
      <c r="O145" s="1"/>
      <c r="P145" s="1"/>
      <c r="Q145" s="1"/>
      <c r="R145" s="1"/>
    </row>
    <row r="146" spans="2:18" ht="12.75">
      <c r="B146" s="40"/>
      <c r="C146" s="24" t="s">
        <v>69</v>
      </c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>
        <v>0.02</v>
      </c>
      <c r="O146" s="24"/>
      <c r="P146" s="24"/>
      <c r="Q146" s="24"/>
      <c r="R146" s="24"/>
    </row>
    <row r="147" spans="1:18" ht="12.75">
      <c r="A147" s="41" t="s">
        <v>199</v>
      </c>
      <c r="B147" s="34" t="s">
        <v>165</v>
      </c>
      <c r="C147" s="40" t="s">
        <v>68</v>
      </c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>
        <v>0.1</v>
      </c>
      <c r="O147" s="40"/>
      <c r="P147" s="40"/>
      <c r="Q147" s="40"/>
      <c r="R147" s="40"/>
    </row>
    <row r="148" spans="2:18" ht="12.75">
      <c r="B148" s="40"/>
      <c r="C148" s="1" t="s">
        <v>133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 t="s">
        <v>138</v>
      </c>
      <c r="O148" s="1"/>
      <c r="P148" s="1"/>
      <c r="Q148" s="1"/>
      <c r="R148" s="1"/>
    </row>
    <row r="149" spans="2:18" ht="12.75">
      <c r="B149" s="40"/>
      <c r="C149" s="24" t="s">
        <v>69</v>
      </c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>
        <v>0.02</v>
      </c>
      <c r="O149" s="24"/>
      <c r="P149" s="24"/>
      <c r="Q149" s="24"/>
      <c r="R149" s="24"/>
    </row>
    <row r="150" spans="1:18" ht="12.75">
      <c r="A150" s="41" t="s">
        <v>200</v>
      </c>
      <c r="B150" s="34" t="s">
        <v>165</v>
      </c>
      <c r="C150" s="40" t="s">
        <v>68</v>
      </c>
      <c r="D150" s="40">
        <v>5</v>
      </c>
      <c r="E150" s="40"/>
      <c r="F150" s="40">
        <v>8.78</v>
      </c>
      <c r="G150" s="40"/>
      <c r="H150" s="40"/>
      <c r="I150" s="40">
        <v>0.374</v>
      </c>
      <c r="J150" s="40">
        <v>50.2</v>
      </c>
      <c r="K150" s="40">
        <v>25.1</v>
      </c>
      <c r="L150" s="40"/>
      <c r="M150" s="40">
        <v>38.4</v>
      </c>
      <c r="N150" s="40">
        <v>0.0839</v>
      </c>
      <c r="O150" s="40">
        <v>20.7</v>
      </c>
      <c r="P150" s="40"/>
      <c r="Q150" s="40">
        <v>0.19</v>
      </c>
      <c r="R150" s="40">
        <v>89.9</v>
      </c>
    </row>
    <row r="151" spans="2:18" ht="12.75">
      <c r="B151" s="40"/>
      <c r="C151" s="1" t="s">
        <v>133</v>
      </c>
      <c r="D151" s="1" t="s">
        <v>17</v>
      </c>
      <c r="E151" s="1"/>
      <c r="F151" s="1" t="s">
        <v>138</v>
      </c>
      <c r="G151" s="1"/>
      <c r="H151" s="1"/>
      <c r="I151" s="1" t="s">
        <v>138</v>
      </c>
      <c r="J151" s="1" t="s">
        <v>138</v>
      </c>
      <c r="K151" s="1" t="s">
        <v>138</v>
      </c>
      <c r="L151" s="1"/>
      <c r="M151" s="1" t="s">
        <v>138</v>
      </c>
      <c r="N151" s="1" t="s">
        <v>138</v>
      </c>
      <c r="O151" s="1" t="s">
        <v>138</v>
      </c>
      <c r="P151" s="1"/>
      <c r="Q151" s="1" t="s">
        <v>138</v>
      </c>
      <c r="R151" s="1" t="s">
        <v>138</v>
      </c>
    </row>
    <row r="152" spans="2:18" ht="12.75">
      <c r="B152" s="40"/>
      <c r="C152" s="24" t="s">
        <v>69</v>
      </c>
      <c r="D152" s="24">
        <v>1</v>
      </c>
      <c r="E152" s="24"/>
      <c r="F152" s="24">
        <v>0.1</v>
      </c>
      <c r="G152" s="24"/>
      <c r="H152" s="24"/>
      <c r="I152" s="24">
        <v>0.002</v>
      </c>
      <c r="J152" s="24">
        <v>0.03</v>
      </c>
      <c r="K152" s="24">
        <v>0.03</v>
      </c>
      <c r="L152" s="24"/>
      <c r="M152" s="24">
        <v>0.002</v>
      </c>
      <c r="N152" s="24">
        <v>0.015</v>
      </c>
      <c r="O152" s="24">
        <v>0.006</v>
      </c>
      <c r="P152" s="24"/>
      <c r="Q152" s="24">
        <v>0.008</v>
      </c>
      <c r="R152" s="24">
        <v>0.02</v>
      </c>
    </row>
    <row r="153" spans="1:18" ht="12.75">
      <c r="A153" s="41" t="s">
        <v>201</v>
      </c>
      <c r="B153" s="34" t="s">
        <v>165</v>
      </c>
      <c r="C153" s="40" t="s">
        <v>68</v>
      </c>
      <c r="D153" s="40">
        <v>5</v>
      </c>
      <c r="E153" s="40"/>
      <c r="F153" s="40">
        <v>11.8</v>
      </c>
      <c r="G153" s="40"/>
      <c r="H153" s="40"/>
      <c r="I153" s="40">
        <v>0.721</v>
      </c>
      <c r="J153" s="40">
        <v>62.8</v>
      </c>
      <c r="K153" s="40">
        <v>38.8</v>
      </c>
      <c r="L153" s="40"/>
      <c r="M153" s="40">
        <v>54.3</v>
      </c>
      <c r="N153" s="40">
        <v>0.154</v>
      </c>
      <c r="O153" s="40">
        <v>29</v>
      </c>
      <c r="P153" s="40"/>
      <c r="Q153" s="40">
        <v>0.33</v>
      </c>
      <c r="R153" s="40">
        <v>128</v>
      </c>
    </row>
    <row r="154" spans="2:18" ht="12.75">
      <c r="B154" s="40"/>
      <c r="C154" s="1" t="s">
        <v>133</v>
      </c>
      <c r="D154" s="1" t="s">
        <v>17</v>
      </c>
      <c r="E154" s="1"/>
      <c r="F154" s="1" t="s">
        <v>138</v>
      </c>
      <c r="G154" s="1"/>
      <c r="H154" s="1"/>
      <c r="I154" s="1" t="s">
        <v>138</v>
      </c>
      <c r="J154" s="1" t="s">
        <v>138</v>
      </c>
      <c r="K154" s="1" t="s">
        <v>138</v>
      </c>
      <c r="L154" s="1"/>
      <c r="M154" s="1" t="s">
        <v>138</v>
      </c>
      <c r="N154" s="1" t="s">
        <v>138</v>
      </c>
      <c r="O154" s="1" t="s">
        <v>138</v>
      </c>
      <c r="P154" s="1"/>
      <c r="Q154" s="1" t="s">
        <v>138</v>
      </c>
      <c r="R154" s="1" t="s">
        <v>138</v>
      </c>
    </row>
    <row r="155" spans="2:18" ht="12.75">
      <c r="B155" s="40"/>
      <c r="C155" s="24" t="s">
        <v>69</v>
      </c>
      <c r="D155" s="24">
        <v>1</v>
      </c>
      <c r="E155" s="24"/>
      <c r="F155" s="24">
        <v>0.1</v>
      </c>
      <c r="G155" s="24"/>
      <c r="H155" s="24"/>
      <c r="I155" s="24">
        <v>0.002</v>
      </c>
      <c r="J155" s="24">
        <v>0.03</v>
      </c>
      <c r="K155" s="24">
        <v>0.03</v>
      </c>
      <c r="L155" s="24"/>
      <c r="M155" s="24">
        <v>0.002</v>
      </c>
      <c r="N155" s="24">
        <v>0.015</v>
      </c>
      <c r="O155" s="24">
        <v>0.006</v>
      </c>
      <c r="P155" s="24"/>
      <c r="Q155" s="24">
        <v>0.008</v>
      </c>
      <c r="R155" s="24">
        <v>0.02</v>
      </c>
    </row>
    <row r="156" spans="1:18" ht="12.75">
      <c r="A156" s="41" t="s">
        <v>202</v>
      </c>
      <c r="B156" s="34" t="s">
        <v>165</v>
      </c>
      <c r="C156" s="40" t="s">
        <v>68</v>
      </c>
      <c r="D156" s="40">
        <v>5</v>
      </c>
      <c r="E156" s="40"/>
      <c r="F156" s="40">
        <v>9.07</v>
      </c>
      <c r="G156" s="40"/>
      <c r="H156" s="40"/>
      <c r="I156" s="40">
        <v>0.395</v>
      </c>
      <c r="J156" s="40">
        <v>52.7</v>
      </c>
      <c r="K156" s="40">
        <v>28.8</v>
      </c>
      <c r="L156" s="40"/>
      <c r="M156" s="40">
        <v>37.8</v>
      </c>
      <c r="N156" s="40">
        <v>0.0841</v>
      </c>
      <c r="O156" s="40">
        <v>24.5</v>
      </c>
      <c r="P156" s="40"/>
      <c r="Q156" s="40">
        <v>0.21</v>
      </c>
      <c r="R156" s="40">
        <v>102</v>
      </c>
    </row>
    <row r="157" spans="2:18" ht="12.75">
      <c r="B157" s="40"/>
      <c r="C157" s="1" t="s">
        <v>133</v>
      </c>
      <c r="D157" s="1" t="s">
        <v>17</v>
      </c>
      <c r="E157" s="1"/>
      <c r="F157" s="1" t="s">
        <v>138</v>
      </c>
      <c r="G157" s="1"/>
      <c r="H157" s="1"/>
      <c r="I157" s="1" t="s">
        <v>138</v>
      </c>
      <c r="J157" s="1" t="s">
        <v>138</v>
      </c>
      <c r="K157" s="1" t="s">
        <v>138</v>
      </c>
      <c r="L157" s="1"/>
      <c r="M157" s="1" t="s">
        <v>138</v>
      </c>
      <c r="N157" s="1" t="s">
        <v>138</v>
      </c>
      <c r="O157" s="1" t="s">
        <v>138</v>
      </c>
      <c r="P157" s="1"/>
      <c r="Q157" s="1" t="s">
        <v>138</v>
      </c>
      <c r="R157" s="1" t="s">
        <v>138</v>
      </c>
    </row>
    <row r="158" spans="2:18" ht="12.75">
      <c r="B158" s="40"/>
      <c r="C158" s="24" t="s">
        <v>69</v>
      </c>
      <c r="D158" s="24">
        <v>1</v>
      </c>
      <c r="E158" s="24"/>
      <c r="F158" s="24">
        <v>0.1</v>
      </c>
      <c r="G158" s="24"/>
      <c r="H158" s="24"/>
      <c r="I158" s="24">
        <v>0.002</v>
      </c>
      <c r="J158" s="24">
        <v>0.03</v>
      </c>
      <c r="K158" s="24">
        <v>0.03</v>
      </c>
      <c r="L158" s="24"/>
      <c r="M158" s="24">
        <v>0.002</v>
      </c>
      <c r="N158" s="24">
        <v>0.015</v>
      </c>
      <c r="O158" s="24">
        <v>0.006</v>
      </c>
      <c r="P158" s="24"/>
      <c r="Q158" s="24">
        <v>0.008</v>
      </c>
      <c r="R158" s="24">
        <v>0.02</v>
      </c>
    </row>
  </sheetData>
  <conditionalFormatting sqref="A2:A8 H13:H23 A14:A65536">
    <cfRule type="cellIs" priority="1" dxfId="0" operator="between" stopIfTrue="1">
      <formula>4205</formula>
      <formula>4207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P217"/>
  <sheetViews>
    <sheetView workbookViewId="0" topLeftCell="A1">
      <selection activeCell="G15" sqref="G15:H15"/>
    </sheetView>
  </sheetViews>
  <sheetFormatPr defaultColWidth="9.140625" defaultRowHeight="12.75"/>
  <cols>
    <col min="1" max="1" width="19.421875" style="47" customWidth="1"/>
    <col min="2" max="2" width="12.57421875" style="47" customWidth="1"/>
    <col min="3" max="3" width="9.140625" style="5" customWidth="1"/>
    <col min="4" max="4" width="17.7109375" style="17" customWidth="1"/>
    <col min="5" max="5" width="9.140625" style="17" customWidth="1"/>
    <col min="6" max="6" width="24.8515625" style="17" customWidth="1"/>
    <col min="7" max="7" width="21.28125" style="17" customWidth="1"/>
    <col min="8" max="8" width="17.28125" style="17" customWidth="1"/>
    <col min="9" max="9" width="19.57421875" style="17" customWidth="1"/>
    <col min="10" max="10" width="17.57421875" style="17" customWidth="1"/>
    <col min="11" max="11" width="18.421875" style="17" customWidth="1"/>
    <col min="12" max="12" width="17.28125" style="42" bestFit="1" customWidth="1"/>
    <col min="13" max="13" width="9.140625" style="42" customWidth="1"/>
    <col min="14" max="18" width="9.140625" style="28" customWidth="1"/>
  </cols>
  <sheetData>
    <row r="2" spans="1:11" ht="12.75">
      <c r="A2" s="7" t="s">
        <v>53</v>
      </c>
      <c r="B2" s="18" t="s">
        <v>54</v>
      </c>
      <c r="C2" s="7" t="s">
        <v>90</v>
      </c>
      <c r="D2" s="12" t="s">
        <v>101</v>
      </c>
      <c r="E2" s="19" t="s">
        <v>71</v>
      </c>
      <c r="F2" s="19" t="s">
        <v>102</v>
      </c>
      <c r="G2" s="11" t="s">
        <v>103</v>
      </c>
      <c r="H2" s="12" t="s">
        <v>15</v>
      </c>
      <c r="I2" s="12" t="s">
        <v>16</v>
      </c>
      <c r="J2" s="19" t="s">
        <v>135</v>
      </c>
      <c r="K2" s="19" t="s">
        <v>136</v>
      </c>
    </row>
    <row r="3" spans="1:11" ht="12.75">
      <c r="A3" s="27" t="s">
        <v>108</v>
      </c>
      <c r="B3" s="13" t="s">
        <v>132</v>
      </c>
      <c r="C3" s="5" t="s">
        <v>68</v>
      </c>
      <c r="D3" s="14">
        <f>SUM(H3:K3)</f>
        <v>0.773</v>
      </c>
      <c r="F3" s="22"/>
      <c r="G3" s="15">
        <f aca="true" t="shared" si="0" ref="G3:G21">IF(E3="U",F3,D3)</f>
        <v>0.773</v>
      </c>
      <c r="H3" s="54">
        <f>IF(H33="D",H32,"ND")</f>
        <v>0.773</v>
      </c>
      <c r="I3" s="54" t="str">
        <f>IF(I33="D",I32,"ND")</f>
        <v>ND</v>
      </c>
      <c r="J3" s="54" t="str">
        <f>IF(J33="D",J32,"ND")</f>
        <v>ND</v>
      </c>
      <c r="K3" s="22"/>
    </row>
    <row r="4" spans="1:11" ht="12.75">
      <c r="A4" s="27" t="s">
        <v>109</v>
      </c>
      <c r="B4" s="13" t="s">
        <v>132</v>
      </c>
      <c r="C4" s="5" t="s">
        <v>68</v>
      </c>
      <c r="D4" s="14">
        <f aca="true" t="shared" si="1" ref="D4:D21">SUM(H4:K4)</f>
        <v>1.66</v>
      </c>
      <c r="F4" s="22"/>
      <c r="G4" s="15">
        <f t="shared" si="0"/>
        <v>1.66</v>
      </c>
      <c r="H4" s="54">
        <f>IF(H36="D",H35,"ND")</f>
        <v>1.66</v>
      </c>
      <c r="I4" s="54" t="str">
        <f>IF(I36="D",I35,"ND")</f>
        <v>ND</v>
      </c>
      <c r="J4" s="54" t="str">
        <f>IF(J36="D",J35,"ND")</f>
        <v>ND</v>
      </c>
      <c r="K4" s="22"/>
    </row>
    <row r="5" spans="1:11" ht="12.75">
      <c r="A5" s="27" t="s">
        <v>110</v>
      </c>
      <c r="B5" s="13" t="s">
        <v>132</v>
      </c>
      <c r="C5" s="5" t="s">
        <v>68</v>
      </c>
      <c r="D5" s="14">
        <f t="shared" si="1"/>
        <v>1.11</v>
      </c>
      <c r="F5" s="22"/>
      <c r="G5" s="15">
        <f t="shared" si="0"/>
        <v>1.11</v>
      </c>
      <c r="H5" s="54">
        <f>IF(H39="D",H38,"ND")</f>
        <v>1.11</v>
      </c>
      <c r="I5" s="54" t="str">
        <f>IF(I39="D",I38,"ND")</f>
        <v>ND</v>
      </c>
      <c r="J5" s="54" t="str">
        <f>IF(J39="D",J38,"ND")</f>
        <v>ND</v>
      </c>
      <c r="K5" s="22"/>
    </row>
    <row r="6" spans="1:11" ht="12.75">
      <c r="A6" s="27" t="s">
        <v>111</v>
      </c>
      <c r="B6" s="13" t="s">
        <v>132</v>
      </c>
      <c r="C6" s="5" t="s">
        <v>68</v>
      </c>
      <c r="D6" s="14">
        <f t="shared" si="1"/>
        <v>8.77</v>
      </c>
      <c r="F6" s="22"/>
      <c r="G6" s="76">
        <f t="shared" si="0"/>
        <v>8.77</v>
      </c>
      <c r="H6" s="77">
        <f>IF(H42="D",H41,"ND")</f>
        <v>7.3</v>
      </c>
      <c r="I6" s="54" t="str">
        <f>IF(I42="D",I41,"ND")</f>
        <v>ND</v>
      </c>
      <c r="J6" s="54">
        <f>IF(J42="D",J41,"ND")</f>
        <v>1.47</v>
      </c>
      <c r="K6" s="22"/>
    </row>
    <row r="7" spans="1:11" ht="12.75">
      <c r="A7" s="27" t="s">
        <v>112</v>
      </c>
      <c r="B7" s="13" t="s">
        <v>132</v>
      </c>
      <c r="C7" s="5" t="s">
        <v>68</v>
      </c>
      <c r="D7" s="14">
        <f t="shared" si="1"/>
        <v>10.314</v>
      </c>
      <c r="F7" s="22"/>
      <c r="G7" s="76">
        <f t="shared" si="0"/>
        <v>10.314</v>
      </c>
      <c r="H7" s="77">
        <f>IF(H45="D",H44,"ND")</f>
        <v>8.14</v>
      </c>
      <c r="I7" s="54">
        <f>IF(I45="D",I44,"ND")</f>
        <v>0.584</v>
      </c>
      <c r="J7" s="54">
        <f>IF(J45="D",J44,"ND")</f>
        <v>1.59</v>
      </c>
      <c r="K7" s="22"/>
    </row>
    <row r="8" spans="1:11" ht="12.75">
      <c r="A8" s="27" t="s">
        <v>113</v>
      </c>
      <c r="B8" s="13" t="s">
        <v>132</v>
      </c>
      <c r="C8" s="5" t="s">
        <v>68</v>
      </c>
      <c r="D8" s="14">
        <f t="shared" si="1"/>
        <v>13.918</v>
      </c>
      <c r="F8" s="22"/>
      <c r="G8" s="76">
        <f t="shared" si="0"/>
        <v>13.918</v>
      </c>
      <c r="H8" s="77">
        <f>IF(H48="D",H47,"ND")</f>
        <v>11.6</v>
      </c>
      <c r="I8" s="54">
        <f>IF(I48="D",I47,"ND")</f>
        <v>0.588</v>
      </c>
      <c r="J8" s="54">
        <f>IF(J48="D",J47,"ND")</f>
        <v>1.73</v>
      </c>
      <c r="K8" s="22"/>
    </row>
    <row r="9" spans="1:11" ht="12.75">
      <c r="A9" s="47" t="s">
        <v>118</v>
      </c>
      <c r="B9" s="13" t="s">
        <v>132</v>
      </c>
      <c r="C9" s="5" t="s">
        <v>68</v>
      </c>
      <c r="D9" s="14">
        <f t="shared" si="1"/>
        <v>9.4</v>
      </c>
      <c r="G9" s="76">
        <f t="shared" si="0"/>
        <v>9.4</v>
      </c>
      <c r="H9" s="77">
        <f>IF(H51="D",H50,"ND")</f>
        <v>9.4</v>
      </c>
      <c r="I9" s="22"/>
      <c r="J9" s="22"/>
      <c r="K9" s="22"/>
    </row>
    <row r="10" spans="1:11" ht="12.75">
      <c r="A10" s="47" t="s">
        <v>119</v>
      </c>
      <c r="B10" s="13" t="s">
        <v>132</v>
      </c>
      <c r="C10" s="5" t="s">
        <v>68</v>
      </c>
      <c r="D10" s="14">
        <f t="shared" si="1"/>
        <v>9.9</v>
      </c>
      <c r="G10" s="76">
        <f t="shared" si="0"/>
        <v>9.9</v>
      </c>
      <c r="H10" s="77">
        <f>IF(H54="D",H53,"ND")</f>
        <v>9.9</v>
      </c>
      <c r="I10" s="22"/>
      <c r="J10" s="22"/>
      <c r="K10" s="22"/>
    </row>
    <row r="11" spans="1:11" ht="12.75">
      <c r="A11" s="47" t="s">
        <v>120</v>
      </c>
      <c r="B11" s="13" t="s">
        <v>132</v>
      </c>
      <c r="C11" s="5" t="s">
        <v>68</v>
      </c>
      <c r="D11" s="14">
        <f t="shared" si="1"/>
        <v>1.6</v>
      </c>
      <c r="G11" s="15">
        <f t="shared" si="0"/>
        <v>1.6</v>
      </c>
      <c r="H11" s="54">
        <f>IF(H57="D",H56,"ND")</f>
        <v>1.6</v>
      </c>
      <c r="I11" s="22"/>
      <c r="J11" s="22"/>
      <c r="K11" s="22"/>
    </row>
    <row r="12" spans="1:11" ht="12.75">
      <c r="A12" s="47" t="s">
        <v>121</v>
      </c>
      <c r="B12" s="13" t="s">
        <v>132</v>
      </c>
      <c r="C12" s="5" t="s">
        <v>68</v>
      </c>
      <c r="D12" s="14">
        <f t="shared" si="1"/>
        <v>1.2</v>
      </c>
      <c r="G12" s="15">
        <f t="shared" si="0"/>
        <v>1.2</v>
      </c>
      <c r="H12" s="54">
        <f>IF(H60="D",H59,"ND")</f>
        <v>1.2</v>
      </c>
      <c r="I12" s="22"/>
      <c r="J12" s="54" t="str">
        <f>IF(J60="D",J59,"ND")</f>
        <v>ND</v>
      </c>
      <c r="K12" s="22"/>
    </row>
    <row r="13" spans="1:11" ht="12.75">
      <c r="A13" s="47" t="s">
        <v>122</v>
      </c>
      <c r="B13" s="13" t="s">
        <v>132</v>
      </c>
      <c r="C13" s="5" t="s">
        <v>68</v>
      </c>
      <c r="D13" s="14">
        <f t="shared" si="1"/>
        <v>1.1</v>
      </c>
      <c r="G13" s="15">
        <f t="shared" si="0"/>
        <v>1.1</v>
      </c>
      <c r="H13" s="54">
        <f>IF(H63="D",H62,"ND")</f>
        <v>1.1</v>
      </c>
      <c r="I13" s="22"/>
      <c r="J13" s="22"/>
      <c r="K13" s="22"/>
    </row>
    <row r="14" spans="1:11" ht="12.75">
      <c r="A14" s="47" t="s">
        <v>123</v>
      </c>
      <c r="B14" s="13" t="s">
        <v>132</v>
      </c>
      <c r="C14" s="5" t="s">
        <v>68</v>
      </c>
      <c r="D14" s="14">
        <f t="shared" si="1"/>
        <v>1.4</v>
      </c>
      <c r="G14" s="15">
        <f t="shared" si="0"/>
        <v>1.4</v>
      </c>
      <c r="H14" s="54">
        <f>IF(H66="D",H65,"ND")</f>
        <v>1.4</v>
      </c>
      <c r="I14" s="22"/>
      <c r="J14" s="22"/>
      <c r="K14" s="22"/>
    </row>
    <row r="15" spans="1:11" ht="12.75">
      <c r="A15" s="47" t="s">
        <v>124</v>
      </c>
      <c r="B15" s="13" t="s">
        <v>132</v>
      </c>
      <c r="C15" s="5" t="s">
        <v>68</v>
      </c>
      <c r="D15" s="14">
        <f t="shared" si="1"/>
        <v>11</v>
      </c>
      <c r="G15" s="76">
        <f t="shared" si="0"/>
        <v>11</v>
      </c>
      <c r="H15" s="77">
        <f>IF(H69="D",H68,"ND")</f>
        <v>9.7</v>
      </c>
      <c r="I15" s="22"/>
      <c r="J15" s="54">
        <f>IF(J69="D",J68,"ND")</f>
        <v>1.3</v>
      </c>
      <c r="K15" s="22"/>
    </row>
    <row r="16" spans="1:11" ht="12.75">
      <c r="A16" s="47" t="s">
        <v>125</v>
      </c>
      <c r="B16" s="13" t="s">
        <v>132</v>
      </c>
      <c r="C16" s="5" t="s">
        <v>68</v>
      </c>
      <c r="D16" s="14" t="s">
        <v>17</v>
      </c>
      <c r="E16" s="17" t="s">
        <v>163</v>
      </c>
      <c r="G16" s="15" t="s">
        <v>17</v>
      </c>
      <c r="H16" s="54" t="str">
        <f>IF(H72="D",H71,"ND")</f>
        <v>ND</v>
      </c>
      <c r="I16" s="22"/>
      <c r="J16" s="54" t="str">
        <f>IF(J72="D",J71,"ND")</f>
        <v>ND</v>
      </c>
      <c r="K16" s="22"/>
    </row>
    <row r="17" spans="1:11" ht="12.75">
      <c r="A17" s="47" t="s">
        <v>126</v>
      </c>
      <c r="B17" s="13" t="s">
        <v>132</v>
      </c>
      <c r="C17" s="5" t="s">
        <v>68</v>
      </c>
      <c r="D17" s="14" t="s">
        <v>17</v>
      </c>
      <c r="E17" s="17" t="s">
        <v>163</v>
      </c>
      <c r="G17" s="15" t="s">
        <v>17</v>
      </c>
      <c r="H17" s="54" t="str">
        <f>IF(H75="D",H74,"ND")</f>
        <v>ND</v>
      </c>
      <c r="I17" s="22"/>
      <c r="J17" s="54" t="str">
        <f>IF(J75="D",J74,"ND")</f>
        <v>ND</v>
      </c>
      <c r="K17" s="22"/>
    </row>
    <row r="18" spans="1:11" ht="12.75">
      <c r="A18" s="47" t="s">
        <v>127</v>
      </c>
      <c r="B18" s="13" t="s">
        <v>132</v>
      </c>
      <c r="C18" s="5" t="s">
        <v>68</v>
      </c>
      <c r="D18" s="14" t="s">
        <v>17</v>
      </c>
      <c r="E18" s="17" t="s">
        <v>163</v>
      </c>
      <c r="G18" s="15" t="s">
        <v>17</v>
      </c>
      <c r="H18" s="54" t="str">
        <f>IF(H78="D",H77,"ND")</f>
        <v>ND</v>
      </c>
      <c r="I18" s="22"/>
      <c r="J18" s="22"/>
      <c r="K18" s="22"/>
    </row>
    <row r="19" spans="1:11" ht="12.75">
      <c r="A19" s="47" t="s">
        <v>128</v>
      </c>
      <c r="B19" s="13" t="s">
        <v>132</v>
      </c>
      <c r="C19" s="5" t="s">
        <v>68</v>
      </c>
      <c r="D19" s="14">
        <f t="shared" si="1"/>
        <v>1.04</v>
      </c>
      <c r="G19" s="15">
        <f t="shared" si="0"/>
        <v>1.04</v>
      </c>
      <c r="H19" s="54">
        <f>IF(H81="D",H80,"ND")</f>
        <v>1.04</v>
      </c>
      <c r="I19" s="54" t="str">
        <f>IF(I81="D",I80,"ND")</f>
        <v>ND</v>
      </c>
      <c r="J19" s="54" t="str">
        <f>IF(J81="D",J80,"ND")</f>
        <v>ND</v>
      </c>
      <c r="K19" s="22"/>
    </row>
    <row r="20" spans="1:11" ht="12.75">
      <c r="A20" s="47" t="s">
        <v>129</v>
      </c>
      <c r="B20" s="13" t="s">
        <v>132</v>
      </c>
      <c r="C20" s="5" t="s">
        <v>68</v>
      </c>
      <c r="D20" s="14">
        <f t="shared" si="1"/>
        <v>1.13</v>
      </c>
      <c r="G20" s="15">
        <f t="shared" si="0"/>
        <v>1.13</v>
      </c>
      <c r="H20" s="54">
        <f>IF(H84="D",H83,"ND")</f>
        <v>1.13</v>
      </c>
      <c r="I20" s="54" t="str">
        <f>IF(I84="D",I83,"ND")</f>
        <v>ND</v>
      </c>
      <c r="J20" s="54" t="str">
        <f>IF(J84="D",J83,"ND")</f>
        <v>ND</v>
      </c>
      <c r="K20" s="35"/>
    </row>
    <row r="21" spans="1:11" ht="12.75">
      <c r="A21" s="47" t="s">
        <v>130</v>
      </c>
      <c r="B21" s="13" t="s">
        <v>132</v>
      </c>
      <c r="C21" s="5" t="s">
        <v>68</v>
      </c>
      <c r="D21" s="14">
        <f t="shared" si="1"/>
        <v>1.68</v>
      </c>
      <c r="G21" s="15">
        <f t="shared" si="0"/>
        <v>1.68</v>
      </c>
      <c r="H21" s="54">
        <f>IF(H87="D",H86,"ND")</f>
        <v>1.68</v>
      </c>
      <c r="I21" s="54" t="str">
        <f>IF(I87="D",I86,"ND")</f>
        <v>ND</v>
      </c>
      <c r="J21" s="54" t="str">
        <f>IF(J87="D",J86,"ND")</f>
        <v>ND</v>
      </c>
      <c r="K21" s="22"/>
    </row>
    <row r="30" spans="1:3" ht="12.75">
      <c r="A30" s="37" t="s">
        <v>139</v>
      </c>
      <c r="B30" s="48"/>
      <c r="C30" s="39"/>
    </row>
    <row r="31" spans="1:11" ht="12.75">
      <c r="A31" s="7" t="s">
        <v>53</v>
      </c>
      <c r="B31" s="18" t="s">
        <v>54</v>
      </c>
      <c r="C31" s="7" t="s">
        <v>90</v>
      </c>
      <c r="D31" s="12" t="s">
        <v>101</v>
      </c>
      <c r="E31" s="19" t="s">
        <v>71</v>
      </c>
      <c r="F31" s="19" t="s">
        <v>102</v>
      </c>
      <c r="G31" s="11" t="s">
        <v>103</v>
      </c>
      <c r="H31" s="12" t="s">
        <v>15</v>
      </c>
      <c r="I31" s="12" t="s">
        <v>16</v>
      </c>
      <c r="J31" s="19" t="s">
        <v>135</v>
      </c>
      <c r="K31" s="19" t="s">
        <v>136</v>
      </c>
    </row>
    <row r="32" spans="1:42" s="30" customFormat="1" ht="12.75">
      <c r="A32" s="40" t="s">
        <v>108</v>
      </c>
      <c r="B32" s="13" t="s">
        <v>132</v>
      </c>
      <c r="C32" s="40" t="s">
        <v>68</v>
      </c>
      <c r="D32" s="14"/>
      <c r="E32" s="22"/>
      <c r="F32" s="22"/>
      <c r="G32" s="15"/>
      <c r="H32" s="22">
        <v>0.773</v>
      </c>
      <c r="I32" s="22">
        <v>0.5</v>
      </c>
      <c r="J32" s="22">
        <v>0.5</v>
      </c>
      <c r="K32" s="22"/>
      <c r="L32" s="35"/>
      <c r="M32" s="35"/>
      <c r="N32" s="35"/>
      <c r="O32" s="35"/>
      <c r="P32" s="35"/>
      <c r="Q32" s="35"/>
      <c r="R32" s="3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</row>
    <row r="33" spans="1:42" s="30" customFormat="1" ht="12.75">
      <c r="A33" s="40"/>
      <c r="C33" s="1" t="s">
        <v>133</v>
      </c>
      <c r="D33" s="22"/>
      <c r="E33" s="22"/>
      <c r="F33" s="22"/>
      <c r="G33" s="22"/>
      <c r="H33" s="22" t="s">
        <v>138</v>
      </c>
      <c r="I33" s="22" t="s">
        <v>17</v>
      </c>
      <c r="J33" s="22" t="s">
        <v>17</v>
      </c>
      <c r="K33" s="22"/>
      <c r="L33" s="35"/>
      <c r="M33" s="35"/>
      <c r="N33" s="35"/>
      <c r="O33" s="35"/>
      <c r="P33" s="35"/>
      <c r="Q33" s="35"/>
      <c r="R33" s="3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</row>
    <row r="34" spans="1:42" s="30" customFormat="1" ht="12.75">
      <c r="A34" s="40"/>
      <c r="C34" s="24" t="s">
        <v>69</v>
      </c>
      <c r="D34" s="23"/>
      <c r="E34" s="23"/>
      <c r="F34" s="23"/>
      <c r="G34" s="23"/>
      <c r="H34" s="23">
        <v>0</v>
      </c>
      <c r="I34" s="23">
        <v>0</v>
      </c>
      <c r="J34" s="23">
        <v>0</v>
      </c>
      <c r="K34" s="23"/>
      <c r="L34" s="35"/>
      <c r="M34" s="35"/>
      <c r="N34" s="35"/>
      <c r="O34" s="35"/>
      <c r="P34" s="35"/>
      <c r="Q34" s="35"/>
      <c r="R34" s="3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</row>
    <row r="35" spans="1:42" s="30" customFormat="1" ht="12.75">
      <c r="A35" s="40" t="s">
        <v>109</v>
      </c>
      <c r="B35" s="13" t="s">
        <v>132</v>
      </c>
      <c r="C35" s="40" t="s">
        <v>68</v>
      </c>
      <c r="D35" s="14"/>
      <c r="E35" s="22"/>
      <c r="F35" s="22"/>
      <c r="G35" s="15"/>
      <c r="H35" s="22">
        <v>1.66</v>
      </c>
      <c r="I35" s="22">
        <v>0.5</v>
      </c>
      <c r="J35" s="22">
        <v>0.5</v>
      </c>
      <c r="K35" s="22"/>
      <c r="L35" s="35"/>
      <c r="M35" s="35"/>
      <c r="N35" s="35"/>
      <c r="O35" s="35"/>
      <c r="P35" s="35"/>
      <c r="Q35" s="35"/>
      <c r="R35" s="3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</row>
    <row r="36" spans="1:42" s="30" customFormat="1" ht="12.75">
      <c r="A36" s="40"/>
      <c r="C36" s="1" t="s">
        <v>133</v>
      </c>
      <c r="D36" s="22"/>
      <c r="E36" s="22"/>
      <c r="F36" s="22"/>
      <c r="G36" s="22"/>
      <c r="H36" s="22" t="s">
        <v>138</v>
      </c>
      <c r="I36" s="22" t="s">
        <v>17</v>
      </c>
      <c r="J36" s="22" t="s">
        <v>17</v>
      </c>
      <c r="K36" s="22"/>
      <c r="L36" s="35"/>
      <c r="M36" s="35"/>
      <c r="N36" s="35"/>
      <c r="O36" s="35"/>
      <c r="P36" s="35"/>
      <c r="Q36" s="35"/>
      <c r="R36" s="3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</row>
    <row r="37" spans="1:42" s="30" customFormat="1" ht="12.75">
      <c r="A37" s="40"/>
      <c r="C37" s="24" t="s">
        <v>69</v>
      </c>
      <c r="D37" s="23"/>
      <c r="E37" s="23"/>
      <c r="F37" s="23"/>
      <c r="G37" s="23"/>
      <c r="H37" s="23">
        <v>0</v>
      </c>
      <c r="I37" s="23">
        <v>0</v>
      </c>
      <c r="J37" s="23">
        <v>0</v>
      </c>
      <c r="K37" s="23"/>
      <c r="L37" s="35"/>
      <c r="M37" s="35"/>
      <c r="N37" s="35"/>
      <c r="O37" s="35"/>
      <c r="P37" s="35"/>
      <c r="Q37" s="35"/>
      <c r="R37" s="3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</row>
    <row r="38" spans="1:42" s="30" customFormat="1" ht="12.75">
      <c r="A38" s="40" t="s">
        <v>110</v>
      </c>
      <c r="B38" s="13" t="s">
        <v>132</v>
      </c>
      <c r="C38" s="40" t="s">
        <v>68</v>
      </c>
      <c r="D38" s="14"/>
      <c r="E38" s="22"/>
      <c r="F38" s="22"/>
      <c r="G38" s="15"/>
      <c r="H38" s="22">
        <v>1.11</v>
      </c>
      <c r="I38" s="22">
        <v>0.5</v>
      </c>
      <c r="J38" s="22">
        <v>0.5</v>
      </c>
      <c r="K38" s="22"/>
      <c r="L38" s="35"/>
      <c r="M38" s="35"/>
      <c r="N38" s="35"/>
      <c r="O38" s="35"/>
      <c r="P38" s="35"/>
      <c r="Q38" s="35"/>
      <c r="R38" s="3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</row>
    <row r="39" spans="1:42" s="30" customFormat="1" ht="12.75">
      <c r="A39" s="40"/>
      <c r="C39" s="1" t="s">
        <v>133</v>
      </c>
      <c r="D39" s="22"/>
      <c r="E39" s="22"/>
      <c r="F39" s="22"/>
      <c r="G39" s="22"/>
      <c r="H39" s="22" t="s">
        <v>138</v>
      </c>
      <c r="I39" s="22" t="s">
        <v>17</v>
      </c>
      <c r="J39" s="22" t="s">
        <v>17</v>
      </c>
      <c r="K39" s="22"/>
      <c r="L39" s="35"/>
      <c r="M39" s="35"/>
      <c r="N39" s="35"/>
      <c r="O39" s="35"/>
      <c r="P39" s="35"/>
      <c r="Q39" s="35"/>
      <c r="R39" s="3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  <row r="40" spans="1:42" s="30" customFormat="1" ht="12.75">
      <c r="A40" s="40"/>
      <c r="C40" s="24" t="s">
        <v>69</v>
      </c>
      <c r="D40" s="23"/>
      <c r="E40" s="23"/>
      <c r="F40" s="23"/>
      <c r="G40" s="23"/>
      <c r="H40" s="23">
        <v>0</v>
      </c>
      <c r="I40" s="23">
        <v>0</v>
      </c>
      <c r="J40" s="23">
        <v>0</v>
      </c>
      <c r="K40" s="23"/>
      <c r="L40" s="35"/>
      <c r="M40" s="35"/>
      <c r="N40" s="35"/>
      <c r="O40" s="35"/>
      <c r="P40" s="35"/>
      <c r="Q40" s="35"/>
      <c r="R40" s="3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</row>
    <row r="41" spans="1:42" s="30" customFormat="1" ht="12.75">
      <c r="A41" s="40" t="s">
        <v>111</v>
      </c>
      <c r="B41" s="13" t="s">
        <v>132</v>
      </c>
      <c r="C41" s="40" t="s">
        <v>68</v>
      </c>
      <c r="D41" s="14"/>
      <c r="E41" s="22"/>
      <c r="F41" s="22"/>
      <c r="G41" s="15"/>
      <c r="H41" s="22">
        <v>7.3</v>
      </c>
      <c r="I41" s="22">
        <v>0.5</v>
      </c>
      <c r="J41" s="22">
        <v>1.47</v>
      </c>
      <c r="K41" s="22"/>
      <c r="L41" s="35"/>
      <c r="M41" s="35"/>
      <c r="N41" s="35"/>
      <c r="O41" s="35"/>
      <c r="P41" s="35"/>
      <c r="Q41" s="35"/>
      <c r="R41" s="3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</row>
    <row r="42" spans="1:42" s="30" customFormat="1" ht="12.75">
      <c r="A42" s="40"/>
      <c r="C42" s="1" t="s">
        <v>133</v>
      </c>
      <c r="D42" s="22"/>
      <c r="E42" s="22"/>
      <c r="F42" s="22"/>
      <c r="G42" s="22"/>
      <c r="H42" s="22" t="s">
        <v>138</v>
      </c>
      <c r="I42" s="22" t="s">
        <v>17</v>
      </c>
      <c r="J42" s="22" t="s">
        <v>138</v>
      </c>
      <c r="K42" s="22"/>
      <c r="L42" s="35"/>
      <c r="M42" s="35"/>
      <c r="N42" s="35"/>
      <c r="O42" s="35"/>
      <c r="P42" s="35"/>
      <c r="Q42" s="35"/>
      <c r="R42" s="3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</row>
    <row r="43" spans="1:42" s="30" customFormat="1" ht="12.75">
      <c r="A43" s="40"/>
      <c r="C43" s="24" t="s">
        <v>69</v>
      </c>
      <c r="D43" s="23"/>
      <c r="E43" s="23"/>
      <c r="F43" s="23"/>
      <c r="G43" s="23"/>
      <c r="H43" s="23">
        <v>0</v>
      </c>
      <c r="I43" s="23">
        <v>0</v>
      </c>
      <c r="J43" s="23">
        <v>0</v>
      </c>
      <c r="K43" s="23"/>
      <c r="L43" s="35"/>
      <c r="M43" s="35"/>
      <c r="N43" s="35"/>
      <c r="O43" s="35"/>
      <c r="P43" s="35"/>
      <c r="Q43" s="35"/>
      <c r="R43" s="3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</row>
    <row r="44" spans="1:42" s="30" customFormat="1" ht="12.75">
      <c r="A44" s="40" t="s">
        <v>112</v>
      </c>
      <c r="B44" s="13" t="s">
        <v>132</v>
      </c>
      <c r="C44" s="40" t="s">
        <v>68</v>
      </c>
      <c r="D44" s="14"/>
      <c r="E44" s="22"/>
      <c r="F44" s="22"/>
      <c r="G44" s="15"/>
      <c r="H44" s="22">
        <v>8.14</v>
      </c>
      <c r="I44" s="22">
        <v>0.584</v>
      </c>
      <c r="J44" s="22">
        <v>1.59</v>
      </c>
      <c r="K44" s="22"/>
      <c r="L44" s="35"/>
      <c r="M44" s="35"/>
      <c r="N44" s="35"/>
      <c r="O44" s="35"/>
      <c r="P44" s="35"/>
      <c r="Q44" s="35"/>
      <c r="R44" s="3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</row>
    <row r="45" spans="1:42" s="30" customFormat="1" ht="12.75">
      <c r="A45" s="40"/>
      <c r="C45" s="1" t="s">
        <v>133</v>
      </c>
      <c r="D45" s="22"/>
      <c r="E45" s="22"/>
      <c r="F45" s="22"/>
      <c r="G45" s="22"/>
      <c r="H45" s="22" t="s">
        <v>138</v>
      </c>
      <c r="I45" s="22" t="s">
        <v>138</v>
      </c>
      <c r="J45" s="22" t="s">
        <v>138</v>
      </c>
      <c r="K45" s="22"/>
      <c r="L45" s="35"/>
      <c r="M45" s="35"/>
      <c r="N45" s="35"/>
      <c r="O45" s="35"/>
      <c r="P45" s="35"/>
      <c r="Q45" s="35"/>
      <c r="R45" s="3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</row>
    <row r="46" spans="1:42" s="30" customFormat="1" ht="12.75">
      <c r="A46" s="40"/>
      <c r="C46" s="24" t="s">
        <v>69</v>
      </c>
      <c r="D46" s="23"/>
      <c r="E46" s="23"/>
      <c r="F46" s="23"/>
      <c r="G46" s="23"/>
      <c r="H46" s="23">
        <v>0</v>
      </c>
      <c r="I46" s="23">
        <v>0</v>
      </c>
      <c r="J46" s="23">
        <v>0</v>
      </c>
      <c r="K46" s="23"/>
      <c r="L46" s="35"/>
      <c r="M46" s="35"/>
      <c r="N46" s="35"/>
      <c r="O46" s="35"/>
      <c r="P46" s="35"/>
      <c r="Q46" s="35"/>
      <c r="R46" s="3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</row>
    <row r="47" spans="1:42" s="30" customFormat="1" ht="12.75">
      <c r="A47" s="40" t="s">
        <v>113</v>
      </c>
      <c r="B47" s="13" t="s">
        <v>132</v>
      </c>
      <c r="C47" s="40" t="s">
        <v>68</v>
      </c>
      <c r="D47" s="14"/>
      <c r="E47" s="22"/>
      <c r="F47" s="22"/>
      <c r="G47" s="15"/>
      <c r="H47" s="22">
        <v>11.6</v>
      </c>
      <c r="I47" s="22">
        <v>0.588</v>
      </c>
      <c r="J47" s="22">
        <v>1.73</v>
      </c>
      <c r="K47" s="22"/>
      <c r="L47" s="35"/>
      <c r="M47" s="35"/>
      <c r="N47" s="35"/>
      <c r="O47" s="35"/>
      <c r="P47" s="35"/>
      <c r="Q47" s="35"/>
      <c r="R47" s="3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  <row r="48" spans="1:42" s="30" customFormat="1" ht="12.75">
      <c r="A48" s="40"/>
      <c r="C48" s="1" t="s">
        <v>133</v>
      </c>
      <c r="D48" s="22"/>
      <c r="E48" s="22"/>
      <c r="F48" s="22"/>
      <c r="G48" s="22"/>
      <c r="H48" s="22" t="s">
        <v>138</v>
      </c>
      <c r="I48" s="22" t="s">
        <v>138</v>
      </c>
      <c r="J48" s="22" t="s">
        <v>138</v>
      </c>
      <c r="K48" s="22"/>
      <c r="L48" s="35"/>
      <c r="M48" s="35"/>
      <c r="N48" s="35"/>
      <c r="O48" s="35"/>
      <c r="P48" s="35"/>
      <c r="Q48" s="35"/>
      <c r="R48" s="3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</row>
    <row r="49" spans="1:42" s="30" customFormat="1" ht="12.75">
      <c r="A49" s="40"/>
      <c r="C49" s="24" t="s">
        <v>69</v>
      </c>
      <c r="D49" s="23"/>
      <c r="E49" s="23"/>
      <c r="F49" s="23"/>
      <c r="G49" s="23"/>
      <c r="H49" s="23">
        <v>0</v>
      </c>
      <c r="I49" s="23">
        <v>0</v>
      </c>
      <c r="J49" s="23">
        <v>0</v>
      </c>
      <c r="K49" s="23"/>
      <c r="L49" s="35"/>
      <c r="M49" s="35"/>
      <c r="N49" s="35"/>
      <c r="O49" s="35"/>
      <c r="P49" s="35"/>
      <c r="Q49" s="35"/>
      <c r="R49" s="3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</row>
    <row r="50" spans="1:42" s="30" customFormat="1" ht="12.75">
      <c r="A50" s="40" t="s">
        <v>118</v>
      </c>
      <c r="B50" s="13" t="s">
        <v>132</v>
      </c>
      <c r="C50" s="40" t="s">
        <v>68</v>
      </c>
      <c r="D50" s="14"/>
      <c r="E50" s="22"/>
      <c r="F50" s="22"/>
      <c r="G50" s="15"/>
      <c r="H50" s="22">
        <v>9.4</v>
      </c>
      <c r="I50" s="22"/>
      <c r="J50" s="22"/>
      <c r="K50" s="22"/>
      <c r="L50" s="35"/>
      <c r="M50" s="35"/>
      <c r="N50" s="35"/>
      <c r="O50" s="35"/>
      <c r="P50" s="35"/>
      <c r="Q50" s="35"/>
      <c r="R50" s="3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</row>
    <row r="51" spans="1:42" s="30" customFormat="1" ht="12.75">
      <c r="A51" s="40"/>
      <c r="C51" s="1" t="s">
        <v>133</v>
      </c>
      <c r="D51" s="22"/>
      <c r="E51" s="22"/>
      <c r="F51" s="22"/>
      <c r="G51" s="22"/>
      <c r="H51" s="22" t="s">
        <v>138</v>
      </c>
      <c r="I51" s="22"/>
      <c r="J51" s="22"/>
      <c r="K51" s="22"/>
      <c r="L51" s="35"/>
      <c r="M51" s="35"/>
      <c r="N51" s="35"/>
      <c r="O51" s="35"/>
      <c r="P51" s="35"/>
      <c r="Q51" s="35"/>
      <c r="R51" s="3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</row>
    <row r="52" spans="1:42" s="30" customFormat="1" ht="12.75">
      <c r="A52" s="40"/>
      <c r="C52" s="24" t="s">
        <v>69</v>
      </c>
      <c r="D52" s="23"/>
      <c r="E52" s="23"/>
      <c r="F52" s="23"/>
      <c r="G52" s="23"/>
      <c r="H52" s="23">
        <v>0</v>
      </c>
      <c r="I52" s="23"/>
      <c r="J52" s="23"/>
      <c r="K52" s="23"/>
      <c r="L52" s="35"/>
      <c r="M52" s="35"/>
      <c r="N52" s="35"/>
      <c r="O52" s="35"/>
      <c r="P52" s="35"/>
      <c r="Q52" s="35"/>
      <c r="R52" s="3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</row>
    <row r="53" spans="1:42" s="30" customFormat="1" ht="12.75">
      <c r="A53" s="40" t="s">
        <v>119</v>
      </c>
      <c r="B53" s="13" t="s">
        <v>132</v>
      </c>
      <c r="C53" s="40" t="s">
        <v>68</v>
      </c>
      <c r="D53" s="14"/>
      <c r="E53" s="22"/>
      <c r="F53" s="22"/>
      <c r="G53" s="15"/>
      <c r="H53" s="22">
        <v>9.9</v>
      </c>
      <c r="I53" s="22"/>
      <c r="J53" s="22"/>
      <c r="K53" s="22"/>
      <c r="L53" s="35"/>
      <c r="M53" s="35"/>
      <c r="N53" s="35"/>
      <c r="O53" s="35"/>
      <c r="P53" s="35"/>
      <c r="Q53" s="35"/>
      <c r="R53" s="3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</row>
    <row r="54" spans="1:42" s="30" customFormat="1" ht="12.75">
      <c r="A54" s="40"/>
      <c r="C54" s="1" t="s">
        <v>133</v>
      </c>
      <c r="D54" s="22"/>
      <c r="E54" s="22"/>
      <c r="F54" s="22"/>
      <c r="G54" s="22"/>
      <c r="H54" s="22" t="s">
        <v>138</v>
      </c>
      <c r="I54" s="22"/>
      <c r="J54" s="22"/>
      <c r="K54" s="22"/>
      <c r="L54" s="35"/>
      <c r="M54" s="35"/>
      <c r="N54" s="35"/>
      <c r="O54" s="35"/>
      <c r="P54" s="35"/>
      <c r="Q54" s="35"/>
      <c r="R54" s="3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</row>
    <row r="55" spans="1:42" s="30" customFormat="1" ht="12.75">
      <c r="A55" s="40"/>
      <c r="C55" s="24" t="s">
        <v>69</v>
      </c>
      <c r="D55" s="23"/>
      <c r="E55" s="23"/>
      <c r="F55" s="23"/>
      <c r="G55" s="23"/>
      <c r="H55" s="23">
        <v>0</v>
      </c>
      <c r="I55" s="23"/>
      <c r="J55" s="23"/>
      <c r="K55" s="23"/>
      <c r="L55" s="35"/>
      <c r="M55" s="35"/>
      <c r="N55" s="35"/>
      <c r="O55" s="35"/>
      <c r="P55" s="35"/>
      <c r="Q55" s="35"/>
      <c r="R55" s="3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</row>
    <row r="56" spans="1:42" s="30" customFormat="1" ht="12.75">
      <c r="A56" s="40" t="s">
        <v>120</v>
      </c>
      <c r="B56" s="13" t="s">
        <v>132</v>
      </c>
      <c r="C56" s="40" t="s">
        <v>68</v>
      </c>
      <c r="D56" s="14"/>
      <c r="E56" s="22"/>
      <c r="F56" s="22"/>
      <c r="G56" s="15"/>
      <c r="H56" s="22">
        <v>1.6</v>
      </c>
      <c r="I56" s="22"/>
      <c r="J56" s="22"/>
      <c r="K56" s="22"/>
      <c r="L56" s="35"/>
      <c r="M56" s="35"/>
      <c r="N56" s="35"/>
      <c r="O56" s="35"/>
      <c r="P56" s="35"/>
      <c r="Q56" s="35"/>
      <c r="R56" s="3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</row>
    <row r="57" spans="1:42" s="30" customFormat="1" ht="12.75">
      <c r="A57" s="40"/>
      <c r="C57" s="1" t="s">
        <v>133</v>
      </c>
      <c r="D57" s="22"/>
      <c r="E57" s="22"/>
      <c r="F57" s="22"/>
      <c r="G57" s="22"/>
      <c r="H57" s="22" t="s">
        <v>138</v>
      </c>
      <c r="I57" s="22"/>
      <c r="J57" s="22"/>
      <c r="K57" s="22"/>
      <c r="L57" s="35"/>
      <c r="M57" s="35"/>
      <c r="N57" s="35"/>
      <c r="O57" s="35"/>
      <c r="P57" s="35"/>
      <c r="Q57" s="35"/>
      <c r="R57" s="3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</row>
    <row r="58" spans="1:42" s="30" customFormat="1" ht="12.75">
      <c r="A58" s="40"/>
      <c r="C58" s="24" t="s">
        <v>69</v>
      </c>
      <c r="D58" s="23"/>
      <c r="E58" s="23"/>
      <c r="F58" s="23"/>
      <c r="G58" s="23"/>
      <c r="H58" s="23">
        <v>0</v>
      </c>
      <c r="I58" s="23"/>
      <c r="J58" s="23"/>
      <c r="K58" s="23"/>
      <c r="L58" s="35"/>
      <c r="M58" s="35"/>
      <c r="N58" s="35"/>
      <c r="O58" s="35"/>
      <c r="P58" s="35"/>
      <c r="Q58" s="35"/>
      <c r="R58" s="3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</row>
    <row r="59" spans="1:42" s="30" customFormat="1" ht="12.75">
      <c r="A59" s="40" t="s">
        <v>121</v>
      </c>
      <c r="B59" s="13" t="s">
        <v>132</v>
      </c>
      <c r="C59" s="40" t="s">
        <v>68</v>
      </c>
      <c r="D59" s="14"/>
      <c r="E59" s="22"/>
      <c r="F59" s="22"/>
      <c r="G59" s="15"/>
      <c r="H59" s="22">
        <v>1.2</v>
      </c>
      <c r="I59" s="22"/>
      <c r="J59" s="22">
        <v>0.5</v>
      </c>
      <c r="K59" s="22"/>
      <c r="L59" s="35"/>
      <c r="M59" s="35"/>
      <c r="N59" s="35"/>
      <c r="O59" s="35"/>
      <c r="P59" s="35"/>
      <c r="Q59" s="35"/>
      <c r="R59" s="3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</row>
    <row r="60" spans="1:42" s="30" customFormat="1" ht="12.75">
      <c r="A60" s="40"/>
      <c r="C60" s="1" t="s">
        <v>133</v>
      </c>
      <c r="D60" s="22"/>
      <c r="E60" s="22"/>
      <c r="F60" s="22"/>
      <c r="G60" s="22"/>
      <c r="H60" s="22" t="s">
        <v>138</v>
      </c>
      <c r="I60" s="22"/>
      <c r="J60" s="22" t="s">
        <v>17</v>
      </c>
      <c r="K60" s="22"/>
      <c r="L60" s="35"/>
      <c r="M60" s="35"/>
      <c r="N60" s="35"/>
      <c r="O60" s="35"/>
      <c r="P60" s="35"/>
      <c r="Q60" s="35"/>
      <c r="R60" s="3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</row>
    <row r="61" spans="1:42" s="30" customFormat="1" ht="12.75">
      <c r="A61" s="40"/>
      <c r="C61" s="24" t="s">
        <v>69</v>
      </c>
      <c r="D61" s="23"/>
      <c r="E61" s="23"/>
      <c r="F61" s="23"/>
      <c r="G61" s="23"/>
      <c r="H61" s="23">
        <v>0</v>
      </c>
      <c r="I61" s="23"/>
      <c r="J61" s="23">
        <v>0</v>
      </c>
      <c r="K61" s="23"/>
      <c r="L61" s="35"/>
      <c r="M61" s="35"/>
      <c r="N61" s="35"/>
      <c r="O61" s="35"/>
      <c r="P61" s="35"/>
      <c r="Q61" s="35"/>
      <c r="R61" s="3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</row>
    <row r="62" spans="1:42" s="30" customFormat="1" ht="12.75">
      <c r="A62" s="40" t="s">
        <v>122</v>
      </c>
      <c r="B62" s="13" t="s">
        <v>132</v>
      </c>
      <c r="C62" s="40" t="s">
        <v>68</v>
      </c>
      <c r="D62" s="14"/>
      <c r="E62" s="22"/>
      <c r="F62" s="22"/>
      <c r="G62" s="15"/>
      <c r="H62" s="22">
        <v>1.1</v>
      </c>
      <c r="I62" s="22"/>
      <c r="J62" s="22"/>
      <c r="K62" s="22"/>
      <c r="L62" s="35"/>
      <c r="M62" s="35"/>
      <c r="N62" s="35"/>
      <c r="O62" s="35"/>
      <c r="P62" s="35"/>
      <c r="Q62" s="35"/>
      <c r="R62" s="3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</row>
    <row r="63" spans="1:42" s="30" customFormat="1" ht="12.75">
      <c r="A63" s="40"/>
      <c r="C63" s="1" t="s">
        <v>133</v>
      </c>
      <c r="D63" s="22"/>
      <c r="E63" s="22"/>
      <c r="F63" s="22"/>
      <c r="G63" s="22"/>
      <c r="H63" s="22" t="s">
        <v>138</v>
      </c>
      <c r="I63" s="22"/>
      <c r="J63" s="22"/>
      <c r="K63" s="22"/>
      <c r="L63" s="35"/>
      <c r="M63" s="35"/>
      <c r="N63" s="35"/>
      <c r="O63" s="35"/>
      <c r="P63" s="35"/>
      <c r="Q63" s="35"/>
      <c r="R63" s="3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</row>
    <row r="64" spans="1:42" s="30" customFormat="1" ht="12.75">
      <c r="A64" s="40"/>
      <c r="C64" s="24" t="s">
        <v>69</v>
      </c>
      <c r="D64" s="23"/>
      <c r="E64" s="23"/>
      <c r="F64" s="23"/>
      <c r="G64" s="23"/>
      <c r="H64" s="23">
        <v>0</v>
      </c>
      <c r="I64" s="23"/>
      <c r="J64" s="23"/>
      <c r="K64" s="23"/>
      <c r="L64" s="35"/>
      <c r="M64" s="35"/>
      <c r="N64" s="35"/>
      <c r="O64" s="35"/>
      <c r="P64" s="35"/>
      <c r="Q64" s="35"/>
      <c r="R64" s="3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</row>
    <row r="65" spans="1:42" s="30" customFormat="1" ht="12.75">
      <c r="A65" s="40" t="s">
        <v>123</v>
      </c>
      <c r="B65" s="13" t="s">
        <v>132</v>
      </c>
      <c r="C65" s="40" t="s">
        <v>68</v>
      </c>
      <c r="D65" s="14"/>
      <c r="E65" s="22"/>
      <c r="F65" s="22"/>
      <c r="G65" s="15"/>
      <c r="H65" s="22">
        <v>1.4</v>
      </c>
      <c r="I65" s="22"/>
      <c r="J65" s="22"/>
      <c r="K65" s="22"/>
      <c r="L65" s="35"/>
      <c r="M65" s="35"/>
      <c r="N65" s="35"/>
      <c r="O65" s="35"/>
      <c r="P65" s="35"/>
      <c r="Q65" s="35"/>
      <c r="R65" s="3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</row>
    <row r="66" spans="1:42" s="30" customFormat="1" ht="12.75">
      <c r="A66" s="40"/>
      <c r="C66" s="1" t="s">
        <v>133</v>
      </c>
      <c r="D66" s="22"/>
      <c r="E66" s="22"/>
      <c r="F66" s="22"/>
      <c r="G66" s="22"/>
      <c r="H66" s="22" t="s">
        <v>138</v>
      </c>
      <c r="I66" s="22"/>
      <c r="J66" s="22"/>
      <c r="K66" s="22"/>
      <c r="L66" s="35"/>
      <c r="M66" s="35"/>
      <c r="N66" s="35"/>
      <c r="O66" s="35"/>
      <c r="P66" s="35"/>
      <c r="Q66" s="35"/>
      <c r="R66" s="3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</row>
    <row r="67" spans="1:42" s="30" customFormat="1" ht="12.75">
      <c r="A67" s="40"/>
      <c r="C67" s="24" t="s">
        <v>69</v>
      </c>
      <c r="D67" s="23"/>
      <c r="E67" s="23"/>
      <c r="F67" s="23"/>
      <c r="G67" s="23"/>
      <c r="H67" s="23">
        <v>0</v>
      </c>
      <c r="I67" s="23"/>
      <c r="J67" s="23"/>
      <c r="K67" s="23"/>
      <c r="L67" s="35"/>
      <c r="M67" s="35"/>
      <c r="N67" s="35"/>
      <c r="O67" s="35"/>
      <c r="P67" s="35"/>
      <c r="Q67" s="35"/>
      <c r="R67" s="3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</row>
    <row r="68" spans="1:42" s="30" customFormat="1" ht="12.75">
      <c r="A68" s="40" t="s">
        <v>124</v>
      </c>
      <c r="B68" s="13" t="s">
        <v>132</v>
      </c>
      <c r="C68" s="40" t="s">
        <v>68</v>
      </c>
      <c r="D68" s="14"/>
      <c r="E68" s="22"/>
      <c r="F68" s="22"/>
      <c r="G68" s="15"/>
      <c r="H68" s="22">
        <v>9.7</v>
      </c>
      <c r="I68" s="22"/>
      <c r="J68" s="22">
        <v>1.3</v>
      </c>
      <c r="K68" s="22"/>
      <c r="L68" s="35"/>
      <c r="M68" s="35"/>
      <c r="N68" s="35"/>
      <c r="O68" s="35"/>
      <c r="P68" s="35"/>
      <c r="Q68" s="35"/>
      <c r="R68" s="3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</row>
    <row r="69" spans="1:42" s="30" customFormat="1" ht="12.75">
      <c r="A69" s="40"/>
      <c r="C69" s="1" t="s">
        <v>133</v>
      </c>
      <c r="D69" s="22"/>
      <c r="E69" s="22"/>
      <c r="F69" s="22"/>
      <c r="G69" s="22"/>
      <c r="H69" s="22" t="s">
        <v>138</v>
      </c>
      <c r="I69" s="22"/>
      <c r="J69" s="22" t="s">
        <v>138</v>
      </c>
      <c r="K69" s="22"/>
      <c r="L69" s="35"/>
      <c r="M69" s="35"/>
      <c r="N69" s="35"/>
      <c r="O69" s="35"/>
      <c r="P69" s="35"/>
      <c r="Q69" s="35"/>
      <c r="R69" s="3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</row>
    <row r="70" spans="1:42" s="30" customFormat="1" ht="12.75">
      <c r="A70" s="40"/>
      <c r="C70" s="24" t="s">
        <v>69</v>
      </c>
      <c r="D70" s="23"/>
      <c r="E70" s="23"/>
      <c r="F70" s="23"/>
      <c r="G70" s="23"/>
      <c r="H70" s="23">
        <v>0</v>
      </c>
      <c r="I70" s="23"/>
      <c r="J70" s="23">
        <v>0</v>
      </c>
      <c r="K70" s="23"/>
      <c r="L70" s="35"/>
      <c r="M70" s="35"/>
      <c r="N70" s="35"/>
      <c r="O70" s="35"/>
      <c r="P70" s="35"/>
      <c r="Q70" s="35"/>
      <c r="R70" s="3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</row>
    <row r="71" spans="1:42" s="30" customFormat="1" ht="12.75">
      <c r="A71" s="40" t="s">
        <v>125</v>
      </c>
      <c r="B71" s="13" t="s">
        <v>132</v>
      </c>
      <c r="C71" s="40" t="s">
        <v>68</v>
      </c>
      <c r="D71" s="14"/>
      <c r="E71" s="22"/>
      <c r="F71" s="22"/>
      <c r="G71" s="15"/>
      <c r="H71" s="22">
        <v>0.5</v>
      </c>
      <c r="I71" s="22"/>
      <c r="J71" s="22">
        <v>0.5</v>
      </c>
      <c r="K71" s="22"/>
      <c r="L71" s="35"/>
      <c r="M71" s="35"/>
      <c r="N71" s="35"/>
      <c r="O71" s="35"/>
      <c r="P71" s="35"/>
      <c r="Q71" s="35"/>
      <c r="R71" s="3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</row>
    <row r="72" spans="1:42" s="30" customFormat="1" ht="12.75">
      <c r="A72" s="40"/>
      <c r="C72" s="1" t="s">
        <v>133</v>
      </c>
      <c r="D72" s="22"/>
      <c r="E72" s="22"/>
      <c r="F72" s="22"/>
      <c r="G72" s="22"/>
      <c r="H72" s="22" t="s">
        <v>17</v>
      </c>
      <c r="I72" s="22"/>
      <c r="J72" s="22" t="s">
        <v>17</v>
      </c>
      <c r="K72" s="22"/>
      <c r="L72" s="35"/>
      <c r="M72" s="35"/>
      <c r="N72" s="35"/>
      <c r="O72" s="35"/>
      <c r="P72" s="35"/>
      <c r="Q72" s="35"/>
      <c r="R72" s="3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</row>
    <row r="73" spans="1:42" s="30" customFormat="1" ht="12.75">
      <c r="A73" s="40"/>
      <c r="C73" s="24" t="s">
        <v>69</v>
      </c>
      <c r="D73" s="23"/>
      <c r="E73" s="23"/>
      <c r="F73" s="23"/>
      <c r="G73" s="23"/>
      <c r="H73" s="23">
        <v>0</v>
      </c>
      <c r="I73" s="23"/>
      <c r="J73" s="23">
        <v>0</v>
      </c>
      <c r="K73" s="23"/>
      <c r="L73" s="35"/>
      <c r="M73" s="35"/>
      <c r="N73" s="35"/>
      <c r="O73" s="35"/>
      <c r="P73" s="35"/>
      <c r="Q73" s="35"/>
      <c r="R73" s="3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</row>
    <row r="74" spans="1:42" s="30" customFormat="1" ht="12.75">
      <c r="A74" s="40" t="s">
        <v>126</v>
      </c>
      <c r="B74" s="13" t="s">
        <v>132</v>
      </c>
      <c r="C74" s="40" t="s">
        <v>68</v>
      </c>
      <c r="D74" s="14"/>
      <c r="E74" s="22"/>
      <c r="F74" s="22"/>
      <c r="G74" s="15"/>
      <c r="H74" s="22">
        <v>0.5</v>
      </c>
      <c r="I74" s="22"/>
      <c r="J74" s="22">
        <v>0.5</v>
      </c>
      <c r="K74" s="22"/>
      <c r="L74" s="35"/>
      <c r="M74" s="35"/>
      <c r="N74" s="35"/>
      <c r="O74" s="35"/>
      <c r="P74" s="35"/>
      <c r="Q74" s="35"/>
      <c r="R74" s="3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</row>
    <row r="75" spans="1:42" s="30" customFormat="1" ht="12.75">
      <c r="A75" s="40"/>
      <c r="C75" s="1" t="s">
        <v>133</v>
      </c>
      <c r="D75" s="22"/>
      <c r="E75" s="22"/>
      <c r="F75" s="22"/>
      <c r="G75" s="22"/>
      <c r="H75" s="22" t="s">
        <v>17</v>
      </c>
      <c r="I75" s="22"/>
      <c r="J75" s="22" t="s">
        <v>17</v>
      </c>
      <c r="K75" s="22"/>
      <c r="L75" s="35"/>
      <c r="M75" s="35"/>
      <c r="N75" s="35"/>
      <c r="O75" s="35"/>
      <c r="P75" s="35"/>
      <c r="Q75" s="35"/>
      <c r="R75" s="3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</row>
    <row r="76" spans="1:42" s="30" customFormat="1" ht="12.75">
      <c r="A76" s="40"/>
      <c r="C76" s="24" t="s">
        <v>69</v>
      </c>
      <c r="D76" s="23"/>
      <c r="E76" s="23"/>
      <c r="F76" s="23"/>
      <c r="G76" s="23"/>
      <c r="H76" s="23">
        <v>0</v>
      </c>
      <c r="I76" s="23"/>
      <c r="J76" s="23">
        <v>0</v>
      </c>
      <c r="K76" s="23"/>
      <c r="L76" s="35"/>
      <c r="M76" s="35"/>
      <c r="N76" s="35"/>
      <c r="O76" s="35"/>
      <c r="P76" s="35"/>
      <c r="Q76" s="35"/>
      <c r="R76" s="3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</row>
    <row r="77" spans="1:42" s="30" customFormat="1" ht="12.75">
      <c r="A77" s="40" t="s">
        <v>127</v>
      </c>
      <c r="B77" s="13" t="s">
        <v>132</v>
      </c>
      <c r="C77" s="40" t="s">
        <v>68</v>
      </c>
      <c r="D77" s="14"/>
      <c r="E77" s="22"/>
      <c r="F77" s="22"/>
      <c r="G77" s="15"/>
      <c r="H77" s="22">
        <v>0.5</v>
      </c>
      <c r="I77" s="22"/>
      <c r="J77" s="22"/>
      <c r="K77" s="22"/>
      <c r="L77" s="35"/>
      <c r="M77" s="35"/>
      <c r="N77" s="35"/>
      <c r="O77" s="35"/>
      <c r="P77" s="35"/>
      <c r="Q77" s="35"/>
      <c r="R77" s="3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</row>
    <row r="78" spans="1:42" s="30" customFormat="1" ht="12.75">
      <c r="A78" s="40"/>
      <c r="C78" s="1" t="s">
        <v>133</v>
      </c>
      <c r="D78" s="22"/>
      <c r="E78" s="22"/>
      <c r="F78" s="22"/>
      <c r="G78" s="22"/>
      <c r="H78" s="22" t="s">
        <v>17</v>
      </c>
      <c r="I78" s="22"/>
      <c r="J78" s="22"/>
      <c r="K78" s="22"/>
      <c r="L78" s="35"/>
      <c r="M78" s="35"/>
      <c r="N78" s="35"/>
      <c r="O78" s="35"/>
      <c r="P78" s="35"/>
      <c r="Q78" s="35"/>
      <c r="R78" s="3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</row>
    <row r="79" spans="1:42" s="30" customFormat="1" ht="12.75">
      <c r="A79" s="40"/>
      <c r="C79" s="24" t="s">
        <v>69</v>
      </c>
      <c r="D79" s="23"/>
      <c r="E79" s="23"/>
      <c r="F79" s="23"/>
      <c r="G79" s="23"/>
      <c r="H79" s="23">
        <v>0</v>
      </c>
      <c r="I79" s="23"/>
      <c r="J79" s="23"/>
      <c r="K79" s="23"/>
      <c r="L79" s="35"/>
      <c r="M79" s="35"/>
      <c r="N79" s="35"/>
      <c r="O79" s="35"/>
      <c r="P79" s="35"/>
      <c r="Q79" s="35"/>
      <c r="R79" s="3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</row>
    <row r="80" spans="1:42" s="30" customFormat="1" ht="12.75">
      <c r="A80" s="40" t="s">
        <v>128</v>
      </c>
      <c r="B80" s="13" t="s">
        <v>132</v>
      </c>
      <c r="C80" s="40" t="s">
        <v>68</v>
      </c>
      <c r="D80" s="14"/>
      <c r="E80" s="22"/>
      <c r="F80" s="22"/>
      <c r="G80" s="15"/>
      <c r="H80" s="22">
        <v>1.04</v>
      </c>
      <c r="I80" s="22">
        <v>0.5</v>
      </c>
      <c r="J80" s="22">
        <v>0.5</v>
      </c>
      <c r="K80" s="22"/>
      <c r="L80" s="35"/>
      <c r="M80" s="35"/>
      <c r="N80" s="35"/>
      <c r="O80" s="35"/>
      <c r="P80" s="35"/>
      <c r="Q80" s="35"/>
      <c r="R80" s="3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</row>
    <row r="81" spans="1:42" s="30" customFormat="1" ht="12.75">
      <c r="A81" s="40"/>
      <c r="C81" s="1" t="s">
        <v>133</v>
      </c>
      <c r="D81" s="22"/>
      <c r="E81" s="22"/>
      <c r="F81" s="22"/>
      <c r="G81" s="22"/>
      <c r="H81" s="22" t="s">
        <v>138</v>
      </c>
      <c r="I81" s="22" t="s">
        <v>17</v>
      </c>
      <c r="J81" s="22" t="s">
        <v>17</v>
      </c>
      <c r="K81" s="22"/>
      <c r="L81" s="35"/>
      <c r="M81" s="35"/>
      <c r="N81" s="35"/>
      <c r="O81" s="35"/>
      <c r="P81" s="35"/>
      <c r="Q81" s="35"/>
      <c r="R81" s="3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</row>
    <row r="82" spans="1:42" s="30" customFormat="1" ht="12.75">
      <c r="A82" s="40"/>
      <c r="C82" s="24" t="s">
        <v>69</v>
      </c>
      <c r="D82" s="23"/>
      <c r="E82" s="23"/>
      <c r="F82" s="23"/>
      <c r="G82" s="23"/>
      <c r="H82" s="23">
        <v>0</v>
      </c>
      <c r="I82" s="23">
        <v>0</v>
      </c>
      <c r="J82" s="23">
        <v>0</v>
      </c>
      <c r="K82" s="23"/>
      <c r="L82" s="35"/>
      <c r="M82" s="35"/>
      <c r="N82" s="35"/>
      <c r="O82" s="35"/>
      <c r="P82" s="35"/>
      <c r="Q82" s="35"/>
      <c r="R82" s="3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</row>
    <row r="83" spans="1:42" s="30" customFormat="1" ht="12.75">
      <c r="A83" s="40" t="s">
        <v>129</v>
      </c>
      <c r="B83" s="13" t="s">
        <v>132</v>
      </c>
      <c r="C83" s="40" t="s">
        <v>68</v>
      </c>
      <c r="D83" s="14"/>
      <c r="E83" s="35"/>
      <c r="F83" s="35"/>
      <c r="G83" s="15"/>
      <c r="H83" s="35">
        <v>1.13</v>
      </c>
      <c r="I83" s="35">
        <v>0.5</v>
      </c>
      <c r="J83" s="35">
        <v>0.5</v>
      </c>
      <c r="K83" s="35"/>
      <c r="L83" s="35"/>
      <c r="M83" s="35"/>
      <c r="N83" s="35"/>
      <c r="O83" s="35"/>
      <c r="P83" s="35"/>
      <c r="Q83" s="35"/>
      <c r="R83" s="35"/>
      <c r="S83" s="44"/>
      <c r="T83" s="44"/>
      <c r="U83" s="44"/>
      <c r="V83" s="44"/>
      <c r="W83" s="44"/>
      <c r="X83" s="44"/>
      <c r="Y83" s="44"/>
      <c r="Z83" s="44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</row>
    <row r="84" spans="1:42" s="30" customFormat="1" ht="12.75">
      <c r="A84" s="40"/>
      <c r="C84" s="1" t="s">
        <v>133</v>
      </c>
      <c r="D84" s="22"/>
      <c r="E84" s="22"/>
      <c r="F84" s="22"/>
      <c r="G84" s="22"/>
      <c r="H84" s="22" t="s">
        <v>138</v>
      </c>
      <c r="I84" s="22" t="s">
        <v>17</v>
      </c>
      <c r="J84" s="22" t="s">
        <v>17</v>
      </c>
      <c r="K84" s="22"/>
      <c r="L84" s="35"/>
      <c r="M84" s="35"/>
      <c r="N84" s="35"/>
      <c r="O84" s="35"/>
      <c r="P84" s="35"/>
      <c r="Q84" s="35"/>
      <c r="R84" s="3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</row>
    <row r="85" spans="1:42" s="30" customFormat="1" ht="12.75">
      <c r="A85" s="40"/>
      <c r="C85" s="24" t="s">
        <v>69</v>
      </c>
      <c r="D85" s="23"/>
      <c r="E85" s="23"/>
      <c r="F85" s="23"/>
      <c r="G85" s="23"/>
      <c r="H85" s="23">
        <v>0</v>
      </c>
      <c r="I85" s="23">
        <v>0</v>
      </c>
      <c r="J85" s="23">
        <v>0</v>
      </c>
      <c r="K85" s="23"/>
      <c r="L85" s="35"/>
      <c r="M85" s="35"/>
      <c r="N85" s="35"/>
      <c r="O85" s="35"/>
      <c r="P85" s="35"/>
      <c r="Q85" s="35"/>
      <c r="R85" s="3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</row>
    <row r="86" spans="1:42" s="30" customFormat="1" ht="12.75">
      <c r="A86" s="40" t="s">
        <v>130</v>
      </c>
      <c r="B86" s="13" t="s">
        <v>132</v>
      </c>
      <c r="C86" s="40" t="s">
        <v>68</v>
      </c>
      <c r="D86" s="14"/>
      <c r="E86" s="22"/>
      <c r="F86" s="22"/>
      <c r="G86" s="15"/>
      <c r="H86" s="22">
        <v>1.68</v>
      </c>
      <c r="I86" s="22">
        <v>0.5</v>
      </c>
      <c r="J86" s="22">
        <v>0.5</v>
      </c>
      <c r="K86" s="22"/>
      <c r="L86" s="35"/>
      <c r="M86" s="35"/>
      <c r="N86" s="35"/>
      <c r="O86" s="35"/>
      <c r="P86" s="35"/>
      <c r="Q86" s="35"/>
      <c r="R86" s="3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</row>
    <row r="87" spans="1:42" s="30" customFormat="1" ht="12.75">
      <c r="A87" s="40"/>
      <c r="C87" s="1" t="s">
        <v>133</v>
      </c>
      <c r="D87" s="22"/>
      <c r="E87" s="22"/>
      <c r="F87" s="22"/>
      <c r="G87" s="22"/>
      <c r="H87" s="22" t="s">
        <v>138</v>
      </c>
      <c r="I87" s="22" t="s">
        <v>17</v>
      </c>
      <c r="J87" s="22" t="s">
        <v>17</v>
      </c>
      <c r="K87" s="22"/>
      <c r="L87" s="35"/>
      <c r="M87" s="35"/>
      <c r="N87" s="35"/>
      <c r="O87" s="35"/>
      <c r="P87" s="35"/>
      <c r="Q87" s="35"/>
      <c r="R87" s="3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</row>
    <row r="88" spans="1:42" s="30" customFormat="1" ht="12.75">
      <c r="A88" s="40"/>
      <c r="C88" s="24" t="s">
        <v>69</v>
      </c>
      <c r="D88" s="23"/>
      <c r="E88" s="23"/>
      <c r="F88" s="23"/>
      <c r="G88" s="23"/>
      <c r="H88" s="23">
        <v>0</v>
      </c>
      <c r="I88" s="23">
        <v>0</v>
      </c>
      <c r="J88" s="23">
        <v>0</v>
      </c>
      <c r="K88" s="23"/>
      <c r="L88" s="35"/>
      <c r="M88" s="35"/>
      <c r="N88" s="35"/>
      <c r="O88" s="35"/>
      <c r="P88" s="35"/>
      <c r="Q88" s="35"/>
      <c r="R88" s="3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</row>
    <row r="89" spans="1:42" s="30" customFormat="1" ht="12.75">
      <c r="A89" s="40"/>
      <c r="B89" s="40"/>
      <c r="C89" s="40"/>
      <c r="D89" s="22"/>
      <c r="E89" s="22"/>
      <c r="F89" s="22"/>
      <c r="G89" s="22"/>
      <c r="H89" s="22"/>
      <c r="I89" s="22"/>
      <c r="J89" s="22"/>
      <c r="K89" s="22"/>
      <c r="L89" s="35"/>
      <c r="M89" s="35"/>
      <c r="N89" s="35"/>
      <c r="O89" s="35"/>
      <c r="P89" s="35"/>
      <c r="Q89" s="35"/>
      <c r="R89" s="3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</row>
    <row r="90" spans="1:42" s="29" customFormat="1" ht="12.75">
      <c r="A90" s="1"/>
      <c r="B90" s="1"/>
      <c r="C90" s="1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</row>
    <row r="91" spans="1:42" s="29" customFormat="1" ht="12.75">
      <c r="A91" s="1"/>
      <c r="B91" s="1"/>
      <c r="C91" s="1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</row>
    <row r="92" spans="1:42" s="29" customFormat="1" ht="12.75">
      <c r="A92" s="1"/>
      <c r="B92" s="1"/>
      <c r="C92" s="1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</row>
    <row r="93" spans="1:42" s="29" customFormat="1" ht="12.75">
      <c r="A93" s="1"/>
      <c r="B93" s="1"/>
      <c r="C93" s="1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</row>
    <row r="94" spans="1:42" s="29" customFormat="1" ht="12.75">
      <c r="A94" s="1"/>
      <c r="B94" s="1"/>
      <c r="C94" s="1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</row>
    <row r="95" spans="1:42" s="29" customFormat="1" ht="12.75">
      <c r="A95" s="1"/>
      <c r="B95" s="1"/>
      <c r="C95" s="1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</row>
    <row r="96" spans="1:42" s="29" customFormat="1" ht="12.75">
      <c r="A96" s="1"/>
      <c r="B96" s="1"/>
      <c r="C96" s="1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</row>
    <row r="97" spans="1:42" s="29" customFormat="1" ht="12.75">
      <c r="A97" s="1"/>
      <c r="B97" s="1"/>
      <c r="C97" s="1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</row>
    <row r="98" spans="1:42" s="29" customFormat="1" ht="12.75">
      <c r="A98" s="1"/>
      <c r="B98" s="1"/>
      <c r="C98" s="1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</row>
    <row r="99" spans="1:42" s="29" customFormat="1" ht="12.75">
      <c r="A99" s="1"/>
      <c r="B99" s="1"/>
      <c r="C99" s="1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</row>
    <row r="100" spans="1:42" s="29" customFormat="1" ht="12.75">
      <c r="A100" s="1"/>
      <c r="B100" s="1"/>
      <c r="C100" s="1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</row>
    <row r="101" spans="1:11" ht="12.75">
      <c r="A101" s="49"/>
      <c r="B101" s="49"/>
      <c r="C101" s="50"/>
      <c r="D101" s="55"/>
      <c r="E101" s="55"/>
      <c r="F101" s="55"/>
      <c r="G101" s="55"/>
      <c r="H101" s="55"/>
      <c r="I101" s="55"/>
      <c r="J101" s="55"/>
      <c r="K101" s="55"/>
    </row>
    <row r="102" spans="1:11" ht="12.75">
      <c r="A102" s="49"/>
      <c r="B102" s="49"/>
      <c r="C102" s="50"/>
      <c r="D102" s="55"/>
      <c r="E102" s="55"/>
      <c r="F102" s="55"/>
      <c r="G102" s="55"/>
      <c r="H102" s="55"/>
      <c r="I102" s="55"/>
      <c r="J102" s="55"/>
      <c r="K102" s="55"/>
    </row>
    <row r="103" spans="1:11" ht="12.75">
      <c r="A103" s="49"/>
      <c r="B103" s="49"/>
      <c r="C103" s="50"/>
      <c r="D103" s="55"/>
      <c r="E103" s="55"/>
      <c r="F103" s="55"/>
      <c r="G103" s="55"/>
      <c r="H103" s="55"/>
      <c r="I103" s="55"/>
      <c r="J103" s="55"/>
      <c r="K103" s="55"/>
    </row>
    <row r="104" spans="1:11" ht="12.75">
      <c r="A104" s="49"/>
      <c r="B104" s="49"/>
      <c r="C104" s="50"/>
      <c r="D104" s="55"/>
      <c r="E104" s="55"/>
      <c r="F104" s="55"/>
      <c r="G104" s="55"/>
      <c r="H104" s="55"/>
      <c r="I104" s="55"/>
      <c r="J104" s="55"/>
      <c r="K104" s="55"/>
    </row>
    <row r="105" spans="1:11" ht="12.75">
      <c r="A105" s="49"/>
      <c r="B105" s="49"/>
      <c r="C105" s="50"/>
      <c r="D105" s="55"/>
      <c r="E105" s="55"/>
      <c r="F105" s="55"/>
      <c r="G105" s="55"/>
      <c r="H105" s="55"/>
      <c r="I105" s="55"/>
      <c r="J105" s="55"/>
      <c r="K105" s="55"/>
    </row>
    <row r="106" spans="1:11" ht="12.75">
      <c r="A106" s="49"/>
      <c r="B106" s="49"/>
      <c r="C106" s="50"/>
      <c r="D106" s="55"/>
      <c r="E106" s="55"/>
      <c r="F106" s="55"/>
      <c r="G106" s="55"/>
      <c r="H106" s="55"/>
      <c r="I106" s="55"/>
      <c r="J106" s="55"/>
      <c r="K106" s="55"/>
    </row>
    <row r="107" spans="1:11" ht="12.75">
      <c r="A107" s="49"/>
      <c r="B107" s="49"/>
      <c r="C107" s="50"/>
      <c r="D107" s="55"/>
      <c r="E107" s="55"/>
      <c r="F107" s="55"/>
      <c r="G107" s="55"/>
      <c r="H107" s="55"/>
      <c r="I107" s="55"/>
      <c r="J107" s="55"/>
      <c r="K107" s="55"/>
    </row>
    <row r="108" spans="1:11" ht="12.75">
      <c r="A108" s="49"/>
      <c r="B108" s="49"/>
      <c r="C108" s="50"/>
      <c r="D108" s="55"/>
      <c r="E108" s="55"/>
      <c r="F108" s="55"/>
      <c r="G108" s="55"/>
      <c r="H108" s="55"/>
      <c r="I108" s="55"/>
      <c r="J108" s="55"/>
      <c r="K108" s="55"/>
    </row>
    <row r="109" spans="1:11" ht="12.75">
      <c r="A109" s="49"/>
      <c r="B109" s="49"/>
      <c r="C109" s="50"/>
      <c r="D109" s="55"/>
      <c r="E109" s="55"/>
      <c r="F109" s="55"/>
      <c r="G109" s="55"/>
      <c r="H109" s="55"/>
      <c r="I109" s="55"/>
      <c r="J109" s="55"/>
      <c r="K109" s="55"/>
    </row>
    <row r="110" spans="1:11" ht="12.75">
      <c r="A110" s="49"/>
      <c r="B110" s="49"/>
      <c r="C110" s="50"/>
      <c r="D110" s="55"/>
      <c r="E110" s="55"/>
      <c r="F110" s="55"/>
      <c r="G110" s="55"/>
      <c r="H110" s="55"/>
      <c r="I110" s="55"/>
      <c r="J110" s="55"/>
      <c r="K110" s="55"/>
    </row>
    <row r="159" spans="1:9" ht="12.75">
      <c r="A159" s="7" t="s">
        <v>53</v>
      </c>
      <c r="B159" s="18" t="s">
        <v>54</v>
      </c>
      <c r="C159" s="7" t="s">
        <v>90</v>
      </c>
      <c r="D159" s="12" t="s">
        <v>101</v>
      </c>
      <c r="E159" s="19" t="s">
        <v>71</v>
      </c>
      <c r="F159" s="19" t="s">
        <v>102</v>
      </c>
      <c r="G159" s="11" t="s">
        <v>103</v>
      </c>
      <c r="H159" s="12" t="s">
        <v>15</v>
      </c>
      <c r="I159" s="12" t="s">
        <v>16</v>
      </c>
    </row>
    <row r="160" spans="1:11" ht="12.75">
      <c r="A160" s="51" t="s">
        <v>107</v>
      </c>
      <c r="B160" s="51"/>
      <c r="H160" s="56" t="s">
        <v>15</v>
      </c>
      <c r="I160" s="57" t="s">
        <v>136</v>
      </c>
      <c r="J160" s="57" t="s">
        <v>135</v>
      </c>
      <c r="K160" s="58" t="s">
        <v>137</v>
      </c>
    </row>
    <row r="161" spans="1:10" ht="12.75">
      <c r="A161" s="51" t="s">
        <v>108</v>
      </c>
      <c r="B161" s="51"/>
      <c r="H161" s="56">
        <v>0.773</v>
      </c>
      <c r="I161" s="57">
        <v>0.5</v>
      </c>
      <c r="J161" s="57">
        <v>0.5</v>
      </c>
    </row>
    <row r="162" spans="1:10" ht="12.75">
      <c r="A162" s="52"/>
      <c r="B162" s="53"/>
      <c r="H162" s="59">
        <v>0</v>
      </c>
      <c r="I162" s="17">
        <v>-99</v>
      </c>
      <c r="J162" s="17">
        <v>-99</v>
      </c>
    </row>
    <row r="163" spans="1:10" ht="12.75">
      <c r="A163" s="52"/>
      <c r="B163" s="53"/>
      <c r="H163" s="59">
        <v>0</v>
      </c>
      <c r="I163" s="17">
        <v>0</v>
      </c>
      <c r="J163" s="17">
        <v>0</v>
      </c>
    </row>
    <row r="164" spans="1:10" ht="12.75">
      <c r="A164" s="51" t="s">
        <v>109</v>
      </c>
      <c r="B164" s="51"/>
      <c r="H164" s="56">
        <v>1.66</v>
      </c>
      <c r="I164" s="57">
        <v>0.5</v>
      </c>
      <c r="J164" s="57">
        <v>0.5</v>
      </c>
    </row>
    <row r="165" spans="1:10" ht="12.75">
      <c r="A165" s="52"/>
      <c r="B165" s="53"/>
      <c r="H165" s="59">
        <v>0</v>
      </c>
      <c r="I165" s="17">
        <v>-99</v>
      </c>
      <c r="J165" s="17">
        <v>-99</v>
      </c>
    </row>
    <row r="166" spans="1:10" ht="12.75">
      <c r="A166" s="52"/>
      <c r="B166" s="53"/>
      <c r="H166" s="59">
        <v>0</v>
      </c>
      <c r="I166" s="17">
        <v>0</v>
      </c>
      <c r="J166" s="17">
        <v>0</v>
      </c>
    </row>
    <row r="167" spans="1:10" ht="12.75">
      <c r="A167" s="51" t="s">
        <v>110</v>
      </c>
      <c r="B167" s="51"/>
      <c r="H167" s="56">
        <v>1.11</v>
      </c>
      <c r="I167" s="57">
        <v>0.5</v>
      </c>
      <c r="J167" s="57">
        <v>0.5</v>
      </c>
    </row>
    <row r="168" spans="1:10" ht="12.75">
      <c r="A168" s="52"/>
      <c r="B168" s="53"/>
      <c r="H168" s="59">
        <v>0</v>
      </c>
      <c r="I168" s="17">
        <v>-99</v>
      </c>
      <c r="J168" s="17">
        <v>-99</v>
      </c>
    </row>
    <row r="169" spans="1:10" ht="12.75">
      <c r="A169" s="52"/>
      <c r="B169" s="53"/>
      <c r="H169" s="59">
        <v>0</v>
      </c>
      <c r="I169" s="17">
        <v>0</v>
      </c>
      <c r="J169" s="17">
        <v>0</v>
      </c>
    </row>
    <row r="170" spans="1:10" ht="12.75">
      <c r="A170" s="51" t="s">
        <v>111</v>
      </c>
      <c r="B170" s="51"/>
      <c r="H170" s="56">
        <v>7.3</v>
      </c>
      <c r="I170" s="57">
        <v>0.5</v>
      </c>
      <c r="J170" s="57">
        <v>1.47</v>
      </c>
    </row>
    <row r="171" spans="1:10" ht="12.75">
      <c r="A171" s="52"/>
      <c r="B171" s="53"/>
      <c r="H171" s="59">
        <v>0</v>
      </c>
      <c r="I171" s="17">
        <v>-99</v>
      </c>
      <c r="J171" s="17">
        <v>0</v>
      </c>
    </row>
    <row r="172" spans="1:10" ht="12.75">
      <c r="A172" s="52"/>
      <c r="B172" s="53"/>
      <c r="H172" s="59">
        <v>0</v>
      </c>
      <c r="I172" s="17">
        <v>0</v>
      </c>
      <c r="J172" s="17">
        <v>0</v>
      </c>
    </row>
    <row r="173" spans="1:10" ht="12.75">
      <c r="A173" s="51" t="s">
        <v>112</v>
      </c>
      <c r="B173" s="51"/>
      <c r="H173" s="56">
        <v>8.14</v>
      </c>
      <c r="I173" s="57">
        <v>0.584</v>
      </c>
      <c r="J173" s="57">
        <v>1.59</v>
      </c>
    </row>
    <row r="174" spans="1:10" ht="12.75">
      <c r="A174" s="52"/>
      <c r="B174" s="53"/>
      <c r="H174" s="59">
        <v>0</v>
      </c>
      <c r="I174" s="17">
        <v>0</v>
      </c>
      <c r="J174" s="17">
        <v>0</v>
      </c>
    </row>
    <row r="175" spans="1:10" ht="12.75">
      <c r="A175" s="52"/>
      <c r="B175" s="53"/>
      <c r="H175" s="59">
        <v>0</v>
      </c>
      <c r="I175" s="17">
        <v>0</v>
      </c>
      <c r="J175" s="17">
        <v>0</v>
      </c>
    </row>
    <row r="176" spans="1:10" ht="12.75">
      <c r="A176" s="51" t="s">
        <v>113</v>
      </c>
      <c r="B176" s="51"/>
      <c r="H176" s="56">
        <v>11.6</v>
      </c>
      <c r="I176" s="57">
        <v>0.588</v>
      </c>
      <c r="J176" s="57">
        <v>1.73</v>
      </c>
    </row>
    <row r="177" spans="1:10" ht="12.75">
      <c r="A177" s="52"/>
      <c r="B177" s="53"/>
      <c r="H177" s="59">
        <v>0</v>
      </c>
      <c r="I177" s="17">
        <v>0</v>
      </c>
      <c r="J177" s="17">
        <v>0</v>
      </c>
    </row>
    <row r="178" spans="1:10" ht="12.75">
      <c r="A178" s="52"/>
      <c r="B178" s="53"/>
      <c r="H178" s="59">
        <v>0</v>
      </c>
      <c r="I178" s="17">
        <v>0</v>
      </c>
      <c r="J178" s="17">
        <v>0</v>
      </c>
    </row>
    <row r="179" spans="1:10" ht="12.75">
      <c r="A179" s="51" t="s">
        <v>118</v>
      </c>
      <c r="B179" s="51"/>
      <c r="H179" s="56">
        <v>9.4</v>
      </c>
      <c r="I179" s="57"/>
      <c r="J179" s="57"/>
    </row>
    <row r="180" spans="1:8" ht="12.75">
      <c r="A180" s="52"/>
      <c r="B180" s="53"/>
      <c r="H180" s="59">
        <v>0</v>
      </c>
    </row>
    <row r="181" spans="1:8" ht="12.75">
      <c r="A181" s="52"/>
      <c r="B181" s="53"/>
      <c r="H181" s="59">
        <v>0</v>
      </c>
    </row>
    <row r="182" spans="1:10" ht="12.75">
      <c r="A182" s="51" t="s">
        <v>119</v>
      </c>
      <c r="B182" s="51"/>
      <c r="H182" s="56">
        <v>9.9</v>
      </c>
      <c r="I182" s="57"/>
      <c r="J182" s="57"/>
    </row>
    <row r="183" spans="1:8" ht="12.75">
      <c r="A183" s="52"/>
      <c r="B183" s="53"/>
      <c r="H183" s="59">
        <v>0</v>
      </c>
    </row>
    <row r="184" spans="1:8" ht="12.75">
      <c r="A184" s="52"/>
      <c r="B184" s="53"/>
      <c r="H184" s="59">
        <v>0</v>
      </c>
    </row>
    <row r="185" spans="1:10" ht="12.75">
      <c r="A185" s="51" t="s">
        <v>120</v>
      </c>
      <c r="B185" s="51"/>
      <c r="H185" s="56">
        <v>1.6</v>
      </c>
      <c r="I185" s="57"/>
      <c r="J185" s="57"/>
    </row>
    <row r="186" spans="1:8" ht="12.75">
      <c r="A186" s="52"/>
      <c r="B186" s="53"/>
      <c r="H186" s="59">
        <v>0</v>
      </c>
    </row>
    <row r="187" spans="1:8" ht="12.75">
      <c r="A187" s="52"/>
      <c r="B187" s="53"/>
      <c r="H187" s="59">
        <v>0</v>
      </c>
    </row>
    <row r="188" spans="1:10" ht="12.75">
      <c r="A188" s="51" t="s">
        <v>121</v>
      </c>
      <c r="B188" s="51"/>
      <c r="H188" s="56">
        <v>1.2</v>
      </c>
      <c r="I188" s="57"/>
      <c r="J188" s="57">
        <v>0.5</v>
      </c>
    </row>
    <row r="189" spans="1:10" ht="12.75">
      <c r="A189" s="52"/>
      <c r="B189" s="53"/>
      <c r="H189" s="59">
        <v>0</v>
      </c>
      <c r="J189" s="17">
        <v>-99</v>
      </c>
    </row>
    <row r="190" spans="1:10" ht="12.75">
      <c r="A190" s="52"/>
      <c r="B190" s="53"/>
      <c r="H190" s="59">
        <v>0</v>
      </c>
      <c r="J190" s="17">
        <v>0</v>
      </c>
    </row>
    <row r="191" spans="1:10" ht="12.75">
      <c r="A191" s="51" t="s">
        <v>122</v>
      </c>
      <c r="B191" s="51"/>
      <c r="H191" s="56">
        <v>1.1</v>
      </c>
      <c r="I191" s="57"/>
      <c r="J191" s="57"/>
    </row>
    <row r="192" spans="1:8" ht="12.75">
      <c r="A192" s="52"/>
      <c r="B192" s="53"/>
      <c r="H192" s="59">
        <v>0</v>
      </c>
    </row>
    <row r="193" spans="1:8" ht="12.75">
      <c r="A193" s="52"/>
      <c r="B193" s="53"/>
      <c r="H193" s="59">
        <v>0</v>
      </c>
    </row>
    <row r="194" spans="1:10" ht="12.75">
      <c r="A194" s="51" t="s">
        <v>123</v>
      </c>
      <c r="B194" s="51"/>
      <c r="H194" s="56">
        <v>1.4</v>
      </c>
      <c r="I194" s="57"/>
      <c r="J194" s="57"/>
    </row>
    <row r="195" spans="1:8" ht="12.75">
      <c r="A195" s="52"/>
      <c r="B195" s="53"/>
      <c r="H195" s="59">
        <v>0</v>
      </c>
    </row>
    <row r="196" spans="1:8" ht="12.75">
      <c r="A196" s="52"/>
      <c r="B196" s="53"/>
      <c r="H196" s="59">
        <v>0</v>
      </c>
    </row>
    <row r="197" spans="1:10" ht="12.75">
      <c r="A197" s="51" t="s">
        <v>124</v>
      </c>
      <c r="B197" s="51"/>
      <c r="H197" s="56">
        <v>9.7</v>
      </c>
      <c r="I197" s="57"/>
      <c r="J197" s="57">
        <v>1.3</v>
      </c>
    </row>
    <row r="198" spans="1:10" ht="12.75">
      <c r="A198" s="52"/>
      <c r="B198" s="53"/>
      <c r="H198" s="59">
        <v>0</v>
      </c>
      <c r="J198" s="17">
        <v>0</v>
      </c>
    </row>
    <row r="199" spans="1:10" ht="12.75">
      <c r="A199" s="52"/>
      <c r="B199" s="53"/>
      <c r="H199" s="59">
        <v>0</v>
      </c>
      <c r="J199" s="17">
        <v>0</v>
      </c>
    </row>
    <row r="200" spans="1:10" ht="12.75">
      <c r="A200" s="51" t="s">
        <v>125</v>
      </c>
      <c r="B200" s="51"/>
      <c r="H200" s="56">
        <v>0.5</v>
      </c>
      <c r="I200" s="57"/>
      <c r="J200" s="57">
        <v>0.5</v>
      </c>
    </row>
    <row r="201" spans="1:10" ht="12.75">
      <c r="A201" s="52"/>
      <c r="B201" s="53"/>
      <c r="H201" s="59">
        <v>-99</v>
      </c>
      <c r="J201" s="17">
        <v>-99</v>
      </c>
    </row>
    <row r="202" spans="1:10" ht="12.75">
      <c r="A202" s="52"/>
      <c r="B202" s="53"/>
      <c r="H202" s="59">
        <v>0</v>
      </c>
      <c r="J202" s="17">
        <v>0</v>
      </c>
    </row>
    <row r="203" spans="1:10" ht="12.75">
      <c r="A203" s="51" t="s">
        <v>126</v>
      </c>
      <c r="B203" s="51"/>
      <c r="H203" s="56">
        <v>0.5</v>
      </c>
      <c r="I203" s="57"/>
      <c r="J203" s="57">
        <v>0.5</v>
      </c>
    </row>
    <row r="204" spans="1:10" ht="12.75">
      <c r="A204" s="52"/>
      <c r="B204" s="53"/>
      <c r="H204" s="59">
        <v>-99</v>
      </c>
      <c r="J204" s="17">
        <v>-99</v>
      </c>
    </row>
    <row r="205" spans="1:10" ht="12.75">
      <c r="A205" s="52"/>
      <c r="B205" s="53"/>
      <c r="H205" s="59">
        <v>0</v>
      </c>
      <c r="J205" s="17">
        <v>0</v>
      </c>
    </row>
    <row r="206" spans="1:10" ht="12.75">
      <c r="A206" s="51" t="s">
        <v>127</v>
      </c>
      <c r="B206" s="51"/>
      <c r="H206" s="56">
        <v>0.5</v>
      </c>
      <c r="I206" s="57"/>
      <c r="J206" s="57"/>
    </row>
    <row r="207" spans="1:8" ht="12.75">
      <c r="A207" s="52"/>
      <c r="B207" s="53"/>
      <c r="H207" s="59">
        <v>-99</v>
      </c>
    </row>
    <row r="208" spans="1:8" ht="12.75">
      <c r="A208" s="52"/>
      <c r="B208" s="53"/>
      <c r="H208" s="59">
        <v>0</v>
      </c>
    </row>
    <row r="209" spans="1:10" ht="12.75">
      <c r="A209" s="51" t="s">
        <v>128</v>
      </c>
      <c r="B209" s="51"/>
      <c r="H209" s="56">
        <v>1.04</v>
      </c>
      <c r="I209" s="57">
        <v>0.5</v>
      </c>
      <c r="J209" s="57">
        <v>0.5</v>
      </c>
    </row>
    <row r="210" spans="1:10" ht="12.75">
      <c r="A210" s="52"/>
      <c r="B210" s="53"/>
      <c r="H210" s="59">
        <v>0</v>
      </c>
      <c r="I210" s="17">
        <v>-99</v>
      </c>
      <c r="J210" s="17">
        <v>-99</v>
      </c>
    </row>
    <row r="211" spans="1:10" ht="12.75">
      <c r="A211" s="52"/>
      <c r="B211" s="53"/>
      <c r="H211" s="59">
        <v>0</v>
      </c>
      <c r="I211" s="17">
        <v>0</v>
      </c>
      <c r="J211" s="17">
        <v>0</v>
      </c>
    </row>
    <row r="212" spans="1:10" ht="12.75">
      <c r="A212" s="51" t="s">
        <v>129</v>
      </c>
      <c r="B212" s="51"/>
      <c r="H212" s="56">
        <v>1.13</v>
      </c>
      <c r="I212" s="57">
        <v>0.5</v>
      </c>
      <c r="J212" s="57">
        <v>0.5</v>
      </c>
    </row>
    <row r="213" spans="1:10" ht="12.75">
      <c r="A213" s="52"/>
      <c r="B213" s="53"/>
      <c r="H213" s="59">
        <v>0</v>
      </c>
      <c r="I213" s="17">
        <v>-99</v>
      </c>
      <c r="J213" s="17">
        <v>-99</v>
      </c>
    </row>
    <row r="214" spans="1:10" ht="12.75">
      <c r="A214" s="52"/>
      <c r="B214" s="53"/>
      <c r="H214" s="59">
        <v>0</v>
      </c>
      <c r="I214" s="17">
        <v>0</v>
      </c>
      <c r="J214" s="17">
        <v>0</v>
      </c>
    </row>
    <row r="215" spans="1:10" ht="12.75">
      <c r="A215" s="51" t="s">
        <v>130</v>
      </c>
      <c r="B215" s="51"/>
      <c r="H215" s="56">
        <v>1.68</v>
      </c>
      <c r="I215" s="57">
        <v>0.5</v>
      </c>
      <c r="J215" s="57">
        <v>0.5</v>
      </c>
    </row>
    <row r="216" spans="1:10" ht="12.75">
      <c r="A216" s="52"/>
      <c r="B216" s="53"/>
      <c r="H216" s="59">
        <v>0</v>
      </c>
      <c r="I216" s="17">
        <v>-99</v>
      </c>
      <c r="J216" s="17">
        <v>-99</v>
      </c>
    </row>
    <row r="217" spans="1:10" ht="12.75">
      <c r="A217" s="52"/>
      <c r="B217" s="53"/>
      <c r="H217" s="59">
        <v>0</v>
      </c>
      <c r="I217" s="17">
        <v>0</v>
      </c>
      <c r="J217" s="17">
        <v>0</v>
      </c>
    </row>
  </sheetData>
  <conditionalFormatting sqref="A30 A32:A100">
    <cfRule type="cellIs" priority="1" dxfId="0" operator="between" stopIfTrue="1">
      <formula>4205</formula>
      <formula>4207</formula>
    </cfRule>
  </conditionalFormatting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P105"/>
  <sheetViews>
    <sheetView workbookViewId="0" topLeftCell="A1">
      <selection activeCell="D29" sqref="D29"/>
    </sheetView>
  </sheetViews>
  <sheetFormatPr defaultColWidth="9.140625" defaultRowHeight="12.75"/>
  <cols>
    <col min="1" max="1" width="19.421875" style="47" customWidth="1"/>
    <col min="2" max="2" width="12.57421875" style="47" customWidth="1"/>
    <col min="3" max="3" width="9.140625" style="5" customWidth="1"/>
    <col min="4" max="4" width="17.7109375" style="17" customWidth="1"/>
    <col min="5" max="5" width="9.140625" style="17" customWidth="1"/>
    <col min="6" max="6" width="24.8515625" style="17" customWidth="1"/>
    <col min="7" max="7" width="21.28125" style="17" customWidth="1"/>
    <col min="8" max="8" width="17.28125" style="17" customWidth="1"/>
    <col min="9" max="9" width="19.57421875" style="17" customWidth="1"/>
    <col min="10" max="10" width="17.57421875" style="17" customWidth="1"/>
    <col min="11" max="11" width="18.421875" style="17" customWidth="1"/>
    <col min="12" max="12" width="17.28125" style="42" bestFit="1" customWidth="1"/>
    <col min="13" max="13" width="9.140625" style="42" customWidth="1"/>
    <col min="14" max="18" width="9.140625" style="28" customWidth="1"/>
  </cols>
  <sheetData>
    <row r="2" spans="1:11" ht="12.75">
      <c r="A2" s="7" t="s">
        <v>53</v>
      </c>
      <c r="B2" s="18" t="s">
        <v>54</v>
      </c>
      <c r="C2" s="7" t="s">
        <v>90</v>
      </c>
      <c r="D2" s="12" t="s">
        <v>101</v>
      </c>
      <c r="E2" s="19" t="s">
        <v>71</v>
      </c>
      <c r="F2" s="19" t="s">
        <v>102</v>
      </c>
      <c r="G2" s="11" t="s">
        <v>103</v>
      </c>
      <c r="H2" s="12" t="s">
        <v>15</v>
      </c>
      <c r="I2" s="12" t="s">
        <v>16</v>
      </c>
      <c r="J2" s="19" t="s">
        <v>135</v>
      </c>
      <c r="K2" s="19" t="s">
        <v>136</v>
      </c>
    </row>
    <row r="3" spans="1:11" ht="13.5" thickBot="1">
      <c r="A3" s="27" t="s">
        <v>164</v>
      </c>
      <c r="B3" s="13" t="s">
        <v>165</v>
      </c>
      <c r="D3" s="14">
        <f aca="true" t="shared" si="0" ref="D3:D8">SUM(H3:K3)</f>
        <v>9.856</v>
      </c>
      <c r="F3" s="22"/>
      <c r="G3" s="80">
        <f aca="true" t="shared" si="1" ref="G3:G26">IF(E3="U",F3,D3)</f>
        <v>9.856</v>
      </c>
      <c r="H3" s="81">
        <f>IF(H33="D",H32,"ND")</f>
        <v>8.05</v>
      </c>
      <c r="I3" s="54"/>
      <c r="J3" s="54">
        <f>IF(J33="D",J32,"ND")</f>
        <v>1.1</v>
      </c>
      <c r="K3" s="54">
        <f>IF(K33="D",K32,"ND")</f>
        <v>0.706</v>
      </c>
    </row>
    <row r="4" spans="1:11" ht="12.75">
      <c r="A4" s="27" t="s">
        <v>166</v>
      </c>
      <c r="B4" s="13" t="s">
        <v>165</v>
      </c>
      <c r="D4" s="14">
        <f t="shared" si="0"/>
        <v>11.66</v>
      </c>
      <c r="F4" s="22"/>
      <c r="G4" s="82">
        <f t="shared" si="1"/>
        <v>11.66</v>
      </c>
      <c r="H4" s="83">
        <f>IF(H36="D",H35,"ND")</f>
        <v>10.1</v>
      </c>
      <c r="I4" s="54"/>
      <c r="J4" s="54">
        <f>IF(J36="D",J35,"ND")</f>
        <v>1.56</v>
      </c>
      <c r="K4" s="22"/>
    </row>
    <row r="5" spans="1:11" ht="12.75">
      <c r="A5" s="27" t="s">
        <v>167</v>
      </c>
      <c r="B5" s="13" t="s">
        <v>165</v>
      </c>
      <c r="D5" s="14">
        <f t="shared" si="0"/>
        <v>0.182</v>
      </c>
      <c r="F5" s="22"/>
      <c r="G5" s="15">
        <f t="shared" si="1"/>
        <v>0.182</v>
      </c>
      <c r="H5" s="54">
        <f>IF(H39="D",H38,"ND")</f>
        <v>0.182</v>
      </c>
      <c r="I5" s="54"/>
      <c r="J5" s="54" t="str">
        <f>IF(J39="D",J38,"ND")</f>
        <v>ND</v>
      </c>
      <c r="K5" s="22"/>
    </row>
    <row r="6" spans="1:11" ht="12.75">
      <c r="A6" s="27" t="s">
        <v>168</v>
      </c>
      <c r="B6" s="13" t="s">
        <v>165</v>
      </c>
      <c r="D6" s="14">
        <f t="shared" si="0"/>
        <v>2.596</v>
      </c>
      <c r="F6" s="22"/>
      <c r="G6" s="15">
        <f t="shared" si="1"/>
        <v>2.596</v>
      </c>
      <c r="H6" s="54">
        <f>IF(H42="D",H41,"ND")</f>
        <v>2.31</v>
      </c>
      <c r="I6" s="54"/>
      <c r="J6" s="54">
        <f>IF(J42="D",J41,"ND")</f>
        <v>0.286</v>
      </c>
      <c r="K6" s="22"/>
    </row>
    <row r="7" spans="1:11" ht="12.75">
      <c r="A7" s="27" t="s">
        <v>169</v>
      </c>
      <c r="B7" s="13" t="s">
        <v>165</v>
      </c>
      <c r="D7" s="14">
        <f t="shared" si="0"/>
        <v>1.71</v>
      </c>
      <c r="F7" s="22"/>
      <c r="G7" s="15">
        <f t="shared" si="1"/>
        <v>1.71</v>
      </c>
      <c r="H7" s="54">
        <f>IF(H45="D",H44,"ND")</f>
        <v>1.4</v>
      </c>
      <c r="I7" s="54"/>
      <c r="J7" s="54">
        <f>IF(J45="D",J44,"ND")</f>
        <v>0.31</v>
      </c>
      <c r="K7" s="22"/>
    </row>
    <row r="8" spans="1:11" ht="12.75">
      <c r="A8" s="27" t="s">
        <v>170</v>
      </c>
      <c r="B8" s="13" t="s">
        <v>165</v>
      </c>
      <c r="D8" s="14">
        <f t="shared" si="0"/>
        <v>1.779</v>
      </c>
      <c r="F8" s="22"/>
      <c r="G8" s="15">
        <f t="shared" si="1"/>
        <v>1.779</v>
      </c>
      <c r="H8" s="54">
        <f>IF(H48="D",H47,"ND")</f>
        <v>1.45</v>
      </c>
      <c r="I8" s="54"/>
      <c r="J8" s="54">
        <f>IF(J48="D",J47,"ND")</f>
        <v>0.329</v>
      </c>
      <c r="K8" s="22"/>
    </row>
    <row r="9" spans="1:11" ht="12.75">
      <c r="A9" s="47" t="s">
        <v>171</v>
      </c>
      <c r="B9" s="13" t="s">
        <v>165</v>
      </c>
      <c r="D9" s="14" t="s">
        <v>17</v>
      </c>
      <c r="E9" s="17" t="s">
        <v>163</v>
      </c>
      <c r="F9" s="17">
        <v>1</v>
      </c>
      <c r="G9" s="15">
        <f t="shared" si="1"/>
        <v>1</v>
      </c>
      <c r="H9" s="54" t="str">
        <f>IF(H51="D",H50,"ND")</f>
        <v>ND</v>
      </c>
      <c r="I9" s="54" t="str">
        <f>IF(I51="D",I50,"ND")</f>
        <v>ND</v>
      </c>
      <c r="J9" s="22"/>
      <c r="K9" s="22"/>
    </row>
    <row r="10" spans="1:11" ht="12.75">
      <c r="A10" s="47" t="s">
        <v>173</v>
      </c>
      <c r="B10" s="13" t="s">
        <v>165</v>
      </c>
      <c r="D10" s="14" t="s">
        <v>17</v>
      </c>
      <c r="E10" s="17" t="s">
        <v>163</v>
      </c>
      <c r="F10" s="17">
        <v>1</v>
      </c>
      <c r="G10" s="15">
        <f t="shared" si="1"/>
        <v>1</v>
      </c>
      <c r="H10" s="54" t="str">
        <f>IF(H54="D",H50,"ND")</f>
        <v>ND</v>
      </c>
      <c r="I10" s="54" t="str">
        <f>IF(I54="D",I50,"ND")</f>
        <v>ND</v>
      </c>
      <c r="J10" s="22"/>
      <c r="K10" s="22"/>
    </row>
    <row r="11" spans="1:11" ht="12.75">
      <c r="A11" s="47" t="s">
        <v>174</v>
      </c>
      <c r="B11" s="13" t="s">
        <v>165</v>
      </c>
      <c r="D11" s="14" t="s">
        <v>17</v>
      </c>
      <c r="E11" s="17" t="s">
        <v>163</v>
      </c>
      <c r="F11" s="17">
        <v>1</v>
      </c>
      <c r="G11" s="15">
        <f t="shared" si="1"/>
        <v>1</v>
      </c>
      <c r="H11" s="54" t="str">
        <f>IF(H57="D",H56,"ND")</f>
        <v>ND</v>
      </c>
      <c r="I11" s="54" t="str">
        <f>IF(I57="D",I56,"ND")</f>
        <v>ND</v>
      </c>
      <c r="J11" s="22"/>
      <c r="K11" s="22"/>
    </row>
    <row r="12" spans="1:11" ht="12.75">
      <c r="A12" s="47" t="s">
        <v>175</v>
      </c>
      <c r="B12" s="13" t="s">
        <v>165</v>
      </c>
      <c r="D12" s="14">
        <f>SUM(H12:K12)</f>
        <v>17.82</v>
      </c>
      <c r="G12" s="84">
        <f t="shared" si="1"/>
        <v>17.82</v>
      </c>
      <c r="H12" s="85">
        <f>IF(H60="D",H59,"ND")</f>
        <v>6.32</v>
      </c>
      <c r="I12" s="77">
        <f>IF(I60="D",I59,"ND")</f>
        <v>11.5</v>
      </c>
      <c r="J12" s="54"/>
      <c r="K12" s="22"/>
    </row>
    <row r="13" spans="1:11" ht="12.75">
      <c r="A13" s="47" t="s">
        <v>177</v>
      </c>
      <c r="B13" s="13" t="s">
        <v>165</v>
      </c>
      <c r="D13" s="14">
        <f>SUM(H13:K13)</f>
        <v>8.94</v>
      </c>
      <c r="G13" s="86">
        <f t="shared" si="1"/>
        <v>8.94</v>
      </c>
      <c r="H13" s="87">
        <f>IF(H63="D",H62,"ND")</f>
        <v>2.55</v>
      </c>
      <c r="I13" s="83">
        <f>IF(I63="D",I62,"ND")</f>
        <v>6.39</v>
      </c>
      <c r="J13" s="22"/>
      <c r="K13" s="22"/>
    </row>
    <row r="14" spans="1:11" ht="12.75">
      <c r="A14" s="47" t="s">
        <v>180</v>
      </c>
      <c r="B14" s="13" t="s">
        <v>165</v>
      </c>
      <c r="D14" s="14" t="s">
        <v>17</v>
      </c>
      <c r="E14" s="17" t="s">
        <v>163</v>
      </c>
      <c r="F14" s="17">
        <v>1</v>
      </c>
      <c r="G14" s="15">
        <f t="shared" si="1"/>
        <v>1</v>
      </c>
      <c r="H14" s="54" t="str">
        <f>IF(H66="D",H65,"ND")</f>
        <v>ND</v>
      </c>
      <c r="I14" s="54" t="str">
        <f>IF(I66="D",I65,"ND")</f>
        <v>ND</v>
      </c>
      <c r="J14" s="22"/>
      <c r="K14" s="22"/>
    </row>
    <row r="15" spans="1:11" ht="12.75">
      <c r="A15" s="47" t="s">
        <v>182</v>
      </c>
      <c r="B15" s="13" t="s">
        <v>165</v>
      </c>
      <c r="D15" s="14">
        <f aca="true" t="shared" si="2" ref="D15:D21">SUM(H15:K15)</f>
        <v>3.62</v>
      </c>
      <c r="G15" s="15">
        <f t="shared" si="1"/>
        <v>3.62</v>
      </c>
      <c r="H15" s="54">
        <f>IF(H69="D",H68,"ND")</f>
        <v>1.31</v>
      </c>
      <c r="I15" s="54">
        <f>IF(I69="D",I68,"ND")</f>
        <v>2.31</v>
      </c>
      <c r="J15" s="54"/>
      <c r="K15" s="22"/>
    </row>
    <row r="16" spans="1:11" ht="12.75">
      <c r="A16" s="47" t="s">
        <v>184</v>
      </c>
      <c r="B16" s="13" t="s">
        <v>165</v>
      </c>
      <c r="D16" s="14">
        <f t="shared" si="2"/>
        <v>9.42</v>
      </c>
      <c r="G16" s="84">
        <f t="shared" si="1"/>
        <v>9.42</v>
      </c>
      <c r="H16" s="85">
        <f>IF(H72="D",H71,"ND")</f>
        <v>5.18</v>
      </c>
      <c r="I16" s="77">
        <f>IF(I72="D",I71,"ND")</f>
        <v>4.24</v>
      </c>
      <c r="J16" s="54"/>
      <c r="K16" s="22"/>
    </row>
    <row r="17" spans="1:11" ht="12.75">
      <c r="A17" s="47" t="s">
        <v>186</v>
      </c>
      <c r="B17" s="13" t="s">
        <v>165</v>
      </c>
      <c r="D17" s="14">
        <f t="shared" si="2"/>
        <v>0.51</v>
      </c>
      <c r="G17" s="15">
        <f t="shared" si="1"/>
        <v>0.51</v>
      </c>
      <c r="H17" s="54">
        <f>IF(H75="D",H74,"ND")</f>
        <v>0.29</v>
      </c>
      <c r="I17" s="54">
        <f>IF(I75="D",I74,"ND")</f>
        <v>0.22</v>
      </c>
      <c r="J17" s="54"/>
      <c r="K17" s="22"/>
    </row>
    <row r="18" spans="1:11" ht="12.75">
      <c r="A18" s="47" t="s">
        <v>187</v>
      </c>
      <c r="B18" s="13" t="s">
        <v>165</v>
      </c>
      <c r="D18" s="14">
        <f t="shared" si="2"/>
        <v>2.92</v>
      </c>
      <c r="G18" s="15">
        <f t="shared" si="1"/>
        <v>2.92</v>
      </c>
      <c r="H18" s="54">
        <f>IF(H78="D",H77,"ND")</f>
        <v>1.21</v>
      </c>
      <c r="I18" s="54">
        <f>IF(I78="D",I77,"ND")</f>
        <v>1.71</v>
      </c>
      <c r="J18" s="22"/>
      <c r="K18" s="22"/>
    </row>
    <row r="19" spans="1:11" ht="12.75">
      <c r="A19" s="47" t="s">
        <v>188</v>
      </c>
      <c r="B19" s="13" t="s">
        <v>165</v>
      </c>
      <c r="D19" s="14">
        <f t="shared" si="2"/>
        <v>0.8999999999999999</v>
      </c>
      <c r="G19" s="15">
        <f t="shared" si="1"/>
        <v>0.8999999999999999</v>
      </c>
      <c r="H19" s="54">
        <f>IF(H81="D",H80,"ND")</f>
        <v>0.48</v>
      </c>
      <c r="I19" s="54">
        <f>IF(I81="D",I80,"ND")</f>
        <v>0.42</v>
      </c>
      <c r="J19" s="54"/>
      <c r="K19" s="22"/>
    </row>
    <row r="20" spans="1:11" ht="12.75">
      <c r="A20" s="47" t="s">
        <v>189</v>
      </c>
      <c r="B20" s="13" t="s">
        <v>165</v>
      </c>
      <c r="D20" s="14">
        <f t="shared" si="2"/>
        <v>1.03</v>
      </c>
      <c r="G20" s="15">
        <f t="shared" si="1"/>
        <v>1.03</v>
      </c>
      <c r="H20" s="54">
        <f>IF(H84="D",H83,"ND")</f>
        <v>0.49</v>
      </c>
      <c r="I20" s="54">
        <f>IF(I84="D",I83,"ND")</f>
        <v>0.54</v>
      </c>
      <c r="J20" s="54"/>
      <c r="K20" s="35"/>
    </row>
    <row r="21" spans="1:11" ht="12.75">
      <c r="A21" s="47" t="s">
        <v>190</v>
      </c>
      <c r="B21" s="13" t="s">
        <v>165</v>
      </c>
      <c r="D21" s="14">
        <f t="shared" si="2"/>
        <v>1</v>
      </c>
      <c r="G21" s="15">
        <f t="shared" si="1"/>
        <v>1</v>
      </c>
      <c r="H21" s="54">
        <f>IF(H87="D",H86,"ND")</f>
        <v>0.44</v>
      </c>
      <c r="I21" s="54">
        <f>IF(I87="D",I86,"ND")</f>
        <v>0.56</v>
      </c>
      <c r="J21" s="54"/>
      <c r="K21" s="22"/>
    </row>
    <row r="22" spans="1:9" ht="12.75">
      <c r="A22" s="47" t="s">
        <v>192</v>
      </c>
      <c r="B22" s="13" t="s">
        <v>165</v>
      </c>
      <c r="D22" s="14" t="s">
        <v>17</v>
      </c>
      <c r="E22" s="17" t="s">
        <v>163</v>
      </c>
      <c r="F22" s="17">
        <v>1</v>
      </c>
      <c r="G22" s="15">
        <f t="shared" si="1"/>
        <v>1</v>
      </c>
      <c r="H22" s="54" t="str">
        <f>IF(H90="D",H89,"ND")</f>
        <v>ND</v>
      </c>
      <c r="I22" s="54" t="str">
        <f>IF(I90="D",I89,"ND")</f>
        <v>ND</v>
      </c>
    </row>
    <row r="23" spans="1:9" ht="12.75">
      <c r="A23" s="47" t="s">
        <v>197</v>
      </c>
      <c r="B23" s="13" t="s">
        <v>165</v>
      </c>
      <c r="D23" s="14">
        <f>SUM(H23:K23)</f>
        <v>8.3</v>
      </c>
      <c r="G23" s="84">
        <f t="shared" si="1"/>
        <v>8.3</v>
      </c>
      <c r="H23" s="85">
        <f>IF(H93="D",H92,"ND")</f>
        <v>4.5</v>
      </c>
      <c r="I23" s="77">
        <f>IF(I93="D",I92,"ND")</f>
        <v>3.8</v>
      </c>
    </row>
    <row r="24" spans="1:8" ht="12.75">
      <c r="A24" s="47" t="s">
        <v>200</v>
      </c>
      <c r="B24" s="13" t="s">
        <v>165</v>
      </c>
      <c r="D24" s="14" t="s">
        <v>17</v>
      </c>
      <c r="E24" s="17" t="s">
        <v>163</v>
      </c>
      <c r="F24" s="17">
        <v>2</v>
      </c>
      <c r="G24" s="15">
        <f t="shared" si="1"/>
        <v>2</v>
      </c>
      <c r="H24" s="54" t="str">
        <f>IF(H96="D",H95,"ND")</f>
        <v>ND</v>
      </c>
    </row>
    <row r="25" spans="1:8" ht="12.75">
      <c r="A25" s="47" t="s">
        <v>201</v>
      </c>
      <c r="B25" s="13" t="s">
        <v>165</v>
      </c>
      <c r="D25" s="14" t="s">
        <v>17</v>
      </c>
      <c r="E25" s="17" t="s">
        <v>163</v>
      </c>
      <c r="F25" s="17">
        <v>2</v>
      </c>
      <c r="G25" s="15">
        <f t="shared" si="1"/>
        <v>2</v>
      </c>
      <c r="H25" s="54" t="str">
        <f>IF(H99="D",H98,"ND")</f>
        <v>ND</v>
      </c>
    </row>
    <row r="26" spans="1:8" ht="12.75">
      <c r="A26" s="47" t="s">
        <v>202</v>
      </c>
      <c r="B26" s="13" t="s">
        <v>165</v>
      </c>
      <c r="D26" s="14" t="s">
        <v>17</v>
      </c>
      <c r="E26" s="17" t="s">
        <v>163</v>
      </c>
      <c r="F26" s="17">
        <v>2</v>
      </c>
      <c r="G26" s="15">
        <f t="shared" si="1"/>
        <v>2</v>
      </c>
      <c r="H26" s="54" t="str">
        <f>IF(H102="D",H101,"ND")</f>
        <v>ND</v>
      </c>
    </row>
    <row r="30" spans="1:3" ht="12.75">
      <c r="A30" s="37" t="s">
        <v>139</v>
      </c>
      <c r="B30" s="48"/>
      <c r="C30" s="39"/>
    </row>
    <row r="31" spans="1:11" ht="12.75">
      <c r="A31" s="7" t="s">
        <v>53</v>
      </c>
      <c r="B31" s="18" t="s">
        <v>54</v>
      </c>
      <c r="C31" s="7" t="s">
        <v>90</v>
      </c>
      <c r="D31" s="12" t="s">
        <v>101</v>
      </c>
      <c r="E31" s="19" t="s">
        <v>71</v>
      </c>
      <c r="F31" s="19" t="s">
        <v>102</v>
      </c>
      <c r="G31" s="11" t="s">
        <v>103</v>
      </c>
      <c r="H31" s="12" t="s">
        <v>15</v>
      </c>
      <c r="I31" s="12" t="s">
        <v>16</v>
      </c>
      <c r="J31" s="19" t="s">
        <v>135</v>
      </c>
      <c r="K31" s="19" t="s">
        <v>136</v>
      </c>
    </row>
    <row r="32" spans="1:42" s="30" customFormat="1" ht="12.75">
      <c r="A32" s="40" t="s">
        <v>164</v>
      </c>
      <c r="B32" s="13" t="s">
        <v>165</v>
      </c>
      <c r="C32" s="40" t="s">
        <v>68</v>
      </c>
      <c r="D32" s="14"/>
      <c r="E32" s="22"/>
      <c r="F32" s="22"/>
      <c r="G32" s="15"/>
      <c r="H32" s="22">
        <v>8.05</v>
      </c>
      <c r="I32" s="22"/>
      <c r="J32" s="22">
        <v>1.1</v>
      </c>
      <c r="K32" s="22">
        <v>0.706</v>
      </c>
      <c r="L32" s="35"/>
      <c r="M32" s="35"/>
      <c r="N32" s="35"/>
      <c r="O32" s="35"/>
      <c r="P32" s="35"/>
      <c r="Q32" s="35"/>
      <c r="R32" s="3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</row>
    <row r="33" spans="1:42" s="30" customFormat="1" ht="12.75">
      <c r="A33" s="40"/>
      <c r="C33" s="1" t="s">
        <v>133</v>
      </c>
      <c r="D33" s="22"/>
      <c r="E33" s="22"/>
      <c r="F33" s="22"/>
      <c r="G33" s="22"/>
      <c r="H33" s="22" t="s">
        <v>138</v>
      </c>
      <c r="I33" s="22"/>
      <c r="J33" s="22" t="s">
        <v>138</v>
      </c>
      <c r="K33" s="22" t="s">
        <v>138</v>
      </c>
      <c r="L33" s="35"/>
      <c r="M33" s="35"/>
      <c r="N33" s="35"/>
      <c r="O33" s="35"/>
      <c r="P33" s="35"/>
      <c r="Q33" s="35"/>
      <c r="R33" s="3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</row>
    <row r="34" spans="1:42" s="30" customFormat="1" ht="12.75">
      <c r="A34" s="40"/>
      <c r="C34" s="24" t="s">
        <v>69</v>
      </c>
      <c r="D34" s="23"/>
      <c r="E34" s="23"/>
      <c r="F34" s="23"/>
      <c r="G34" s="23"/>
      <c r="H34" s="23">
        <v>0</v>
      </c>
      <c r="I34" s="23"/>
      <c r="J34" s="23">
        <v>0</v>
      </c>
      <c r="K34" s="23">
        <v>0</v>
      </c>
      <c r="L34" s="35"/>
      <c r="M34" s="35"/>
      <c r="N34" s="35"/>
      <c r="O34" s="35"/>
      <c r="P34" s="35"/>
      <c r="Q34" s="35"/>
      <c r="R34" s="3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</row>
    <row r="35" spans="1:42" s="30" customFormat="1" ht="12.75">
      <c r="A35" s="40" t="s">
        <v>166</v>
      </c>
      <c r="B35" s="13" t="s">
        <v>165</v>
      </c>
      <c r="C35" s="40" t="s">
        <v>68</v>
      </c>
      <c r="D35" s="14"/>
      <c r="E35" s="22"/>
      <c r="F35" s="22"/>
      <c r="G35" s="15"/>
      <c r="H35" s="22">
        <v>10.1</v>
      </c>
      <c r="I35" s="22"/>
      <c r="J35" s="22">
        <v>1.56</v>
      </c>
      <c r="K35" s="22"/>
      <c r="L35" s="35"/>
      <c r="M35" s="35"/>
      <c r="N35" s="35"/>
      <c r="O35" s="35"/>
      <c r="P35" s="35"/>
      <c r="Q35" s="35"/>
      <c r="R35" s="3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</row>
    <row r="36" spans="1:42" s="30" customFormat="1" ht="12.75">
      <c r="A36" s="40"/>
      <c r="C36" s="1" t="s">
        <v>133</v>
      </c>
      <c r="D36" s="22"/>
      <c r="E36" s="22"/>
      <c r="F36" s="22"/>
      <c r="G36" s="22"/>
      <c r="H36" s="22" t="s">
        <v>138</v>
      </c>
      <c r="I36" s="22"/>
      <c r="J36" s="22" t="s">
        <v>138</v>
      </c>
      <c r="K36" s="22"/>
      <c r="L36" s="35"/>
      <c r="M36" s="35"/>
      <c r="N36" s="35"/>
      <c r="O36" s="35"/>
      <c r="P36" s="35"/>
      <c r="Q36" s="35"/>
      <c r="R36" s="3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</row>
    <row r="37" spans="1:42" s="30" customFormat="1" ht="12.75">
      <c r="A37" s="40"/>
      <c r="C37" s="24" t="s">
        <v>69</v>
      </c>
      <c r="D37" s="23"/>
      <c r="E37" s="23"/>
      <c r="F37" s="23"/>
      <c r="G37" s="23"/>
      <c r="H37" s="23">
        <v>0</v>
      </c>
      <c r="I37" s="23"/>
      <c r="J37" s="23">
        <v>0</v>
      </c>
      <c r="K37" s="23"/>
      <c r="L37" s="35"/>
      <c r="M37" s="35"/>
      <c r="N37" s="35"/>
      <c r="O37" s="35"/>
      <c r="P37" s="35"/>
      <c r="Q37" s="35"/>
      <c r="R37" s="3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</row>
    <row r="38" spans="1:42" s="30" customFormat="1" ht="12.75">
      <c r="A38" s="40" t="s">
        <v>167</v>
      </c>
      <c r="B38" s="13" t="s">
        <v>165</v>
      </c>
      <c r="C38" s="40" t="s">
        <v>68</v>
      </c>
      <c r="D38" s="14"/>
      <c r="E38" s="22"/>
      <c r="F38" s="22"/>
      <c r="G38" s="15"/>
      <c r="H38" s="22">
        <v>0.182</v>
      </c>
      <c r="I38" s="22"/>
      <c r="J38" s="22">
        <v>0.5</v>
      </c>
      <c r="K38" s="22"/>
      <c r="L38" s="35"/>
      <c r="M38" s="35"/>
      <c r="N38" s="35"/>
      <c r="O38" s="35"/>
      <c r="P38" s="35"/>
      <c r="Q38" s="35"/>
      <c r="R38" s="3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</row>
    <row r="39" spans="1:42" s="30" customFormat="1" ht="12.75">
      <c r="A39" s="40"/>
      <c r="C39" s="1" t="s">
        <v>133</v>
      </c>
      <c r="D39" s="22"/>
      <c r="E39" s="22"/>
      <c r="F39" s="22"/>
      <c r="G39" s="22"/>
      <c r="H39" s="22" t="s">
        <v>138</v>
      </c>
      <c r="I39" s="22"/>
      <c r="J39" s="22" t="s">
        <v>17</v>
      </c>
      <c r="K39" s="22"/>
      <c r="L39" s="35"/>
      <c r="M39" s="35"/>
      <c r="N39" s="35"/>
      <c r="O39" s="35"/>
      <c r="P39" s="35"/>
      <c r="Q39" s="35"/>
      <c r="R39" s="3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  <row r="40" spans="1:42" s="30" customFormat="1" ht="12.75">
      <c r="A40" s="40"/>
      <c r="C40" s="24" t="s">
        <v>69</v>
      </c>
      <c r="D40" s="23"/>
      <c r="E40" s="23"/>
      <c r="F40" s="23"/>
      <c r="G40" s="23"/>
      <c r="H40" s="23">
        <v>0</v>
      </c>
      <c r="I40" s="23"/>
      <c r="J40" s="23">
        <v>0</v>
      </c>
      <c r="K40" s="23"/>
      <c r="L40" s="35"/>
      <c r="M40" s="35"/>
      <c r="N40" s="35"/>
      <c r="O40" s="35"/>
      <c r="P40" s="35"/>
      <c r="Q40" s="35"/>
      <c r="R40" s="3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</row>
    <row r="41" spans="1:42" s="30" customFormat="1" ht="12.75">
      <c r="A41" s="40" t="s">
        <v>168</v>
      </c>
      <c r="B41" s="13" t="s">
        <v>165</v>
      </c>
      <c r="C41" s="40" t="s">
        <v>68</v>
      </c>
      <c r="D41" s="14"/>
      <c r="E41" s="22"/>
      <c r="F41" s="22"/>
      <c r="G41" s="15"/>
      <c r="H41" s="22">
        <v>2.31</v>
      </c>
      <c r="I41" s="22"/>
      <c r="J41" s="22">
        <v>0.286</v>
      </c>
      <c r="K41" s="22"/>
      <c r="L41" s="35"/>
      <c r="M41" s="35"/>
      <c r="N41" s="35"/>
      <c r="O41" s="35"/>
      <c r="P41" s="35"/>
      <c r="Q41" s="35"/>
      <c r="R41" s="3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</row>
    <row r="42" spans="1:42" s="30" customFormat="1" ht="12.75">
      <c r="A42" s="40"/>
      <c r="C42" s="1" t="s">
        <v>133</v>
      </c>
      <c r="D42" s="22"/>
      <c r="E42" s="22"/>
      <c r="F42" s="22"/>
      <c r="G42" s="22"/>
      <c r="H42" s="22" t="s">
        <v>138</v>
      </c>
      <c r="I42" s="22"/>
      <c r="J42" s="22" t="s">
        <v>138</v>
      </c>
      <c r="K42" s="22"/>
      <c r="L42" s="35"/>
      <c r="M42" s="35"/>
      <c r="N42" s="35"/>
      <c r="O42" s="35"/>
      <c r="P42" s="35"/>
      <c r="Q42" s="35"/>
      <c r="R42" s="3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</row>
    <row r="43" spans="1:42" s="30" customFormat="1" ht="12.75">
      <c r="A43" s="40"/>
      <c r="C43" s="24" t="s">
        <v>69</v>
      </c>
      <c r="D43" s="23"/>
      <c r="E43" s="23"/>
      <c r="F43" s="23"/>
      <c r="G43" s="23"/>
      <c r="H43" s="23">
        <v>0</v>
      </c>
      <c r="I43" s="23"/>
      <c r="J43" s="23">
        <v>0</v>
      </c>
      <c r="K43" s="23"/>
      <c r="L43" s="35"/>
      <c r="M43" s="35"/>
      <c r="N43" s="35"/>
      <c r="O43" s="35"/>
      <c r="P43" s="35"/>
      <c r="Q43" s="35"/>
      <c r="R43" s="3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</row>
    <row r="44" spans="1:42" s="30" customFormat="1" ht="12.75">
      <c r="A44" s="40" t="s">
        <v>169</v>
      </c>
      <c r="B44" s="13" t="s">
        <v>165</v>
      </c>
      <c r="C44" s="40" t="s">
        <v>68</v>
      </c>
      <c r="D44" s="14"/>
      <c r="E44" s="22"/>
      <c r="F44" s="22"/>
      <c r="G44" s="15"/>
      <c r="H44" s="22">
        <v>1.4</v>
      </c>
      <c r="I44" s="22"/>
      <c r="J44" s="22">
        <v>0.31</v>
      </c>
      <c r="K44" s="22"/>
      <c r="L44" s="35"/>
      <c r="M44" s="35"/>
      <c r="N44" s="35"/>
      <c r="O44" s="35"/>
      <c r="P44" s="35"/>
      <c r="Q44" s="35"/>
      <c r="R44" s="3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</row>
    <row r="45" spans="1:42" s="30" customFormat="1" ht="12.75">
      <c r="A45" s="40"/>
      <c r="C45" s="1" t="s">
        <v>133</v>
      </c>
      <c r="D45" s="22"/>
      <c r="E45" s="22"/>
      <c r="F45" s="22"/>
      <c r="G45" s="22"/>
      <c r="H45" s="22" t="s">
        <v>138</v>
      </c>
      <c r="I45" s="22"/>
      <c r="J45" s="22" t="s">
        <v>138</v>
      </c>
      <c r="K45" s="22"/>
      <c r="L45" s="35"/>
      <c r="M45" s="35"/>
      <c r="N45" s="35"/>
      <c r="O45" s="35"/>
      <c r="P45" s="35"/>
      <c r="Q45" s="35"/>
      <c r="R45" s="3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</row>
    <row r="46" spans="1:42" s="30" customFormat="1" ht="12.75">
      <c r="A46" s="40"/>
      <c r="C46" s="24" t="s">
        <v>69</v>
      </c>
      <c r="D46" s="23"/>
      <c r="E46" s="23"/>
      <c r="F46" s="23"/>
      <c r="G46" s="23"/>
      <c r="H46" s="23">
        <v>0</v>
      </c>
      <c r="I46" s="23"/>
      <c r="J46" s="23">
        <v>0</v>
      </c>
      <c r="K46" s="23"/>
      <c r="L46" s="35"/>
      <c r="M46" s="35"/>
      <c r="N46" s="35"/>
      <c r="O46" s="35"/>
      <c r="P46" s="35"/>
      <c r="Q46" s="35"/>
      <c r="R46" s="3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</row>
    <row r="47" spans="1:42" s="30" customFormat="1" ht="12.75">
      <c r="A47" s="40" t="s">
        <v>170</v>
      </c>
      <c r="B47" s="13" t="s">
        <v>165</v>
      </c>
      <c r="C47" s="40" t="s">
        <v>68</v>
      </c>
      <c r="D47" s="14"/>
      <c r="E47" s="22"/>
      <c r="F47" s="22"/>
      <c r="G47" s="15"/>
      <c r="H47" s="22">
        <v>1.45</v>
      </c>
      <c r="I47" s="22"/>
      <c r="J47" s="22">
        <v>0.329</v>
      </c>
      <c r="K47" s="22"/>
      <c r="L47" s="35"/>
      <c r="M47" s="35"/>
      <c r="N47" s="35"/>
      <c r="O47" s="35"/>
      <c r="P47" s="35"/>
      <c r="Q47" s="35"/>
      <c r="R47" s="3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  <row r="48" spans="1:42" s="30" customFormat="1" ht="12.75">
      <c r="A48" s="40"/>
      <c r="C48" s="1" t="s">
        <v>133</v>
      </c>
      <c r="D48" s="22"/>
      <c r="E48" s="22"/>
      <c r="F48" s="22"/>
      <c r="G48" s="22"/>
      <c r="H48" s="22" t="s">
        <v>138</v>
      </c>
      <c r="I48" s="22"/>
      <c r="J48" s="22" t="s">
        <v>138</v>
      </c>
      <c r="K48" s="22"/>
      <c r="L48" s="35"/>
      <c r="M48" s="35"/>
      <c r="N48" s="35"/>
      <c r="O48" s="35"/>
      <c r="P48" s="35"/>
      <c r="Q48" s="35"/>
      <c r="R48" s="3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</row>
    <row r="49" spans="1:42" s="30" customFormat="1" ht="12.75">
      <c r="A49" s="40"/>
      <c r="C49" s="24" t="s">
        <v>69</v>
      </c>
      <c r="D49" s="23"/>
      <c r="E49" s="23"/>
      <c r="F49" s="23"/>
      <c r="G49" s="23"/>
      <c r="H49" s="23">
        <v>0</v>
      </c>
      <c r="I49" s="23"/>
      <c r="J49" s="23">
        <v>0</v>
      </c>
      <c r="K49" s="23"/>
      <c r="L49" s="35"/>
      <c r="M49" s="35"/>
      <c r="N49" s="35"/>
      <c r="O49" s="35"/>
      <c r="P49" s="35"/>
      <c r="Q49" s="35"/>
      <c r="R49" s="3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</row>
    <row r="50" spans="1:42" s="30" customFormat="1" ht="12.75">
      <c r="A50" s="40" t="s">
        <v>171</v>
      </c>
      <c r="B50" s="13" t="s">
        <v>165</v>
      </c>
      <c r="C50" s="40" t="s">
        <v>68</v>
      </c>
      <c r="D50" s="14"/>
      <c r="E50" s="22"/>
      <c r="F50" s="22"/>
      <c r="G50" s="15"/>
      <c r="H50" s="22">
        <v>0.5</v>
      </c>
      <c r="I50" s="22">
        <v>1</v>
      </c>
      <c r="J50" s="22"/>
      <c r="K50" s="22"/>
      <c r="L50" s="35"/>
      <c r="M50" s="35"/>
      <c r="N50" s="35"/>
      <c r="O50" s="35"/>
      <c r="P50" s="35"/>
      <c r="Q50" s="35"/>
      <c r="R50" s="3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</row>
    <row r="51" spans="1:42" s="30" customFormat="1" ht="12.75">
      <c r="A51" s="40"/>
      <c r="C51" s="1" t="s">
        <v>133</v>
      </c>
      <c r="D51" s="22"/>
      <c r="E51" s="22"/>
      <c r="F51" s="22"/>
      <c r="G51" s="22"/>
      <c r="H51" s="22" t="s">
        <v>17</v>
      </c>
      <c r="I51" s="22" t="s">
        <v>17</v>
      </c>
      <c r="J51" s="22"/>
      <c r="K51" s="22"/>
      <c r="L51" s="35"/>
      <c r="M51" s="35"/>
      <c r="N51" s="35"/>
      <c r="O51" s="35"/>
      <c r="P51" s="35"/>
      <c r="Q51" s="35"/>
      <c r="R51" s="3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</row>
    <row r="52" spans="1:42" s="30" customFormat="1" ht="12.75">
      <c r="A52" s="40"/>
      <c r="C52" s="24" t="s">
        <v>69</v>
      </c>
      <c r="D52" s="23"/>
      <c r="E52" s="23"/>
      <c r="F52" s="23"/>
      <c r="G52" s="23"/>
      <c r="H52" s="23">
        <v>0.5</v>
      </c>
      <c r="I52" s="23">
        <v>1</v>
      </c>
      <c r="J52" s="23"/>
      <c r="K52" s="23"/>
      <c r="L52" s="35"/>
      <c r="M52" s="35"/>
      <c r="N52" s="35"/>
      <c r="O52" s="35"/>
      <c r="P52" s="35"/>
      <c r="Q52" s="35"/>
      <c r="R52" s="3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</row>
    <row r="53" spans="1:42" s="30" customFormat="1" ht="12.75">
      <c r="A53" s="40" t="s">
        <v>173</v>
      </c>
      <c r="B53" s="13" t="s">
        <v>165</v>
      </c>
      <c r="C53" s="40" t="s">
        <v>68</v>
      </c>
      <c r="D53" s="14"/>
      <c r="E53" s="22"/>
      <c r="F53" s="22"/>
      <c r="G53" s="15"/>
      <c r="H53" s="22">
        <v>0.5</v>
      </c>
      <c r="I53" s="22">
        <v>1</v>
      </c>
      <c r="J53" s="22"/>
      <c r="K53" s="22"/>
      <c r="L53" s="35"/>
      <c r="M53" s="35"/>
      <c r="N53" s="35"/>
      <c r="O53" s="35"/>
      <c r="P53" s="35"/>
      <c r="Q53" s="35"/>
      <c r="R53" s="3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</row>
    <row r="54" spans="1:42" s="30" customFormat="1" ht="12.75">
      <c r="A54" s="40"/>
      <c r="C54" s="1" t="s">
        <v>133</v>
      </c>
      <c r="D54" s="22"/>
      <c r="E54" s="22"/>
      <c r="F54" s="22"/>
      <c r="G54" s="22"/>
      <c r="H54" s="22" t="s">
        <v>17</v>
      </c>
      <c r="I54" s="22" t="s">
        <v>17</v>
      </c>
      <c r="J54" s="22"/>
      <c r="K54" s="22"/>
      <c r="L54" s="35"/>
      <c r="M54" s="35"/>
      <c r="N54" s="35"/>
      <c r="O54" s="35"/>
      <c r="P54" s="35"/>
      <c r="Q54" s="35"/>
      <c r="R54" s="3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</row>
    <row r="55" spans="1:42" s="30" customFormat="1" ht="12.75">
      <c r="A55" s="40"/>
      <c r="C55" s="24" t="s">
        <v>69</v>
      </c>
      <c r="D55" s="23"/>
      <c r="E55" s="23"/>
      <c r="F55" s="23"/>
      <c r="G55" s="23"/>
      <c r="H55" s="23">
        <v>0.5</v>
      </c>
      <c r="I55" s="23">
        <v>1</v>
      </c>
      <c r="J55" s="23"/>
      <c r="K55" s="23"/>
      <c r="L55" s="35"/>
      <c r="M55" s="35"/>
      <c r="N55" s="35"/>
      <c r="O55" s="35"/>
      <c r="P55" s="35"/>
      <c r="Q55" s="35"/>
      <c r="R55" s="3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</row>
    <row r="56" spans="1:42" s="30" customFormat="1" ht="12.75">
      <c r="A56" s="40" t="s">
        <v>174</v>
      </c>
      <c r="B56" s="13" t="s">
        <v>165</v>
      </c>
      <c r="C56" s="40" t="s">
        <v>68</v>
      </c>
      <c r="D56" s="14"/>
      <c r="E56" s="22"/>
      <c r="F56" s="22"/>
      <c r="G56" s="15"/>
      <c r="H56" s="22">
        <v>0.5</v>
      </c>
      <c r="I56" s="22">
        <v>1</v>
      </c>
      <c r="J56" s="22"/>
      <c r="K56" s="22"/>
      <c r="L56" s="35"/>
      <c r="M56" s="35"/>
      <c r="N56" s="35"/>
      <c r="O56" s="35"/>
      <c r="P56" s="35"/>
      <c r="Q56" s="35"/>
      <c r="R56" s="3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</row>
    <row r="57" spans="1:42" s="30" customFormat="1" ht="12.75">
      <c r="A57" s="40"/>
      <c r="C57" s="1" t="s">
        <v>133</v>
      </c>
      <c r="D57" s="22"/>
      <c r="E57" s="22"/>
      <c r="F57" s="22"/>
      <c r="G57" s="22"/>
      <c r="H57" s="22" t="s">
        <v>17</v>
      </c>
      <c r="I57" s="22" t="s">
        <v>17</v>
      </c>
      <c r="J57" s="22"/>
      <c r="K57" s="22"/>
      <c r="L57" s="35"/>
      <c r="M57" s="35"/>
      <c r="N57" s="35"/>
      <c r="O57" s="35"/>
      <c r="P57" s="35"/>
      <c r="Q57" s="35"/>
      <c r="R57" s="3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</row>
    <row r="58" spans="1:42" s="30" customFormat="1" ht="12.75">
      <c r="A58" s="40"/>
      <c r="C58" s="24" t="s">
        <v>69</v>
      </c>
      <c r="D58" s="23"/>
      <c r="E58" s="23"/>
      <c r="F58" s="23"/>
      <c r="G58" s="23"/>
      <c r="H58" s="23">
        <v>0.5</v>
      </c>
      <c r="I58" s="23">
        <v>1</v>
      </c>
      <c r="J58" s="23"/>
      <c r="K58" s="23"/>
      <c r="L58" s="35"/>
      <c r="M58" s="35"/>
      <c r="N58" s="35"/>
      <c r="O58" s="35"/>
      <c r="P58" s="35"/>
      <c r="Q58" s="35"/>
      <c r="R58" s="3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</row>
    <row r="59" spans="1:42" s="30" customFormat="1" ht="12.75">
      <c r="A59" s="40" t="s">
        <v>175</v>
      </c>
      <c r="B59" s="13" t="s">
        <v>165</v>
      </c>
      <c r="C59" s="40" t="s">
        <v>68</v>
      </c>
      <c r="D59" s="14"/>
      <c r="E59" s="22"/>
      <c r="F59" s="22"/>
      <c r="G59" s="15"/>
      <c r="H59" s="22">
        <v>6.32</v>
      </c>
      <c r="I59" s="22">
        <v>11.5</v>
      </c>
      <c r="J59" s="22"/>
      <c r="K59" s="22"/>
      <c r="L59" s="35"/>
      <c r="M59" s="35"/>
      <c r="N59" s="35"/>
      <c r="O59" s="35"/>
      <c r="P59" s="35"/>
      <c r="Q59" s="35"/>
      <c r="R59" s="3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</row>
    <row r="60" spans="1:42" s="30" customFormat="1" ht="12.75">
      <c r="A60" s="40"/>
      <c r="C60" s="1" t="s">
        <v>133</v>
      </c>
      <c r="D60" s="22"/>
      <c r="E60" s="22"/>
      <c r="F60" s="22"/>
      <c r="G60" s="22"/>
      <c r="H60" s="22" t="s">
        <v>138</v>
      </c>
      <c r="I60" s="22" t="s">
        <v>138</v>
      </c>
      <c r="J60" s="22"/>
      <c r="K60" s="22"/>
      <c r="L60" s="35"/>
      <c r="M60" s="35"/>
      <c r="N60" s="35"/>
      <c r="O60" s="35"/>
      <c r="P60" s="35"/>
      <c r="Q60" s="35"/>
      <c r="R60" s="3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</row>
    <row r="61" spans="1:42" s="30" customFormat="1" ht="12.75">
      <c r="A61" s="40"/>
      <c r="C61" s="24" t="s">
        <v>69</v>
      </c>
      <c r="D61" s="23"/>
      <c r="E61" s="23"/>
      <c r="F61" s="23"/>
      <c r="G61" s="23"/>
      <c r="H61" s="23">
        <v>0.5</v>
      </c>
      <c r="I61" s="23">
        <v>1</v>
      </c>
      <c r="J61" s="23"/>
      <c r="K61" s="23"/>
      <c r="L61" s="35"/>
      <c r="M61" s="35"/>
      <c r="N61" s="35"/>
      <c r="O61" s="35"/>
      <c r="P61" s="35"/>
      <c r="Q61" s="35"/>
      <c r="R61" s="3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</row>
    <row r="62" spans="1:42" s="30" customFormat="1" ht="12.75">
      <c r="A62" s="40" t="s">
        <v>177</v>
      </c>
      <c r="B62" s="13" t="s">
        <v>165</v>
      </c>
      <c r="C62" s="40" t="s">
        <v>68</v>
      </c>
      <c r="D62" s="14"/>
      <c r="E62" s="22"/>
      <c r="F62" s="22"/>
      <c r="G62" s="15"/>
      <c r="H62" s="22">
        <v>2.55</v>
      </c>
      <c r="I62" s="22">
        <v>6.39</v>
      </c>
      <c r="J62" s="22"/>
      <c r="K62" s="22"/>
      <c r="L62" s="35"/>
      <c r="M62" s="35"/>
      <c r="N62" s="35"/>
      <c r="O62" s="35"/>
      <c r="P62" s="35"/>
      <c r="Q62" s="35"/>
      <c r="R62" s="3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</row>
    <row r="63" spans="1:42" s="30" customFormat="1" ht="12.75">
      <c r="A63" s="40"/>
      <c r="C63" s="1" t="s">
        <v>133</v>
      </c>
      <c r="D63" s="22"/>
      <c r="E63" s="22"/>
      <c r="F63" s="22"/>
      <c r="G63" s="22"/>
      <c r="H63" s="22" t="s">
        <v>138</v>
      </c>
      <c r="I63" s="22" t="s">
        <v>138</v>
      </c>
      <c r="J63" s="22"/>
      <c r="K63" s="22"/>
      <c r="L63" s="35"/>
      <c r="M63" s="35"/>
      <c r="N63" s="35"/>
      <c r="O63" s="35"/>
      <c r="P63" s="35"/>
      <c r="Q63" s="35"/>
      <c r="R63" s="3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</row>
    <row r="64" spans="1:42" s="30" customFormat="1" ht="12.75">
      <c r="A64" s="40"/>
      <c r="C64" s="24" t="s">
        <v>69</v>
      </c>
      <c r="D64" s="23"/>
      <c r="E64" s="23"/>
      <c r="F64" s="23"/>
      <c r="G64" s="23"/>
      <c r="H64" s="23">
        <v>0.5</v>
      </c>
      <c r="I64" s="23">
        <v>1</v>
      </c>
      <c r="J64" s="23"/>
      <c r="K64" s="23"/>
      <c r="L64" s="35"/>
      <c r="M64" s="35"/>
      <c r="N64" s="35"/>
      <c r="O64" s="35"/>
      <c r="P64" s="35"/>
      <c r="Q64" s="35"/>
      <c r="R64" s="3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</row>
    <row r="65" spans="1:42" s="30" customFormat="1" ht="12.75">
      <c r="A65" s="40" t="s">
        <v>180</v>
      </c>
      <c r="B65" s="13" t="s">
        <v>165</v>
      </c>
      <c r="C65" s="40" t="s">
        <v>68</v>
      </c>
      <c r="D65" s="14"/>
      <c r="E65" s="22"/>
      <c r="F65" s="22"/>
      <c r="G65" s="15"/>
      <c r="H65" s="22">
        <v>0.5</v>
      </c>
      <c r="I65" s="22">
        <v>1</v>
      </c>
      <c r="J65" s="22"/>
      <c r="K65" s="22"/>
      <c r="L65" s="35"/>
      <c r="M65" s="35"/>
      <c r="N65" s="35"/>
      <c r="O65" s="35"/>
      <c r="P65" s="35"/>
      <c r="Q65" s="35"/>
      <c r="R65" s="3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</row>
    <row r="66" spans="1:42" s="30" customFormat="1" ht="12.75">
      <c r="A66" s="40"/>
      <c r="C66" s="1" t="s">
        <v>133</v>
      </c>
      <c r="D66" s="22"/>
      <c r="E66" s="22"/>
      <c r="F66" s="22"/>
      <c r="G66" s="22"/>
      <c r="H66" s="22" t="s">
        <v>17</v>
      </c>
      <c r="I66" s="22" t="s">
        <v>17</v>
      </c>
      <c r="J66" s="22"/>
      <c r="K66" s="22"/>
      <c r="L66" s="35"/>
      <c r="M66" s="35"/>
      <c r="N66" s="35"/>
      <c r="O66" s="35"/>
      <c r="P66" s="35"/>
      <c r="Q66" s="35"/>
      <c r="R66" s="3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</row>
    <row r="67" spans="1:42" s="30" customFormat="1" ht="12.75">
      <c r="A67" s="40"/>
      <c r="C67" s="24" t="s">
        <v>69</v>
      </c>
      <c r="D67" s="23"/>
      <c r="E67" s="23"/>
      <c r="F67" s="23"/>
      <c r="G67" s="23"/>
      <c r="H67" s="23">
        <v>0.5</v>
      </c>
      <c r="I67" s="23">
        <v>1</v>
      </c>
      <c r="J67" s="23"/>
      <c r="K67" s="23"/>
      <c r="L67" s="35"/>
      <c r="M67" s="35"/>
      <c r="N67" s="35"/>
      <c r="O67" s="35"/>
      <c r="P67" s="35"/>
      <c r="Q67" s="35"/>
      <c r="R67" s="3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</row>
    <row r="68" spans="1:42" s="30" customFormat="1" ht="12.75">
      <c r="A68" s="40" t="s">
        <v>182</v>
      </c>
      <c r="B68" s="13" t="s">
        <v>165</v>
      </c>
      <c r="C68" s="40" t="s">
        <v>68</v>
      </c>
      <c r="D68" s="14"/>
      <c r="E68" s="22"/>
      <c r="F68" s="22"/>
      <c r="G68" s="15"/>
      <c r="H68" s="22">
        <v>1.31</v>
      </c>
      <c r="I68" s="22">
        <v>2.31</v>
      </c>
      <c r="J68" s="22"/>
      <c r="K68" s="22"/>
      <c r="L68" s="35"/>
      <c r="M68" s="35"/>
      <c r="N68" s="35"/>
      <c r="O68" s="35"/>
      <c r="P68" s="35"/>
      <c r="Q68" s="35"/>
      <c r="R68" s="3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</row>
    <row r="69" spans="1:42" s="30" customFormat="1" ht="12.75">
      <c r="A69" s="40"/>
      <c r="C69" s="1" t="s">
        <v>133</v>
      </c>
      <c r="D69" s="22"/>
      <c r="E69" s="22"/>
      <c r="F69" s="22"/>
      <c r="G69" s="22"/>
      <c r="H69" s="22" t="s">
        <v>138</v>
      </c>
      <c r="I69" s="22" t="s">
        <v>138</v>
      </c>
      <c r="J69" s="22"/>
      <c r="K69" s="22"/>
      <c r="L69" s="35"/>
      <c r="M69" s="35"/>
      <c r="N69" s="35"/>
      <c r="O69" s="35"/>
      <c r="P69" s="35"/>
      <c r="Q69" s="35"/>
      <c r="R69" s="3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</row>
    <row r="70" spans="1:42" s="30" customFormat="1" ht="12.75">
      <c r="A70" s="40"/>
      <c r="C70" s="24" t="s">
        <v>69</v>
      </c>
      <c r="D70" s="23"/>
      <c r="E70" s="23"/>
      <c r="F70" s="23"/>
      <c r="G70" s="23"/>
      <c r="H70" s="23">
        <v>0.05</v>
      </c>
      <c r="I70" s="23">
        <v>0.05</v>
      </c>
      <c r="J70" s="23"/>
      <c r="K70" s="23"/>
      <c r="L70" s="35"/>
      <c r="M70" s="35"/>
      <c r="N70" s="35"/>
      <c r="O70" s="35"/>
      <c r="P70" s="35"/>
      <c r="Q70" s="35"/>
      <c r="R70" s="3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</row>
    <row r="71" spans="1:42" s="30" customFormat="1" ht="12.75">
      <c r="A71" s="40" t="s">
        <v>184</v>
      </c>
      <c r="B71" s="13" t="s">
        <v>165</v>
      </c>
      <c r="C71" s="40" t="s">
        <v>68</v>
      </c>
      <c r="D71" s="14"/>
      <c r="E71" s="22"/>
      <c r="F71" s="22"/>
      <c r="G71" s="15"/>
      <c r="H71" s="22">
        <v>5.18</v>
      </c>
      <c r="I71" s="22">
        <v>4.24</v>
      </c>
      <c r="J71" s="22"/>
      <c r="K71" s="22"/>
      <c r="L71" s="35"/>
      <c r="M71" s="35"/>
      <c r="N71" s="35"/>
      <c r="O71" s="35"/>
      <c r="P71" s="35"/>
      <c r="Q71" s="35"/>
      <c r="R71" s="3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</row>
    <row r="72" spans="1:42" s="30" customFormat="1" ht="12.75">
      <c r="A72" s="40"/>
      <c r="C72" s="1" t="s">
        <v>133</v>
      </c>
      <c r="D72" s="22"/>
      <c r="E72" s="22"/>
      <c r="F72" s="22"/>
      <c r="G72" s="22"/>
      <c r="H72" s="22" t="s">
        <v>138</v>
      </c>
      <c r="I72" s="22" t="s">
        <v>138</v>
      </c>
      <c r="J72" s="22"/>
      <c r="K72" s="22"/>
      <c r="L72" s="35"/>
      <c r="M72" s="35"/>
      <c r="N72" s="35"/>
      <c r="O72" s="35"/>
      <c r="P72" s="35"/>
      <c r="Q72" s="35"/>
      <c r="R72" s="3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</row>
    <row r="73" spans="1:42" s="30" customFormat="1" ht="12.75">
      <c r="A73" s="40"/>
      <c r="C73" s="24" t="s">
        <v>69</v>
      </c>
      <c r="D73" s="23"/>
      <c r="E73" s="23"/>
      <c r="F73" s="23"/>
      <c r="G73" s="23"/>
      <c r="H73" s="23">
        <v>0.5</v>
      </c>
      <c r="I73" s="23">
        <v>1</v>
      </c>
      <c r="J73" s="23"/>
      <c r="K73" s="23"/>
      <c r="L73" s="35"/>
      <c r="M73" s="35"/>
      <c r="N73" s="35"/>
      <c r="O73" s="35"/>
      <c r="P73" s="35"/>
      <c r="Q73" s="35"/>
      <c r="R73" s="3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</row>
    <row r="74" spans="1:42" s="30" customFormat="1" ht="12.75">
      <c r="A74" s="40" t="s">
        <v>186</v>
      </c>
      <c r="B74" s="13" t="s">
        <v>165</v>
      </c>
      <c r="C74" s="40" t="s">
        <v>68</v>
      </c>
      <c r="D74" s="14"/>
      <c r="E74" s="22"/>
      <c r="F74" s="22"/>
      <c r="G74" s="15"/>
      <c r="H74" s="22">
        <v>0.29</v>
      </c>
      <c r="I74" s="22">
        <v>0.22</v>
      </c>
      <c r="J74" s="22"/>
      <c r="K74" s="22"/>
      <c r="L74" s="35"/>
      <c r="M74" s="35"/>
      <c r="N74" s="35"/>
      <c r="O74" s="35"/>
      <c r="P74" s="35"/>
      <c r="Q74" s="35"/>
      <c r="R74" s="3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</row>
    <row r="75" spans="1:42" s="30" customFormat="1" ht="12.75">
      <c r="A75" s="40"/>
      <c r="C75" s="1" t="s">
        <v>133</v>
      </c>
      <c r="D75" s="22"/>
      <c r="E75" s="22"/>
      <c r="F75" s="22"/>
      <c r="G75" s="22"/>
      <c r="H75" s="22" t="s">
        <v>138</v>
      </c>
      <c r="I75" s="22" t="s">
        <v>138</v>
      </c>
      <c r="J75" s="22"/>
      <c r="K75" s="22"/>
      <c r="L75" s="35"/>
      <c r="M75" s="35"/>
      <c r="N75" s="35"/>
      <c r="O75" s="35"/>
      <c r="P75" s="35"/>
      <c r="Q75" s="35"/>
      <c r="R75" s="3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</row>
    <row r="76" spans="1:42" s="30" customFormat="1" ht="13.5" customHeight="1">
      <c r="A76" s="40"/>
      <c r="C76" s="24" t="s">
        <v>69</v>
      </c>
      <c r="D76" s="23"/>
      <c r="E76" s="23"/>
      <c r="F76" s="23"/>
      <c r="G76" s="23"/>
      <c r="H76" s="23">
        <v>0.05</v>
      </c>
      <c r="I76" s="23">
        <v>0.05</v>
      </c>
      <c r="J76" s="23"/>
      <c r="K76" s="23"/>
      <c r="L76" s="35"/>
      <c r="M76" s="35"/>
      <c r="N76" s="35"/>
      <c r="O76" s="35"/>
      <c r="P76" s="35"/>
      <c r="Q76" s="35"/>
      <c r="R76" s="3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</row>
    <row r="77" spans="1:42" s="30" customFormat="1" ht="12.75">
      <c r="A77" s="40" t="s">
        <v>187</v>
      </c>
      <c r="B77" s="13" t="s">
        <v>165</v>
      </c>
      <c r="C77" s="40" t="s">
        <v>68</v>
      </c>
      <c r="D77" s="14"/>
      <c r="E77" s="22"/>
      <c r="F77" s="22"/>
      <c r="G77" s="15"/>
      <c r="H77" s="22">
        <v>1.21</v>
      </c>
      <c r="I77" s="22">
        <v>1.71</v>
      </c>
      <c r="J77" s="22"/>
      <c r="K77" s="22"/>
      <c r="L77" s="35"/>
      <c r="M77" s="35"/>
      <c r="N77" s="35"/>
      <c r="O77" s="35"/>
      <c r="P77" s="35"/>
      <c r="Q77" s="35"/>
      <c r="R77" s="3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</row>
    <row r="78" spans="1:42" s="30" customFormat="1" ht="12.75">
      <c r="A78" s="40"/>
      <c r="C78" s="1" t="s">
        <v>133</v>
      </c>
      <c r="D78" s="22"/>
      <c r="E78" s="22"/>
      <c r="F78" s="22"/>
      <c r="G78" s="22"/>
      <c r="H78" s="22" t="s">
        <v>138</v>
      </c>
      <c r="I78" s="22" t="s">
        <v>138</v>
      </c>
      <c r="J78" s="22"/>
      <c r="K78" s="22"/>
      <c r="L78" s="35"/>
      <c r="M78" s="35"/>
      <c r="N78" s="35"/>
      <c r="O78" s="35"/>
      <c r="P78" s="35"/>
      <c r="Q78" s="35"/>
      <c r="R78" s="3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</row>
    <row r="79" spans="1:42" s="30" customFormat="1" ht="12.75">
      <c r="A79" s="40"/>
      <c r="C79" s="24" t="s">
        <v>69</v>
      </c>
      <c r="D79" s="23"/>
      <c r="E79" s="23"/>
      <c r="F79" s="23"/>
      <c r="G79" s="23"/>
      <c r="H79" s="23">
        <v>0.05</v>
      </c>
      <c r="I79" s="23">
        <v>0.05</v>
      </c>
      <c r="J79" s="23"/>
      <c r="K79" s="23"/>
      <c r="L79" s="35"/>
      <c r="M79" s="35"/>
      <c r="N79" s="35"/>
      <c r="O79" s="35"/>
      <c r="P79" s="35"/>
      <c r="Q79" s="35"/>
      <c r="R79" s="3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</row>
    <row r="80" spans="1:42" s="30" customFormat="1" ht="12.75">
      <c r="A80" s="40" t="s">
        <v>188</v>
      </c>
      <c r="B80" s="13" t="s">
        <v>165</v>
      </c>
      <c r="C80" s="40" t="s">
        <v>68</v>
      </c>
      <c r="D80" s="14"/>
      <c r="E80" s="22"/>
      <c r="F80" s="22"/>
      <c r="G80" s="15"/>
      <c r="H80" s="22">
        <v>0.48</v>
      </c>
      <c r="I80" s="22">
        <v>0.42</v>
      </c>
      <c r="J80" s="22"/>
      <c r="K80" s="22"/>
      <c r="L80" s="35"/>
      <c r="M80" s="35"/>
      <c r="N80" s="35"/>
      <c r="O80" s="35"/>
      <c r="P80" s="35"/>
      <c r="Q80" s="35"/>
      <c r="R80" s="3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</row>
    <row r="81" spans="1:42" s="30" customFormat="1" ht="12.75">
      <c r="A81" s="40"/>
      <c r="C81" s="1" t="s">
        <v>133</v>
      </c>
      <c r="D81" s="22"/>
      <c r="E81" s="22"/>
      <c r="F81" s="22"/>
      <c r="G81" s="22"/>
      <c r="H81" s="22" t="s">
        <v>138</v>
      </c>
      <c r="I81" s="22" t="s">
        <v>138</v>
      </c>
      <c r="J81" s="22"/>
      <c r="K81" s="22"/>
      <c r="L81" s="35"/>
      <c r="M81" s="35"/>
      <c r="N81" s="35"/>
      <c r="O81" s="35"/>
      <c r="P81" s="35"/>
      <c r="Q81" s="35"/>
      <c r="R81" s="3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</row>
    <row r="82" spans="1:42" s="30" customFormat="1" ht="12.75">
      <c r="A82" s="40"/>
      <c r="C82" s="24" t="s">
        <v>69</v>
      </c>
      <c r="D82" s="23"/>
      <c r="E82" s="23"/>
      <c r="F82" s="23"/>
      <c r="G82" s="23"/>
      <c r="H82" s="23">
        <v>0.05</v>
      </c>
      <c r="I82" s="23">
        <v>0.05</v>
      </c>
      <c r="J82" s="23"/>
      <c r="K82" s="23"/>
      <c r="L82" s="35"/>
      <c r="M82" s="35"/>
      <c r="N82" s="35"/>
      <c r="O82" s="35"/>
      <c r="P82" s="35"/>
      <c r="Q82" s="35"/>
      <c r="R82" s="3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</row>
    <row r="83" spans="1:42" s="30" customFormat="1" ht="12.75">
      <c r="A83" s="40" t="s">
        <v>189</v>
      </c>
      <c r="B83" s="13" t="s">
        <v>165</v>
      </c>
      <c r="C83" s="40" t="s">
        <v>68</v>
      </c>
      <c r="D83" s="14"/>
      <c r="E83" s="35"/>
      <c r="F83" s="35"/>
      <c r="G83" s="15"/>
      <c r="H83" s="35">
        <v>0.49</v>
      </c>
      <c r="I83" s="35">
        <v>0.54</v>
      </c>
      <c r="J83" s="35"/>
      <c r="K83" s="35"/>
      <c r="L83" s="35"/>
      <c r="M83" s="35"/>
      <c r="N83" s="35"/>
      <c r="O83" s="35"/>
      <c r="P83" s="35"/>
      <c r="Q83" s="35"/>
      <c r="R83" s="35"/>
      <c r="S83" s="44"/>
      <c r="T83" s="44"/>
      <c r="U83" s="44"/>
      <c r="V83" s="44"/>
      <c r="W83" s="44"/>
      <c r="X83" s="44"/>
      <c r="Y83" s="44"/>
      <c r="Z83" s="44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</row>
    <row r="84" spans="1:42" s="30" customFormat="1" ht="12.75">
      <c r="A84" s="40"/>
      <c r="C84" s="1" t="s">
        <v>133</v>
      </c>
      <c r="D84" s="22"/>
      <c r="E84" s="22"/>
      <c r="F84" s="22"/>
      <c r="G84" s="22"/>
      <c r="H84" s="22" t="s">
        <v>138</v>
      </c>
      <c r="I84" s="22" t="s">
        <v>138</v>
      </c>
      <c r="J84" s="22"/>
      <c r="K84" s="22"/>
      <c r="L84" s="35"/>
      <c r="M84" s="35"/>
      <c r="N84" s="35"/>
      <c r="O84" s="35"/>
      <c r="P84" s="35"/>
      <c r="Q84" s="35"/>
      <c r="R84" s="3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</row>
    <row r="85" spans="1:42" s="30" customFormat="1" ht="12.75">
      <c r="A85" s="40"/>
      <c r="C85" s="24" t="s">
        <v>69</v>
      </c>
      <c r="D85" s="23"/>
      <c r="E85" s="23"/>
      <c r="F85" s="23"/>
      <c r="G85" s="23"/>
      <c r="H85" s="23">
        <v>0.05</v>
      </c>
      <c r="I85" s="23">
        <v>0.05</v>
      </c>
      <c r="J85" s="23"/>
      <c r="K85" s="23"/>
      <c r="L85" s="35"/>
      <c r="M85" s="35"/>
      <c r="N85" s="35"/>
      <c r="O85" s="35"/>
      <c r="P85" s="35"/>
      <c r="Q85" s="35"/>
      <c r="R85" s="3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</row>
    <row r="86" spans="1:42" s="30" customFormat="1" ht="12.75">
      <c r="A86" s="40" t="s">
        <v>190</v>
      </c>
      <c r="B86" s="13" t="s">
        <v>165</v>
      </c>
      <c r="C86" s="40" t="s">
        <v>68</v>
      </c>
      <c r="D86" s="14"/>
      <c r="E86" s="22"/>
      <c r="F86" s="22"/>
      <c r="G86" s="15"/>
      <c r="H86" s="22">
        <v>0.44</v>
      </c>
      <c r="I86" s="22">
        <v>0.56</v>
      </c>
      <c r="J86" s="22"/>
      <c r="K86" s="22"/>
      <c r="L86" s="35"/>
      <c r="M86" s="35"/>
      <c r="N86" s="35"/>
      <c r="O86" s="35"/>
      <c r="P86" s="35"/>
      <c r="Q86" s="35"/>
      <c r="R86" s="3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</row>
    <row r="87" spans="1:42" s="30" customFormat="1" ht="12.75">
      <c r="A87" s="40"/>
      <c r="C87" s="1" t="s">
        <v>133</v>
      </c>
      <c r="D87" s="22"/>
      <c r="E87" s="22"/>
      <c r="F87" s="22"/>
      <c r="G87" s="22"/>
      <c r="H87" s="22" t="s">
        <v>138</v>
      </c>
      <c r="I87" s="22" t="s">
        <v>138</v>
      </c>
      <c r="J87" s="22"/>
      <c r="K87" s="22"/>
      <c r="L87" s="35"/>
      <c r="M87" s="35"/>
      <c r="N87" s="35"/>
      <c r="O87" s="35"/>
      <c r="P87" s="35"/>
      <c r="Q87" s="35"/>
      <c r="R87" s="3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</row>
    <row r="88" spans="1:42" s="30" customFormat="1" ht="12.75">
      <c r="A88" s="40"/>
      <c r="C88" s="24" t="s">
        <v>69</v>
      </c>
      <c r="D88" s="23"/>
      <c r="E88" s="23"/>
      <c r="F88" s="23"/>
      <c r="G88" s="23"/>
      <c r="H88" s="23">
        <v>0.05</v>
      </c>
      <c r="I88" s="23">
        <v>0.05</v>
      </c>
      <c r="J88" s="23"/>
      <c r="K88" s="23"/>
      <c r="L88" s="35"/>
      <c r="M88" s="35"/>
      <c r="N88" s="35"/>
      <c r="O88" s="35"/>
      <c r="P88" s="35"/>
      <c r="Q88" s="35"/>
      <c r="R88" s="3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</row>
    <row r="89" spans="1:42" s="30" customFormat="1" ht="12.75">
      <c r="A89" s="40" t="s">
        <v>192</v>
      </c>
      <c r="B89" s="13" t="s">
        <v>165</v>
      </c>
      <c r="C89" s="40" t="s">
        <v>68</v>
      </c>
      <c r="D89" s="40"/>
      <c r="E89" s="40"/>
      <c r="F89" s="40"/>
      <c r="G89" s="15"/>
      <c r="H89" s="40">
        <v>1</v>
      </c>
      <c r="I89" s="40">
        <v>1</v>
      </c>
      <c r="J89" s="40"/>
      <c r="K89" s="40"/>
      <c r="L89" s="35"/>
      <c r="M89" s="35"/>
      <c r="N89" s="35"/>
      <c r="O89" s="35"/>
      <c r="P89" s="35"/>
      <c r="Q89" s="35"/>
      <c r="R89" s="3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</row>
    <row r="90" spans="1:42" s="29" customFormat="1" ht="12.75">
      <c r="A90" s="1"/>
      <c r="B90" s="30"/>
      <c r="C90" s="1" t="s">
        <v>133</v>
      </c>
      <c r="D90" s="1"/>
      <c r="E90" s="1"/>
      <c r="F90" s="1"/>
      <c r="G90" s="22"/>
      <c r="H90" s="1" t="s">
        <v>17</v>
      </c>
      <c r="I90" s="1" t="s">
        <v>17</v>
      </c>
      <c r="J90" s="1"/>
      <c r="K90" s="1"/>
      <c r="L90" s="35"/>
      <c r="M90" s="35"/>
      <c r="N90" s="35"/>
      <c r="O90" s="35"/>
      <c r="P90" s="35"/>
      <c r="Q90" s="35"/>
      <c r="R90" s="35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</row>
    <row r="91" spans="1:42" s="29" customFormat="1" ht="12.75">
      <c r="A91" s="1"/>
      <c r="B91" s="30"/>
      <c r="C91" s="24" t="s">
        <v>69</v>
      </c>
      <c r="D91" s="24"/>
      <c r="E91" s="24"/>
      <c r="F91" s="24"/>
      <c r="G91" s="23"/>
      <c r="H91" s="24">
        <v>1</v>
      </c>
      <c r="I91" s="24">
        <v>1</v>
      </c>
      <c r="J91" s="24"/>
      <c r="K91" s="24"/>
      <c r="L91" s="35"/>
      <c r="M91" s="35"/>
      <c r="N91" s="35"/>
      <c r="O91" s="35"/>
      <c r="P91" s="35"/>
      <c r="Q91" s="35"/>
      <c r="R91" s="35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</row>
    <row r="92" spans="1:42" s="29" customFormat="1" ht="12.75">
      <c r="A92" s="1" t="s">
        <v>197</v>
      </c>
      <c r="B92" s="13" t="s">
        <v>165</v>
      </c>
      <c r="C92" s="40" t="s">
        <v>68</v>
      </c>
      <c r="D92" s="40"/>
      <c r="E92" s="40"/>
      <c r="F92" s="40"/>
      <c r="G92" s="15"/>
      <c r="H92" s="40">
        <v>4.5</v>
      </c>
      <c r="I92" s="40">
        <v>3.8</v>
      </c>
      <c r="J92" s="40"/>
      <c r="K92" s="40"/>
      <c r="L92" s="35"/>
      <c r="M92" s="35"/>
      <c r="N92" s="35"/>
      <c r="O92" s="35"/>
      <c r="P92" s="35"/>
      <c r="Q92" s="35"/>
      <c r="R92" s="35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</row>
    <row r="93" spans="1:42" s="29" customFormat="1" ht="12.75">
      <c r="A93" s="1"/>
      <c r="B93" s="30"/>
      <c r="C93" s="1" t="s">
        <v>133</v>
      </c>
      <c r="D93" s="1"/>
      <c r="E93" s="1"/>
      <c r="F93" s="1"/>
      <c r="G93" s="22"/>
      <c r="H93" s="1" t="s">
        <v>138</v>
      </c>
      <c r="I93" s="1" t="s">
        <v>138</v>
      </c>
      <c r="J93" s="1"/>
      <c r="K93" s="1"/>
      <c r="L93" s="35"/>
      <c r="M93" s="35"/>
      <c r="N93" s="35"/>
      <c r="O93" s="35"/>
      <c r="P93" s="35"/>
      <c r="Q93" s="35"/>
      <c r="R93" s="35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</row>
    <row r="94" spans="1:42" s="29" customFormat="1" ht="12.75">
      <c r="A94" s="1"/>
      <c r="B94" s="30"/>
      <c r="C94" s="24" t="s">
        <v>69</v>
      </c>
      <c r="D94" s="24"/>
      <c r="E94" s="24"/>
      <c r="F94" s="24"/>
      <c r="G94" s="23"/>
      <c r="H94" s="24">
        <v>1</v>
      </c>
      <c r="I94" s="24">
        <v>1</v>
      </c>
      <c r="J94" s="24"/>
      <c r="K94" s="24"/>
      <c r="L94" s="35"/>
      <c r="M94" s="35"/>
      <c r="N94" s="35"/>
      <c r="O94" s="35"/>
      <c r="P94" s="35"/>
      <c r="Q94" s="35"/>
      <c r="R94" s="35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</row>
    <row r="95" spans="1:42" s="29" customFormat="1" ht="12.75">
      <c r="A95" s="1" t="s">
        <v>200</v>
      </c>
      <c r="B95" s="13" t="s">
        <v>165</v>
      </c>
      <c r="C95" s="40" t="s">
        <v>68</v>
      </c>
      <c r="D95" s="40"/>
      <c r="E95" s="40"/>
      <c r="F95" s="40"/>
      <c r="G95" s="15"/>
      <c r="H95" s="40">
        <v>5</v>
      </c>
      <c r="I95" s="40"/>
      <c r="J95" s="40"/>
      <c r="K95" s="40"/>
      <c r="L95" s="35"/>
      <c r="M95" s="35"/>
      <c r="N95" s="35"/>
      <c r="O95" s="35"/>
      <c r="P95" s="35"/>
      <c r="Q95" s="35"/>
      <c r="R95" s="35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</row>
    <row r="96" spans="1:42" s="29" customFormat="1" ht="12.75">
      <c r="A96" s="1"/>
      <c r="B96" s="30"/>
      <c r="C96" s="1" t="s">
        <v>133</v>
      </c>
      <c r="D96" s="1"/>
      <c r="E96" s="1"/>
      <c r="F96" s="1"/>
      <c r="G96" s="22"/>
      <c r="H96" s="1" t="s">
        <v>17</v>
      </c>
      <c r="I96" s="1"/>
      <c r="J96" s="1"/>
      <c r="K96" s="1"/>
      <c r="L96" s="35"/>
      <c r="M96" s="35"/>
      <c r="N96" s="35"/>
      <c r="O96" s="35"/>
      <c r="P96" s="35"/>
      <c r="Q96" s="35"/>
      <c r="R96" s="35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</row>
    <row r="97" spans="1:42" s="29" customFormat="1" ht="12.75">
      <c r="A97" s="1"/>
      <c r="B97" s="30"/>
      <c r="C97" s="24" t="s">
        <v>69</v>
      </c>
      <c r="D97" s="24"/>
      <c r="E97" s="24"/>
      <c r="F97" s="24"/>
      <c r="G97" s="23"/>
      <c r="H97" s="24">
        <v>2</v>
      </c>
      <c r="I97" s="24"/>
      <c r="J97" s="24"/>
      <c r="K97" s="24"/>
      <c r="L97" s="35"/>
      <c r="M97" s="35"/>
      <c r="N97" s="35"/>
      <c r="O97" s="35"/>
      <c r="P97" s="35"/>
      <c r="Q97" s="35"/>
      <c r="R97" s="35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</row>
    <row r="98" spans="1:42" s="29" customFormat="1" ht="12.75">
      <c r="A98" s="1" t="s">
        <v>201</v>
      </c>
      <c r="B98" s="13" t="s">
        <v>165</v>
      </c>
      <c r="C98" s="40" t="s">
        <v>68</v>
      </c>
      <c r="D98" s="40"/>
      <c r="E98" s="40"/>
      <c r="F98" s="40"/>
      <c r="G98" s="15"/>
      <c r="H98" s="40">
        <v>2</v>
      </c>
      <c r="I98" s="40"/>
      <c r="J98" s="40"/>
      <c r="K98" s="40"/>
      <c r="L98" s="35"/>
      <c r="M98" s="35"/>
      <c r="N98" s="35"/>
      <c r="O98" s="35"/>
      <c r="P98" s="35"/>
      <c r="Q98" s="35"/>
      <c r="R98" s="35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</row>
    <row r="99" spans="1:42" s="29" customFormat="1" ht="12.75">
      <c r="A99" s="1"/>
      <c r="B99" s="30"/>
      <c r="C99" s="1" t="s">
        <v>133</v>
      </c>
      <c r="D99" s="1"/>
      <c r="E99" s="1"/>
      <c r="F99" s="1"/>
      <c r="G99" s="22"/>
      <c r="H99" s="1" t="s">
        <v>17</v>
      </c>
      <c r="I99" s="1"/>
      <c r="J99" s="1"/>
      <c r="K99" s="1"/>
      <c r="L99" s="35"/>
      <c r="M99" s="35"/>
      <c r="N99" s="35"/>
      <c r="O99" s="35"/>
      <c r="P99" s="35"/>
      <c r="Q99" s="35"/>
      <c r="R99" s="35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</row>
    <row r="100" spans="1:42" s="29" customFormat="1" ht="12.75">
      <c r="A100" s="1"/>
      <c r="B100" s="30"/>
      <c r="C100" s="24" t="s">
        <v>69</v>
      </c>
      <c r="D100" s="24"/>
      <c r="E100" s="24"/>
      <c r="F100" s="24"/>
      <c r="G100" s="23"/>
      <c r="H100" s="24">
        <v>2</v>
      </c>
      <c r="I100" s="24"/>
      <c r="J100" s="24"/>
      <c r="K100" s="24"/>
      <c r="L100" s="35"/>
      <c r="M100" s="35"/>
      <c r="N100" s="35"/>
      <c r="O100" s="35"/>
      <c r="P100" s="35"/>
      <c r="Q100" s="35"/>
      <c r="R100" s="35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</row>
    <row r="101" spans="1:11" ht="12.75">
      <c r="A101" s="49" t="s">
        <v>202</v>
      </c>
      <c r="B101" s="13" t="s">
        <v>165</v>
      </c>
      <c r="C101" s="40" t="s">
        <v>68</v>
      </c>
      <c r="D101" s="40"/>
      <c r="E101" s="40"/>
      <c r="F101" s="40"/>
      <c r="G101" s="15"/>
      <c r="H101" s="40">
        <v>1.6</v>
      </c>
      <c r="I101" s="40"/>
      <c r="J101" s="40"/>
      <c r="K101" s="40"/>
    </row>
    <row r="102" spans="1:11" ht="12.75">
      <c r="A102" s="49"/>
      <c r="B102" s="30"/>
      <c r="C102" s="1" t="s">
        <v>133</v>
      </c>
      <c r="D102" s="1"/>
      <c r="E102" s="1"/>
      <c r="F102" s="1"/>
      <c r="G102" s="22"/>
      <c r="H102" s="1" t="s">
        <v>17</v>
      </c>
      <c r="I102" s="1"/>
      <c r="J102" s="1"/>
      <c r="K102" s="1"/>
    </row>
    <row r="103" spans="1:11" ht="12.75">
      <c r="A103" s="49"/>
      <c r="B103" s="30"/>
      <c r="C103" s="24" t="s">
        <v>69</v>
      </c>
      <c r="D103" s="24"/>
      <c r="E103" s="24"/>
      <c r="F103" s="24"/>
      <c r="G103" s="23"/>
      <c r="H103" s="24">
        <v>2</v>
      </c>
      <c r="I103" s="24"/>
      <c r="J103" s="24"/>
      <c r="K103" s="24"/>
    </row>
    <row r="104" spans="1:11" ht="12.75">
      <c r="A104" s="49"/>
      <c r="B104" s="49"/>
      <c r="C104" s="50"/>
      <c r="D104" s="55"/>
      <c r="E104" s="55"/>
      <c r="F104" s="55"/>
      <c r="G104" s="55"/>
      <c r="H104" s="55"/>
      <c r="I104" s="55"/>
      <c r="J104" s="55"/>
      <c r="K104" s="55"/>
    </row>
    <row r="105" spans="1:11" ht="12.75">
      <c r="A105" s="49"/>
      <c r="B105" s="49"/>
      <c r="C105" s="50"/>
      <c r="D105" s="55"/>
      <c r="E105" s="55"/>
      <c r="F105" s="55"/>
      <c r="G105" s="55"/>
      <c r="H105" s="55"/>
      <c r="I105" s="55"/>
      <c r="J105" s="55"/>
      <c r="K105" s="55"/>
    </row>
  </sheetData>
  <conditionalFormatting sqref="A30 A32:A100">
    <cfRule type="cellIs" priority="1" dxfId="0" operator="between" stopIfTrue="1">
      <formula>4205</formula>
      <formula>4207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67"/>
  <sheetViews>
    <sheetView workbookViewId="0" topLeftCell="A1">
      <selection activeCell="G11" sqref="G11"/>
    </sheetView>
  </sheetViews>
  <sheetFormatPr defaultColWidth="9.140625" defaultRowHeight="12.75"/>
  <cols>
    <col min="1" max="1" width="16.421875" style="47" customWidth="1"/>
    <col min="2" max="2" width="12.140625" style="47" customWidth="1"/>
    <col min="3" max="3" width="11.8515625" style="5" customWidth="1"/>
    <col min="4" max="5" width="11.8515625" style="17" customWidth="1"/>
    <col min="6" max="7" width="20.421875" style="17" customWidth="1"/>
    <col min="8" max="13" width="9.140625" style="17" customWidth="1"/>
  </cols>
  <sheetData>
    <row r="1" ht="12.75">
      <c r="I1" s="60"/>
    </row>
    <row r="2" spans="1:13" ht="12.75">
      <c r="A2" s="7" t="s">
        <v>53</v>
      </c>
      <c r="B2" s="18" t="s">
        <v>54</v>
      </c>
      <c r="C2" s="7" t="s">
        <v>90</v>
      </c>
      <c r="D2" s="12" t="s">
        <v>14</v>
      </c>
      <c r="E2" s="19" t="s">
        <v>71</v>
      </c>
      <c r="F2" s="19" t="s">
        <v>99</v>
      </c>
      <c r="G2" s="11" t="s">
        <v>100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</row>
    <row r="3" spans="1:13" ht="12.75">
      <c r="A3" s="27" t="s">
        <v>108</v>
      </c>
      <c r="B3" s="13" t="s">
        <v>132</v>
      </c>
      <c r="C3" s="9" t="s">
        <v>68</v>
      </c>
      <c r="D3" s="22">
        <f aca="true" t="shared" si="0" ref="D3:D26">SUM(H3:M3)</f>
        <v>79.1</v>
      </c>
      <c r="E3" s="22"/>
      <c r="F3" s="22"/>
      <c r="G3" s="46">
        <f aca="true" t="shared" si="1" ref="G3:G26">IF(E3="U",F3,D3)</f>
        <v>79.1</v>
      </c>
      <c r="H3" s="54">
        <f aca="true" t="shared" si="2" ref="H3:M3">IF(H33="D",H32,"ND")</f>
        <v>1.53</v>
      </c>
      <c r="I3" s="54">
        <f t="shared" si="2"/>
        <v>11.2</v>
      </c>
      <c r="J3" s="54" t="str">
        <f t="shared" si="2"/>
        <v>ND</v>
      </c>
      <c r="K3" s="54">
        <f t="shared" si="2"/>
        <v>6.1</v>
      </c>
      <c r="L3" s="54">
        <f t="shared" si="2"/>
        <v>58</v>
      </c>
      <c r="M3" s="54">
        <f t="shared" si="2"/>
        <v>2.27</v>
      </c>
    </row>
    <row r="4" spans="1:13" ht="12.75">
      <c r="A4" s="27" t="s">
        <v>109</v>
      </c>
      <c r="B4" s="13" t="s">
        <v>132</v>
      </c>
      <c r="C4" s="9" t="s">
        <v>68</v>
      </c>
      <c r="D4" s="22">
        <f t="shared" si="0"/>
        <v>78.54</v>
      </c>
      <c r="E4" s="22"/>
      <c r="F4" s="22"/>
      <c r="G4" s="46">
        <f t="shared" si="1"/>
        <v>78.54</v>
      </c>
      <c r="H4" s="54">
        <f aca="true" t="shared" si="3" ref="H4:M4">IF(H36="D",H35,"ND")</f>
        <v>2.74</v>
      </c>
      <c r="I4" s="54">
        <f t="shared" si="3"/>
        <v>9.34</v>
      </c>
      <c r="J4" s="54" t="str">
        <f t="shared" si="3"/>
        <v>ND</v>
      </c>
      <c r="K4" s="54">
        <f t="shared" si="3"/>
        <v>7.45</v>
      </c>
      <c r="L4" s="54">
        <f t="shared" si="3"/>
        <v>56.5</v>
      </c>
      <c r="M4" s="54">
        <f t="shared" si="3"/>
        <v>2.51</v>
      </c>
    </row>
    <row r="5" spans="1:13" ht="12.75">
      <c r="A5" s="27" t="s">
        <v>110</v>
      </c>
      <c r="B5" s="13" t="s">
        <v>132</v>
      </c>
      <c r="C5" s="9" t="s">
        <v>68</v>
      </c>
      <c r="D5" s="22">
        <f t="shared" si="0"/>
        <v>72.92</v>
      </c>
      <c r="E5" s="22"/>
      <c r="F5" s="22"/>
      <c r="G5" s="46">
        <f t="shared" si="1"/>
        <v>72.92</v>
      </c>
      <c r="H5" s="54">
        <f aca="true" t="shared" si="4" ref="H5:M5">IF(H39="D",H38,"ND")</f>
        <v>1.59</v>
      </c>
      <c r="I5" s="54">
        <f t="shared" si="4"/>
        <v>10.1</v>
      </c>
      <c r="J5" s="54" t="str">
        <f t="shared" si="4"/>
        <v>ND</v>
      </c>
      <c r="K5" s="54">
        <f t="shared" si="4"/>
        <v>6.4</v>
      </c>
      <c r="L5" s="54">
        <f t="shared" si="4"/>
        <v>53.6</v>
      </c>
      <c r="M5" s="54">
        <f t="shared" si="4"/>
        <v>1.23</v>
      </c>
    </row>
    <row r="6" spans="1:13" ht="12.75">
      <c r="A6" s="27" t="s">
        <v>111</v>
      </c>
      <c r="B6" s="13" t="s">
        <v>132</v>
      </c>
      <c r="C6" s="9" t="s">
        <v>68</v>
      </c>
      <c r="D6" s="22">
        <f t="shared" si="0"/>
        <v>66.78</v>
      </c>
      <c r="E6" s="22"/>
      <c r="F6" s="22"/>
      <c r="G6" s="46">
        <f t="shared" si="1"/>
        <v>66.78</v>
      </c>
      <c r="H6" s="54">
        <f aca="true" t="shared" si="5" ref="H6:M6">IF(H42="D",H41,"ND")</f>
        <v>3.65</v>
      </c>
      <c r="I6" s="54">
        <f t="shared" si="5"/>
        <v>5.43</v>
      </c>
      <c r="J6" s="54" t="str">
        <f t="shared" si="5"/>
        <v>ND</v>
      </c>
      <c r="K6" s="54">
        <f t="shared" si="5"/>
        <v>14.2</v>
      </c>
      <c r="L6" s="54">
        <f t="shared" si="5"/>
        <v>43.5</v>
      </c>
      <c r="M6" s="54" t="str">
        <f t="shared" si="5"/>
        <v>ND</v>
      </c>
    </row>
    <row r="7" spans="1:13" ht="12.75">
      <c r="A7" s="27" t="s">
        <v>112</v>
      </c>
      <c r="B7" s="13" t="s">
        <v>132</v>
      </c>
      <c r="C7" s="9" t="s">
        <v>68</v>
      </c>
      <c r="D7" s="22">
        <f t="shared" si="0"/>
        <v>84.38</v>
      </c>
      <c r="E7" s="22"/>
      <c r="F7" s="22"/>
      <c r="G7" s="46">
        <f t="shared" si="1"/>
        <v>84.38</v>
      </c>
      <c r="H7" s="54">
        <f aca="true" t="shared" si="6" ref="H7:M7">IF(H45="D",H44,"ND")</f>
        <v>5.44</v>
      </c>
      <c r="I7" s="54">
        <f t="shared" si="6"/>
        <v>6.18</v>
      </c>
      <c r="J7" s="54" t="str">
        <f t="shared" si="6"/>
        <v>ND</v>
      </c>
      <c r="K7" s="54">
        <f t="shared" si="6"/>
        <v>22.2</v>
      </c>
      <c r="L7" s="54">
        <f t="shared" si="6"/>
        <v>47.1</v>
      </c>
      <c r="M7" s="54">
        <f t="shared" si="6"/>
        <v>3.46</v>
      </c>
    </row>
    <row r="8" spans="1:13" ht="12.75">
      <c r="A8" s="27" t="s">
        <v>113</v>
      </c>
      <c r="B8" s="13" t="s">
        <v>132</v>
      </c>
      <c r="C8" s="9" t="s">
        <v>68</v>
      </c>
      <c r="D8" s="22">
        <f t="shared" si="0"/>
        <v>89.85</v>
      </c>
      <c r="E8" s="22"/>
      <c r="F8" s="22"/>
      <c r="G8" s="46">
        <f t="shared" si="1"/>
        <v>89.85</v>
      </c>
      <c r="H8" s="54">
        <f aca="true" t="shared" si="7" ref="H8:M8">IF(H48="D",H47,"ND")</f>
        <v>6.81</v>
      </c>
      <c r="I8" s="54">
        <f t="shared" si="7"/>
        <v>5.45</v>
      </c>
      <c r="J8" s="54" t="str">
        <f t="shared" si="7"/>
        <v>ND</v>
      </c>
      <c r="K8" s="54">
        <f t="shared" si="7"/>
        <v>27.4</v>
      </c>
      <c r="L8" s="54">
        <f t="shared" si="7"/>
        <v>43.8</v>
      </c>
      <c r="M8" s="54">
        <f t="shared" si="7"/>
        <v>6.39</v>
      </c>
    </row>
    <row r="9" spans="1:13" ht="12.75">
      <c r="A9" s="47" t="s">
        <v>114</v>
      </c>
      <c r="B9" s="13" t="s">
        <v>132</v>
      </c>
      <c r="C9" s="5" t="s">
        <v>68</v>
      </c>
      <c r="D9" s="22">
        <f t="shared" si="0"/>
        <v>31.9166</v>
      </c>
      <c r="E9" s="22"/>
      <c r="F9" s="22"/>
      <c r="G9" s="46">
        <f t="shared" si="1"/>
        <v>31.9166</v>
      </c>
      <c r="H9" s="54">
        <f aca="true" t="shared" si="8" ref="H9:M9">IF(H51="D",H50,"ND")</f>
        <v>0.7946</v>
      </c>
      <c r="I9" s="54" t="str">
        <f t="shared" si="8"/>
        <v>ND</v>
      </c>
      <c r="J9" s="54" t="str">
        <f t="shared" si="8"/>
        <v>ND</v>
      </c>
      <c r="K9" s="54">
        <f t="shared" si="8"/>
        <v>5.39</v>
      </c>
      <c r="L9" s="54">
        <f t="shared" si="8"/>
        <v>25.325</v>
      </c>
      <c r="M9" s="54">
        <f t="shared" si="8"/>
        <v>0.407</v>
      </c>
    </row>
    <row r="10" spans="1:13" ht="12.75">
      <c r="A10" s="47" t="s">
        <v>115</v>
      </c>
      <c r="B10" s="13" t="s">
        <v>132</v>
      </c>
      <c r="C10" s="5" t="s">
        <v>68</v>
      </c>
      <c r="D10" s="22">
        <f t="shared" si="0"/>
        <v>8.9</v>
      </c>
      <c r="E10" s="22"/>
      <c r="F10" s="22"/>
      <c r="G10" s="46">
        <f t="shared" si="1"/>
        <v>8.9</v>
      </c>
      <c r="H10" s="54" t="str">
        <f aca="true" t="shared" si="9" ref="H10:M10">IF(H54="D",H53,"ND")</f>
        <v>ND</v>
      </c>
      <c r="I10" s="54" t="str">
        <f t="shared" si="9"/>
        <v>ND</v>
      </c>
      <c r="J10" s="54" t="str">
        <f t="shared" si="9"/>
        <v>ND</v>
      </c>
      <c r="K10" s="54">
        <f t="shared" si="9"/>
        <v>0.64</v>
      </c>
      <c r="L10" s="54">
        <f t="shared" si="9"/>
        <v>8.26</v>
      </c>
      <c r="M10" s="54" t="str">
        <f t="shared" si="9"/>
        <v>ND</v>
      </c>
    </row>
    <row r="11" spans="1:13" ht="12.75">
      <c r="A11" s="47" t="s">
        <v>116</v>
      </c>
      <c r="B11" s="13" t="s">
        <v>132</v>
      </c>
      <c r="C11" s="5" t="s">
        <v>68</v>
      </c>
      <c r="D11" s="22">
        <f t="shared" si="0"/>
        <v>1.5451</v>
      </c>
      <c r="E11" s="22"/>
      <c r="F11" s="22"/>
      <c r="G11" s="46">
        <f t="shared" si="1"/>
        <v>1.5451</v>
      </c>
      <c r="H11" s="54" t="str">
        <f aca="true" t="shared" si="10" ref="H11:M11">IF(H57="D",H56,"ND")</f>
        <v>ND</v>
      </c>
      <c r="I11" s="54" t="str">
        <f t="shared" si="10"/>
        <v>ND</v>
      </c>
      <c r="J11" s="54" t="str">
        <f t="shared" si="10"/>
        <v>ND</v>
      </c>
      <c r="K11" s="54">
        <f t="shared" si="10"/>
        <v>0.1499</v>
      </c>
      <c r="L11" s="54">
        <f t="shared" si="10"/>
        <v>1.3952</v>
      </c>
      <c r="M11" s="54" t="str">
        <f t="shared" si="10"/>
        <v>ND</v>
      </c>
    </row>
    <row r="12" spans="1:13" ht="12.75">
      <c r="A12" s="47" t="s">
        <v>117</v>
      </c>
      <c r="B12" s="13" t="s">
        <v>132</v>
      </c>
      <c r="C12" s="5" t="s">
        <v>68</v>
      </c>
      <c r="D12" s="22">
        <f t="shared" si="0"/>
        <v>25.11</v>
      </c>
      <c r="E12" s="22"/>
      <c r="F12" s="22"/>
      <c r="G12" s="46">
        <f t="shared" si="1"/>
        <v>25.11</v>
      </c>
      <c r="H12" s="54" t="str">
        <f aca="true" t="shared" si="11" ref="H12:M12">IF(H60="D",H59,"ND")</f>
        <v>ND</v>
      </c>
      <c r="I12" s="54">
        <f t="shared" si="11"/>
        <v>2.45</v>
      </c>
      <c r="J12" s="54" t="str">
        <f t="shared" si="11"/>
        <v>ND</v>
      </c>
      <c r="K12" s="54">
        <f t="shared" si="11"/>
        <v>1.66</v>
      </c>
      <c r="L12" s="54">
        <f t="shared" si="11"/>
        <v>21</v>
      </c>
      <c r="M12" s="54" t="str">
        <f t="shared" si="11"/>
        <v>ND</v>
      </c>
    </row>
    <row r="13" spans="1:13" ht="12.75">
      <c r="A13" s="47" t="s">
        <v>141</v>
      </c>
      <c r="B13" s="13" t="s">
        <v>132</v>
      </c>
      <c r="C13" s="5" t="s">
        <v>68</v>
      </c>
      <c r="D13" s="22">
        <f t="shared" si="0"/>
        <v>28.26</v>
      </c>
      <c r="E13" s="22"/>
      <c r="F13" s="22"/>
      <c r="G13" s="46">
        <f t="shared" si="1"/>
        <v>28.26</v>
      </c>
      <c r="H13" s="54" t="str">
        <f aca="true" t="shared" si="12" ref="H13:M13">IF(H63="D",H62,"ND")</f>
        <v>ND</v>
      </c>
      <c r="I13" s="54">
        <f t="shared" si="12"/>
        <v>2.16</v>
      </c>
      <c r="J13" s="54" t="str">
        <f t="shared" si="12"/>
        <v>ND</v>
      </c>
      <c r="K13" s="54">
        <f t="shared" si="12"/>
        <v>1.5</v>
      </c>
      <c r="L13" s="54">
        <f t="shared" si="12"/>
        <v>24.6</v>
      </c>
      <c r="M13" s="54" t="str">
        <f t="shared" si="12"/>
        <v>ND</v>
      </c>
    </row>
    <row r="14" spans="1:13" ht="12.75">
      <c r="A14" s="47" t="s">
        <v>118</v>
      </c>
      <c r="B14" s="13" t="s">
        <v>132</v>
      </c>
      <c r="C14" s="5" t="s">
        <v>68</v>
      </c>
      <c r="D14" s="22">
        <f t="shared" si="0"/>
        <v>75.3</v>
      </c>
      <c r="E14" s="22"/>
      <c r="F14" s="22"/>
      <c r="G14" s="46">
        <f t="shared" si="1"/>
        <v>75.3</v>
      </c>
      <c r="H14" s="54">
        <f aca="true" t="shared" si="13" ref="H14:M14">IF(H66="D",H65,"ND")</f>
        <v>1.2</v>
      </c>
      <c r="I14" s="54">
        <f t="shared" si="13"/>
        <v>4.4</v>
      </c>
      <c r="J14" s="54" t="str">
        <f t="shared" si="13"/>
        <v>ND</v>
      </c>
      <c r="K14" s="54">
        <f t="shared" si="13"/>
        <v>16</v>
      </c>
      <c r="L14" s="54">
        <f t="shared" si="13"/>
        <v>47</v>
      </c>
      <c r="M14" s="54">
        <f t="shared" si="13"/>
        <v>6.7</v>
      </c>
    </row>
    <row r="15" spans="1:13" ht="12.75">
      <c r="A15" s="47" t="s">
        <v>119</v>
      </c>
      <c r="B15" s="13" t="s">
        <v>132</v>
      </c>
      <c r="C15" s="5" t="s">
        <v>68</v>
      </c>
      <c r="D15" s="22">
        <f t="shared" si="0"/>
        <v>70.8</v>
      </c>
      <c r="E15" s="22"/>
      <c r="F15" s="22"/>
      <c r="G15" s="46">
        <f t="shared" si="1"/>
        <v>70.8</v>
      </c>
      <c r="H15" s="54">
        <f aca="true" t="shared" si="14" ref="H15:M15">IF(H69="D",H68,"ND")</f>
        <v>4.1</v>
      </c>
      <c r="I15" s="54">
        <f t="shared" si="14"/>
        <v>4.1</v>
      </c>
      <c r="J15" s="54" t="str">
        <f t="shared" si="14"/>
        <v>ND</v>
      </c>
      <c r="K15" s="54">
        <f t="shared" si="14"/>
        <v>17</v>
      </c>
      <c r="L15" s="54">
        <f t="shared" si="14"/>
        <v>41</v>
      </c>
      <c r="M15" s="54">
        <f t="shared" si="14"/>
        <v>4.6</v>
      </c>
    </row>
    <row r="16" spans="1:13" ht="12.75">
      <c r="A16" s="47" t="s">
        <v>120</v>
      </c>
      <c r="B16" s="13" t="s">
        <v>132</v>
      </c>
      <c r="C16" s="5" t="s">
        <v>68</v>
      </c>
      <c r="D16" s="22">
        <f t="shared" si="0"/>
        <v>97.8</v>
      </c>
      <c r="E16" s="22"/>
      <c r="F16" s="22"/>
      <c r="G16" s="46">
        <f t="shared" si="1"/>
        <v>97.8</v>
      </c>
      <c r="H16" s="54">
        <f aca="true" t="shared" si="15" ref="H16:M16">IF(H72="D",H71,"ND")</f>
        <v>2.9</v>
      </c>
      <c r="I16" s="54">
        <f t="shared" si="15"/>
        <v>11</v>
      </c>
      <c r="J16" s="54" t="str">
        <f t="shared" si="15"/>
        <v>ND</v>
      </c>
      <c r="K16" s="54">
        <f t="shared" si="15"/>
        <v>7.9</v>
      </c>
      <c r="L16" s="54">
        <f t="shared" si="15"/>
        <v>73</v>
      </c>
      <c r="M16" s="54">
        <f t="shared" si="15"/>
        <v>3</v>
      </c>
    </row>
    <row r="17" spans="1:13" ht="12.75">
      <c r="A17" s="47" t="s">
        <v>121</v>
      </c>
      <c r="B17" s="13" t="s">
        <v>132</v>
      </c>
      <c r="C17" s="5" t="s">
        <v>68</v>
      </c>
      <c r="D17" s="22">
        <f t="shared" si="0"/>
        <v>60.9</v>
      </c>
      <c r="E17" s="22"/>
      <c r="F17" s="22"/>
      <c r="G17" s="46">
        <f t="shared" si="1"/>
        <v>60.9</v>
      </c>
      <c r="H17" s="54">
        <f aca="true" t="shared" si="16" ref="H17:M17">IF(H75="D",H74,"ND")</f>
        <v>1.2</v>
      </c>
      <c r="I17" s="54">
        <f t="shared" si="16"/>
        <v>7.9</v>
      </c>
      <c r="J17" s="54" t="str">
        <f t="shared" si="16"/>
        <v>ND</v>
      </c>
      <c r="K17" s="54">
        <f t="shared" si="16"/>
        <v>5</v>
      </c>
      <c r="L17" s="54">
        <f t="shared" si="16"/>
        <v>45.8</v>
      </c>
      <c r="M17" s="54">
        <f t="shared" si="16"/>
        <v>1</v>
      </c>
    </row>
    <row r="18" spans="1:13" ht="12.75">
      <c r="A18" s="47" t="s">
        <v>122</v>
      </c>
      <c r="B18" s="13" t="s">
        <v>132</v>
      </c>
      <c r="C18" s="5" t="s">
        <v>68</v>
      </c>
      <c r="D18" s="22">
        <f t="shared" si="0"/>
        <v>71.10000000000001</v>
      </c>
      <c r="E18" s="22"/>
      <c r="F18" s="22"/>
      <c r="G18" s="46">
        <f t="shared" si="1"/>
        <v>71.10000000000001</v>
      </c>
      <c r="H18" s="54">
        <f aca="true" t="shared" si="17" ref="H18:M18">IF(H78="D",H77,"ND")</f>
        <v>1.4</v>
      </c>
      <c r="I18" s="54">
        <f t="shared" si="17"/>
        <v>7.4</v>
      </c>
      <c r="J18" s="54" t="str">
        <f t="shared" si="17"/>
        <v>ND</v>
      </c>
      <c r="K18" s="54">
        <f t="shared" si="17"/>
        <v>5.9</v>
      </c>
      <c r="L18" s="54">
        <f t="shared" si="17"/>
        <v>54</v>
      </c>
      <c r="M18" s="54">
        <f t="shared" si="17"/>
        <v>2.4</v>
      </c>
    </row>
    <row r="19" spans="1:13" ht="12.75">
      <c r="A19" s="47" t="s">
        <v>123</v>
      </c>
      <c r="B19" s="13" t="s">
        <v>132</v>
      </c>
      <c r="C19" s="5" t="s">
        <v>68</v>
      </c>
      <c r="D19" s="22">
        <f t="shared" si="0"/>
        <v>76.9</v>
      </c>
      <c r="E19" s="22"/>
      <c r="F19" s="22"/>
      <c r="G19" s="46">
        <f t="shared" si="1"/>
        <v>76.9</v>
      </c>
      <c r="H19" s="54">
        <f aca="true" t="shared" si="18" ref="H19:M19">IF(H81="D",H80,"ND")</f>
        <v>1.6</v>
      </c>
      <c r="I19" s="54">
        <f t="shared" si="18"/>
        <v>7.6</v>
      </c>
      <c r="J19" s="54" t="str">
        <f t="shared" si="18"/>
        <v>ND</v>
      </c>
      <c r="K19" s="54">
        <f t="shared" si="18"/>
        <v>5.5</v>
      </c>
      <c r="L19" s="54">
        <f t="shared" si="18"/>
        <v>61</v>
      </c>
      <c r="M19" s="54">
        <f t="shared" si="18"/>
        <v>1.2</v>
      </c>
    </row>
    <row r="20" spans="1:13" ht="12.75">
      <c r="A20" s="47" t="s">
        <v>124</v>
      </c>
      <c r="B20" s="13" t="s">
        <v>132</v>
      </c>
      <c r="C20" s="5" t="s">
        <v>68</v>
      </c>
      <c r="D20" s="22">
        <f t="shared" si="0"/>
        <v>87.69999999999999</v>
      </c>
      <c r="E20" s="22"/>
      <c r="F20" s="22"/>
      <c r="G20" s="46">
        <f t="shared" si="1"/>
        <v>87.69999999999999</v>
      </c>
      <c r="H20" s="54">
        <f aca="true" t="shared" si="19" ref="H20:M20">IF(H84="D",H83,"ND")</f>
        <v>4.8</v>
      </c>
      <c r="I20" s="54">
        <f t="shared" si="19"/>
        <v>5.7</v>
      </c>
      <c r="J20" s="54" t="str">
        <f t="shared" si="19"/>
        <v>ND</v>
      </c>
      <c r="K20" s="54">
        <f t="shared" si="19"/>
        <v>22.2</v>
      </c>
      <c r="L20" s="54">
        <f t="shared" si="19"/>
        <v>52.9</v>
      </c>
      <c r="M20" s="54">
        <f t="shared" si="19"/>
        <v>2.1</v>
      </c>
    </row>
    <row r="21" spans="1:13" ht="12.75">
      <c r="A21" s="47" t="s">
        <v>125</v>
      </c>
      <c r="B21" s="13" t="s">
        <v>132</v>
      </c>
      <c r="C21" s="5" t="s">
        <v>68</v>
      </c>
      <c r="D21" s="22">
        <f t="shared" si="0"/>
        <v>101.8</v>
      </c>
      <c r="E21" s="22"/>
      <c r="F21" s="22"/>
      <c r="G21" s="46">
        <f t="shared" si="1"/>
        <v>101.8</v>
      </c>
      <c r="H21" s="54">
        <f aca="true" t="shared" si="20" ref="H21:M21">IF(H87="D",H86,"ND")</f>
        <v>1.3</v>
      </c>
      <c r="I21" s="54">
        <f t="shared" si="20"/>
        <v>11.3</v>
      </c>
      <c r="J21" s="54" t="str">
        <f t="shared" si="20"/>
        <v>ND</v>
      </c>
      <c r="K21" s="54">
        <f t="shared" si="20"/>
        <v>4.5</v>
      </c>
      <c r="L21" s="54">
        <f t="shared" si="20"/>
        <v>82.9</v>
      </c>
      <c r="M21" s="54">
        <f t="shared" si="20"/>
        <v>1.8</v>
      </c>
    </row>
    <row r="22" spans="1:13" ht="12.75">
      <c r="A22" s="47" t="s">
        <v>126</v>
      </c>
      <c r="B22" s="13" t="s">
        <v>132</v>
      </c>
      <c r="C22" s="5" t="s">
        <v>68</v>
      </c>
      <c r="D22" s="22">
        <f t="shared" si="0"/>
        <v>110.6</v>
      </c>
      <c r="E22" s="22"/>
      <c r="F22" s="22"/>
      <c r="G22" s="46">
        <f t="shared" si="1"/>
        <v>110.6</v>
      </c>
      <c r="H22" s="54">
        <f aca="true" t="shared" si="21" ref="H22:M22">IF(H90="D",H89,"ND")</f>
        <v>1.7</v>
      </c>
      <c r="I22" s="54">
        <f t="shared" si="21"/>
        <v>11</v>
      </c>
      <c r="J22" s="54" t="str">
        <f t="shared" si="21"/>
        <v>ND</v>
      </c>
      <c r="K22" s="54">
        <f t="shared" si="21"/>
        <v>5.9</v>
      </c>
      <c r="L22" s="54">
        <f t="shared" si="21"/>
        <v>89.9</v>
      </c>
      <c r="M22" s="54">
        <f t="shared" si="21"/>
        <v>2.1</v>
      </c>
    </row>
    <row r="23" spans="1:13" ht="12.75">
      <c r="A23" s="47" t="s">
        <v>127</v>
      </c>
      <c r="B23" s="13" t="s">
        <v>132</v>
      </c>
      <c r="C23" s="5" t="s">
        <v>68</v>
      </c>
      <c r="D23" s="22">
        <f t="shared" si="0"/>
        <v>98.8</v>
      </c>
      <c r="E23" s="22"/>
      <c r="F23" s="22"/>
      <c r="G23" s="46">
        <f t="shared" si="1"/>
        <v>98.8</v>
      </c>
      <c r="H23" s="54">
        <f aca="true" t="shared" si="22" ref="H23:M23">IF(H93="D",H92,"ND")</f>
        <v>1.3</v>
      </c>
      <c r="I23" s="54">
        <f t="shared" si="22"/>
        <v>8.9</v>
      </c>
      <c r="J23" s="54" t="str">
        <f t="shared" si="22"/>
        <v>ND</v>
      </c>
      <c r="K23" s="54">
        <f t="shared" si="22"/>
        <v>3.6</v>
      </c>
      <c r="L23" s="54">
        <f t="shared" si="22"/>
        <v>85</v>
      </c>
      <c r="M23" s="54" t="str">
        <f t="shared" si="22"/>
        <v>ND</v>
      </c>
    </row>
    <row r="24" spans="1:13" ht="12.75">
      <c r="A24" s="47" t="s">
        <v>128</v>
      </c>
      <c r="B24" s="13" t="s">
        <v>132</v>
      </c>
      <c r="C24" s="5" t="s">
        <v>68</v>
      </c>
      <c r="D24" s="22">
        <f t="shared" si="0"/>
        <v>112.07</v>
      </c>
      <c r="E24" s="22"/>
      <c r="F24" s="22"/>
      <c r="G24" s="46">
        <f t="shared" si="1"/>
        <v>112.07</v>
      </c>
      <c r="H24" s="54">
        <f aca="true" t="shared" si="23" ref="H24:M24">IF(H96="D",H95,"ND")</f>
        <v>2.58</v>
      </c>
      <c r="I24" s="54">
        <f t="shared" si="23"/>
        <v>14.6</v>
      </c>
      <c r="J24" s="54" t="str">
        <f t="shared" si="23"/>
        <v>ND</v>
      </c>
      <c r="K24" s="54">
        <f t="shared" si="23"/>
        <v>7.32</v>
      </c>
      <c r="L24" s="54">
        <f t="shared" si="23"/>
        <v>86.3</v>
      </c>
      <c r="M24" s="54">
        <f t="shared" si="23"/>
        <v>1.27</v>
      </c>
    </row>
    <row r="25" spans="1:13" ht="12.75">
      <c r="A25" s="47" t="s">
        <v>129</v>
      </c>
      <c r="B25" s="13" t="s">
        <v>132</v>
      </c>
      <c r="C25" s="5" t="s">
        <v>68</v>
      </c>
      <c r="D25" s="22">
        <f t="shared" si="0"/>
        <v>99.41</v>
      </c>
      <c r="E25" s="22"/>
      <c r="F25" s="22"/>
      <c r="G25" s="46">
        <f t="shared" si="1"/>
        <v>99.41</v>
      </c>
      <c r="H25" s="54">
        <f aca="true" t="shared" si="24" ref="H25:M25">IF(H99="D",H98,"ND")</f>
        <v>3.71</v>
      </c>
      <c r="I25" s="54">
        <f t="shared" si="24"/>
        <v>8.38</v>
      </c>
      <c r="J25" s="54" t="str">
        <f t="shared" si="24"/>
        <v>ND</v>
      </c>
      <c r="K25" s="54">
        <f t="shared" si="24"/>
        <v>7.95</v>
      </c>
      <c r="L25" s="54">
        <f t="shared" si="24"/>
        <v>77.3</v>
      </c>
      <c r="M25" s="54">
        <f t="shared" si="24"/>
        <v>2.07</v>
      </c>
    </row>
    <row r="26" spans="1:13" ht="12.75">
      <c r="A26" s="47" t="s">
        <v>130</v>
      </c>
      <c r="B26" s="13" t="s">
        <v>132</v>
      </c>
      <c r="C26" s="5" t="s">
        <v>68</v>
      </c>
      <c r="D26" s="22">
        <f t="shared" si="0"/>
        <v>83.99</v>
      </c>
      <c r="E26" s="22"/>
      <c r="F26" s="22"/>
      <c r="G26" s="46">
        <f t="shared" si="1"/>
        <v>83.99</v>
      </c>
      <c r="H26" s="54" t="str">
        <f aca="true" t="shared" si="25" ref="H26:M26">IF(H102="D",H101,"ND")</f>
        <v>ND</v>
      </c>
      <c r="I26" s="54">
        <f t="shared" si="25"/>
        <v>11</v>
      </c>
      <c r="J26" s="54" t="str">
        <f t="shared" si="25"/>
        <v>ND</v>
      </c>
      <c r="K26" s="54">
        <f t="shared" si="25"/>
        <v>8.7</v>
      </c>
      <c r="L26" s="54">
        <f t="shared" si="25"/>
        <v>61.3</v>
      </c>
      <c r="M26" s="54">
        <f t="shared" si="25"/>
        <v>2.99</v>
      </c>
    </row>
    <row r="30" spans="1:3" ht="12.75">
      <c r="A30" s="37" t="s">
        <v>106</v>
      </c>
      <c r="B30" s="48"/>
      <c r="C30" s="39"/>
    </row>
    <row r="31" spans="1:13" ht="12.75">
      <c r="A31" s="7" t="s">
        <v>53</v>
      </c>
      <c r="B31" s="18" t="s">
        <v>54</v>
      </c>
      <c r="C31" s="7" t="s">
        <v>90</v>
      </c>
      <c r="D31" s="12" t="s">
        <v>14</v>
      </c>
      <c r="E31" s="19" t="s">
        <v>71</v>
      </c>
      <c r="F31" s="19" t="s">
        <v>99</v>
      </c>
      <c r="G31" s="11" t="s">
        <v>100</v>
      </c>
      <c r="H31" s="12" t="s">
        <v>8</v>
      </c>
      <c r="I31" s="12" t="s">
        <v>9</v>
      </c>
      <c r="J31" s="12" t="s">
        <v>10</v>
      </c>
      <c r="K31" s="12" t="s">
        <v>11</v>
      </c>
      <c r="L31" s="12" t="s">
        <v>12</v>
      </c>
      <c r="M31" s="12" t="s">
        <v>13</v>
      </c>
    </row>
    <row r="32" spans="1:42" s="30" customFormat="1" ht="12.75">
      <c r="A32" s="40" t="s">
        <v>108</v>
      </c>
      <c r="B32" s="61" t="s">
        <v>132</v>
      </c>
      <c r="C32" s="40" t="s">
        <v>68</v>
      </c>
      <c r="D32" s="22"/>
      <c r="E32" s="22"/>
      <c r="F32" s="22"/>
      <c r="G32" s="46"/>
      <c r="H32" s="22">
        <v>1.53</v>
      </c>
      <c r="I32" s="22">
        <v>11.2</v>
      </c>
      <c r="J32" s="22">
        <v>1</v>
      </c>
      <c r="K32" s="22">
        <v>6.1</v>
      </c>
      <c r="L32" s="22">
        <v>58</v>
      </c>
      <c r="M32" s="22">
        <v>2.27</v>
      </c>
      <c r="N32" s="35"/>
      <c r="O32" s="35"/>
      <c r="P32" s="35"/>
      <c r="Q32" s="35"/>
      <c r="R32" s="3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</row>
    <row r="33" spans="1:42" s="30" customFormat="1" ht="12.75">
      <c r="A33" s="40"/>
      <c r="B33" s="1"/>
      <c r="C33" s="1" t="s">
        <v>133</v>
      </c>
      <c r="D33" s="22"/>
      <c r="E33" s="22"/>
      <c r="F33" s="22"/>
      <c r="G33" s="22"/>
      <c r="H33" s="22" t="s">
        <v>138</v>
      </c>
      <c r="I33" s="22" t="s">
        <v>138</v>
      </c>
      <c r="J33" s="22" t="s">
        <v>17</v>
      </c>
      <c r="K33" s="22" t="s">
        <v>138</v>
      </c>
      <c r="L33" s="22" t="s">
        <v>138</v>
      </c>
      <c r="M33" s="22" t="s">
        <v>138</v>
      </c>
      <c r="N33" s="35"/>
      <c r="O33" s="35"/>
      <c r="P33" s="35"/>
      <c r="Q33" s="35"/>
      <c r="R33" s="3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</row>
    <row r="34" spans="1:42" s="30" customFormat="1" ht="12.75">
      <c r="A34" s="40"/>
      <c r="B34" s="1"/>
      <c r="C34" s="24" t="s">
        <v>69</v>
      </c>
      <c r="D34" s="23"/>
      <c r="E34" s="23"/>
      <c r="F34" s="23"/>
      <c r="G34" s="23"/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35"/>
      <c r="O34" s="35"/>
      <c r="P34" s="35"/>
      <c r="Q34" s="35"/>
      <c r="R34" s="3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</row>
    <row r="35" spans="1:42" s="30" customFormat="1" ht="12.75">
      <c r="A35" s="40" t="s">
        <v>109</v>
      </c>
      <c r="B35" s="61" t="s">
        <v>132</v>
      </c>
      <c r="C35" s="40" t="s">
        <v>68</v>
      </c>
      <c r="D35" s="22"/>
      <c r="E35" s="22"/>
      <c r="F35" s="22"/>
      <c r="G35" s="46"/>
      <c r="H35" s="22">
        <v>2.74</v>
      </c>
      <c r="I35" s="22">
        <v>9.34</v>
      </c>
      <c r="J35" s="22">
        <v>1</v>
      </c>
      <c r="K35" s="22">
        <v>7.45</v>
      </c>
      <c r="L35" s="22">
        <v>56.5</v>
      </c>
      <c r="M35" s="22">
        <v>2.51</v>
      </c>
      <c r="N35" s="35"/>
      <c r="O35" s="35"/>
      <c r="P35" s="35"/>
      <c r="Q35" s="35"/>
      <c r="R35" s="3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</row>
    <row r="36" spans="1:42" s="30" customFormat="1" ht="12.75">
      <c r="A36" s="40"/>
      <c r="B36" s="1"/>
      <c r="C36" s="1" t="s">
        <v>133</v>
      </c>
      <c r="D36" s="22"/>
      <c r="E36" s="22"/>
      <c r="F36" s="22"/>
      <c r="G36" s="22"/>
      <c r="H36" s="22" t="s">
        <v>138</v>
      </c>
      <c r="I36" s="22" t="s">
        <v>138</v>
      </c>
      <c r="J36" s="22" t="s">
        <v>17</v>
      </c>
      <c r="K36" s="22" t="s">
        <v>138</v>
      </c>
      <c r="L36" s="22" t="s">
        <v>138</v>
      </c>
      <c r="M36" s="22" t="s">
        <v>138</v>
      </c>
      <c r="N36" s="35"/>
      <c r="O36" s="35"/>
      <c r="P36" s="35"/>
      <c r="Q36" s="35"/>
      <c r="R36" s="3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</row>
    <row r="37" spans="1:42" s="30" customFormat="1" ht="12.75">
      <c r="A37" s="40"/>
      <c r="B37" s="1"/>
      <c r="C37" s="24" t="s">
        <v>69</v>
      </c>
      <c r="D37" s="23"/>
      <c r="E37" s="23"/>
      <c r="F37" s="23"/>
      <c r="G37" s="23"/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35"/>
      <c r="O37" s="35"/>
      <c r="P37" s="35"/>
      <c r="Q37" s="35"/>
      <c r="R37" s="3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</row>
    <row r="38" spans="1:42" s="30" customFormat="1" ht="12.75">
      <c r="A38" s="40" t="s">
        <v>110</v>
      </c>
      <c r="B38" s="61" t="s">
        <v>132</v>
      </c>
      <c r="C38" s="40" t="s">
        <v>68</v>
      </c>
      <c r="D38" s="22"/>
      <c r="E38" s="22"/>
      <c r="F38" s="22"/>
      <c r="G38" s="46"/>
      <c r="H38" s="22">
        <v>1.59</v>
      </c>
      <c r="I38" s="22">
        <v>10.1</v>
      </c>
      <c r="J38" s="22">
        <v>1</v>
      </c>
      <c r="K38" s="22">
        <v>6.4</v>
      </c>
      <c r="L38" s="22">
        <v>53.6</v>
      </c>
      <c r="M38" s="22">
        <v>1.23</v>
      </c>
      <c r="N38" s="35"/>
      <c r="O38" s="35"/>
      <c r="P38" s="35"/>
      <c r="Q38" s="35"/>
      <c r="R38" s="3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</row>
    <row r="39" spans="1:42" s="30" customFormat="1" ht="12.75">
      <c r="A39" s="40"/>
      <c r="B39" s="1"/>
      <c r="C39" s="1" t="s">
        <v>133</v>
      </c>
      <c r="D39" s="22"/>
      <c r="E39" s="22"/>
      <c r="F39" s="22"/>
      <c r="G39" s="22"/>
      <c r="H39" s="22" t="s">
        <v>138</v>
      </c>
      <c r="I39" s="22" t="s">
        <v>138</v>
      </c>
      <c r="J39" s="22" t="s">
        <v>17</v>
      </c>
      <c r="K39" s="22" t="s">
        <v>138</v>
      </c>
      <c r="L39" s="22" t="s">
        <v>138</v>
      </c>
      <c r="M39" s="22" t="s">
        <v>138</v>
      </c>
      <c r="N39" s="35"/>
      <c r="O39" s="35"/>
      <c r="P39" s="35"/>
      <c r="Q39" s="35"/>
      <c r="R39" s="3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  <row r="40" spans="1:42" s="30" customFormat="1" ht="12.75">
      <c r="A40" s="40"/>
      <c r="B40" s="1"/>
      <c r="C40" s="24" t="s">
        <v>69</v>
      </c>
      <c r="D40" s="23"/>
      <c r="E40" s="23"/>
      <c r="F40" s="23"/>
      <c r="G40" s="23"/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35"/>
      <c r="O40" s="35"/>
      <c r="P40" s="35"/>
      <c r="Q40" s="35"/>
      <c r="R40" s="3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</row>
    <row r="41" spans="1:42" s="30" customFormat="1" ht="12.75">
      <c r="A41" s="40" t="s">
        <v>111</v>
      </c>
      <c r="B41" s="61" t="s">
        <v>132</v>
      </c>
      <c r="C41" s="40" t="s">
        <v>68</v>
      </c>
      <c r="D41" s="22"/>
      <c r="E41" s="22"/>
      <c r="F41" s="22"/>
      <c r="G41" s="46"/>
      <c r="H41" s="22">
        <v>3.65</v>
      </c>
      <c r="I41" s="22">
        <v>5.43</v>
      </c>
      <c r="J41" s="22">
        <v>1</v>
      </c>
      <c r="K41" s="22">
        <v>14.2</v>
      </c>
      <c r="L41" s="22">
        <v>43.5</v>
      </c>
      <c r="M41" s="22">
        <v>1</v>
      </c>
      <c r="N41" s="35"/>
      <c r="O41" s="35"/>
      <c r="P41" s="35"/>
      <c r="Q41" s="35"/>
      <c r="R41" s="3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</row>
    <row r="42" spans="1:42" s="30" customFormat="1" ht="12.75">
      <c r="A42" s="40"/>
      <c r="B42" s="1"/>
      <c r="C42" s="1" t="s">
        <v>133</v>
      </c>
      <c r="D42" s="22"/>
      <c r="E42" s="22"/>
      <c r="F42" s="22"/>
      <c r="G42" s="22"/>
      <c r="H42" s="22" t="s">
        <v>138</v>
      </c>
      <c r="I42" s="22" t="s">
        <v>138</v>
      </c>
      <c r="J42" s="22" t="s">
        <v>17</v>
      </c>
      <c r="K42" s="22" t="s">
        <v>138</v>
      </c>
      <c r="L42" s="22" t="s">
        <v>138</v>
      </c>
      <c r="M42" s="22" t="s">
        <v>17</v>
      </c>
      <c r="N42" s="35"/>
      <c r="O42" s="35"/>
      <c r="P42" s="35"/>
      <c r="Q42" s="35"/>
      <c r="R42" s="3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</row>
    <row r="43" spans="1:42" s="30" customFormat="1" ht="12.75">
      <c r="A43" s="40"/>
      <c r="B43" s="1"/>
      <c r="C43" s="24" t="s">
        <v>69</v>
      </c>
      <c r="D43" s="23"/>
      <c r="E43" s="23"/>
      <c r="F43" s="23"/>
      <c r="G43" s="23"/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35"/>
      <c r="O43" s="35"/>
      <c r="P43" s="35"/>
      <c r="Q43" s="35"/>
      <c r="R43" s="3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</row>
    <row r="44" spans="1:42" s="30" customFormat="1" ht="12.75">
      <c r="A44" s="40" t="s">
        <v>112</v>
      </c>
      <c r="B44" s="61" t="s">
        <v>132</v>
      </c>
      <c r="C44" s="40" t="s">
        <v>68</v>
      </c>
      <c r="D44" s="22"/>
      <c r="E44" s="22"/>
      <c r="F44" s="22"/>
      <c r="G44" s="46"/>
      <c r="H44" s="22">
        <v>5.44</v>
      </c>
      <c r="I44" s="22">
        <v>6.18</v>
      </c>
      <c r="J44" s="22">
        <v>1</v>
      </c>
      <c r="K44" s="22">
        <v>22.2</v>
      </c>
      <c r="L44" s="22">
        <v>47.1</v>
      </c>
      <c r="M44" s="22">
        <v>3.46</v>
      </c>
      <c r="N44" s="35"/>
      <c r="O44" s="35"/>
      <c r="P44" s="35"/>
      <c r="Q44" s="35"/>
      <c r="R44" s="3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</row>
    <row r="45" spans="1:42" s="30" customFormat="1" ht="12.75">
      <c r="A45" s="40"/>
      <c r="B45" s="1"/>
      <c r="C45" s="1" t="s">
        <v>133</v>
      </c>
      <c r="D45" s="22"/>
      <c r="E45" s="22"/>
      <c r="F45" s="22"/>
      <c r="G45" s="22"/>
      <c r="H45" s="22" t="s">
        <v>138</v>
      </c>
      <c r="I45" s="22" t="s">
        <v>138</v>
      </c>
      <c r="J45" s="22" t="s">
        <v>17</v>
      </c>
      <c r="K45" s="22" t="s">
        <v>138</v>
      </c>
      <c r="L45" s="22" t="s">
        <v>138</v>
      </c>
      <c r="M45" s="22" t="s">
        <v>138</v>
      </c>
      <c r="N45" s="35"/>
      <c r="O45" s="35"/>
      <c r="P45" s="35"/>
      <c r="Q45" s="35"/>
      <c r="R45" s="3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</row>
    <row r="46" spans="1:42" s="30" customFormat="1" ht="12.75">
      <c r="A46" s="40"/>
      <c r="B46" s="1"/>
      <c r="C46" s="24" t="s">
        <v>69</v>
      </c>
      <c r="D46" s="23"/>
      <c r="E46" s="23"/>
      <c r="F46" s="23"/>
      <c r="G46" s="23"/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35"/>
      <c r="O46" s="35"/>
      <c r="P46" s="35"/>
      <c r="Q46" s="35"/>
      <c r="R46" s="3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</row>
    <row r="47" spans="1:42" s="30" customFormat="1" ht="12.75">
      <c r="A47" s="40" t="s">
        <v>113</v>
      </c>
      <c r="B47" s="61" t="s">
        <v>132</v>
      </c>
      <c r="C47" s="40" t="s">
        <v>68</v>
      </c>
      <c r="D47" s="22"/>
      <c r="E47" s="22"/>
      <c r="F47" s="22"/>
      <c r="G47" s="46"/>
      <c r="H47" s="22">
        <v>6.81</v>
      </c>
      <c r="I47" s="22">
        <v>5.45</v>
      </c>
      <c r="J47" s="22">
        <v>1</v>
      </c>
      <c r="K47" s="22">
        <v>27.4</v>
      </c>
      <c r="L47" s="22">
        <v>43.8</v>
      </c>
      <c r="M47" s="22">
        <v>6.39</v>
      </c>
      <c r="N47" s="35"/>
      <c r="O47" s="35"/>
      <c r="P47" s="35"/>
      <c r="Q47" s="35"/>
      <c r="R47" s="3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  <row r="48" spans="1:42" s="30" customFormat="1" ht="12.75">
      <c r="A48" s="40"/>
      <c r="B48" s="1"/>
      <c r="C48" s="1" t="s">
        <v>133</v>
      </c>
      <c r="D48" s="22"/>
      <c r="E48" s="22"/>
      <c r="F48" s="22"/>
      <c r="G48" s="22"/>
      <c r="H48" s="22" t="s">
        <v>138</v>
      </c>
      <c r="I48" s="22" t="s">
        <v>138</v>
      </c>
      <c r="J48" s="22" t="s">
        <v>17</v>
      </c>
      <c r="K48" s="22" t="s">
        <v>138</v>
      </c>
      <c r="L48" s="22" t="s">
        <v>138</v>
      </c>
      <c r="M48" s="22" t="s">
        <v>138</v>
      </c>
      <c r="N48" s="35"/>
      <c r="O48" s="35"/>
      <c r="P48" s="35"/>
      <c r="Q48" s="35"/>
      <c r="R48" s="3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</row>
    <row r="49" spans="1:42" s="30" customFormat="1" ht="12.75">
      <c r="A49" s="40"/>
      <c r="B49" s="1"/>
      <c r="C49" s="24" t="s">
        <v>69</v>
      </c>
      <c r="D49" s="23"/>
      <c r="E49" s="23"/>
      <c r="F49" s="23"/>
      <c r="G49" s="23"/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35"/>
      <c r="O49" s="35"/>
      <c r="P49" s="35"/>
      <c r="Q49" s="35"/>
      <c r="R49" s="3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</row>
    <row r="50" spans="1:42" s="30" customFormat="1" ht="12.75">
      <c r="A50" s="40" t="s">
        <v>114</v>
      </c>
      <c r="B50" s="61" t="s">
        <v>132</v>
      </c>
      <c r="C50" s="40" t="s">
        <v>68</v>
      </c>
      <c r="D50" s="22"/>
      <c r="E50" s="22"/>
      <c r="F50" s="22"/>
      <c r="G50" s="46"/>
      <c r="H50" s="22">
        <v>0.7946</v>
      </c>
      <c r="I50" s="22">
        <v>0.036</v>
      </c>
      <c r="J50" s="22">
        <v>0.041</v>
      </c>
      <c r="K50" s="22">
        <v>5.39</v>
      </c>
      <c r="L50" s="22">
        <v>25.325</v>
      </c>
      <c r="M50" s="22">
        <v>0.407</v>
      </c>
      <c r="N50" s="35"/>
      <c r="O50" s="35"/>
      <c r="P50" s="35"/>
      <c r="Q50" s="35"/>
      <c r="R50" s="3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</row>
    <row r="51" spans="1:42" s="30" customFormat="1" ht="12.75">
      <c r="A51" s="40"/>
      <c r="B51" s="1"/>
      <c r="C51" s="1" t="s">
        <v>133</v>
      </c>
      <c r="D51" s="22"/>
      <c r="E51" s="22"/>
      <c r="F51" s="22"/>
      <c r="G51" s="22"/>
      <c r="H51" s="22" t="s">
        <v>138</v>
      </c>
      <c r="I51" s="22" t="s">
        <v>17</v>
      </c>
      <c r="J51" s="22" t="s">
        <v>17</v>
      </c>
      <c r="K51" s="22" t="s">
        <v>138</v>
      </c>
      <c r="L51" s="22" t="s">
        <v>138</v>
      </c>
      <c r="M51" s="22" t="s">
        <v>138</v>
      </c>
      <c r="N51" s="35"/>
      <c r="O51" s="35"/>
      <c r="P51" s="35"/>
      <c r="Q51" s="35"/>
      <c r="R51" s="3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</row>
    <row r="52" spans="1:42" s="30" customFormat="1" ht="12.75">
      <c r="A52" s="40"/>
      <c r="B52" s="1"/>
      <c r="C52" s="24" t="s">
        <v>69</v>
      </c>
      <c r="D52" s="23"/>
      <c r="E52" s="23"/>
      <c r="F52" s="23"/>
      <c r="G52" s="23"/>
      <c r="H52" s="23">
        <v>0.054</v>
      </c>
      <c r="I52" s="23">
        <v>0.036</v>
      </c>
      <c r="J52" s="23">
        <v>0.041</v>
      </c>
      <c r="K52" s="23">
        <v>2</v>
      </c>
      <c r="L52" s="23">
        <v>5.6</v>
      </c>
      <c r="M52" s="23">
        <v>0.058</v>
      </c>
      <c r="N52" s="35"/>
      <c r="O52" s="35"/>
      <c r="P52" s="35"/>
      <c r="Q52" s="35"/>
      <c r="R52" s="3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</row>
    <row r="53" spans="1:42" s="30" customFormat="1" ht="12.75">
      <c r="A53" s="40" t="s">
        <v>115</v>
      </c>
      <c r="B53" s="61" t="s">
        <v>132</v>
      </c>
      <c r="C53" s="40" t="s">
        <v>68</v>
      </c>
      <c r="D53" s="22"/>
      <c r="E53" s="22"/>
      <c r="F53" s="22"/>
      <c r="G53" s="46"/>
      <c r="H53" s="22">
        <v>0.04</v>
      </c>
      <c r="I53" s="22">
        <v>0.026</v>
      </c>
      <c r="J53" s="22">
        <v>0.03</v>
      </c>
      <c r="K53" s="22">
        <v>0.64</v>
      </c>
      <c r="L53" s="22">
        <v>8.26</v>
      </c>
      <c r="M53" s="22">
        <v>0.042</v>
      </c>
      <c r="N53" s="35"/>
      <c r="O53" s="35"/>
      <c r="P53" s="35"/>
      <c r="Q53" s="35"/>
      <c r="R53" s="3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</row>
    <row r="54" spans="1:42" s="30" customFormat="1" ht="12.75">
      <c r="A54" s="40"/>
      <c r="B54" s="1"/>
      <c r="C54" s="1" t="s">
        <v>133</v>
      </c>
      <c r="D54" s="22"/>
      <c r="E54" s="22"/>
      <c r="F54" s="22"/>
      <c r="G54" s="22"/>
      <c r="H54" s="22" t="s">
        <v>17</v>
      </c>
      <c r="I54" s="22" t="s">
        <v>17</v>
      </c>
      <c r="J54" s="22" t="s">
        <v>17</v>
      </c>
      <c r="K54" s="22" t="s">
        <v>138</v>
      </c>
      <c r="L54" s="22" t="s">
        <v>138</v>
      </c>
      <c r="M54" s="22" t="s">
        <v>17</v>
      </c>
      <c r="N54" s="35"/>
      <c r="O54" s="35"/>
      <c r="P54" s="35"/>
      <c r="Q54" s="35"/>
      <c r="R54" s="3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</row>
    <row r="55" spans="1:42" s="30" customFormat="1" ht="12.75">
      <c r="A55" s="40"/>
      <c r="B55" s="1"/>
      <c r="C55" s="24" t="s">
        <v>69</v>
      </c>
      <c r="D55" s="23"/>
      <c r="E55" s="23"/>
      <c r="F55" s="23"/>
      <c r="G55" s="23"/>
      <c r="H55" s="23">
        <v>0.04</v>
      </c>
      <c r="I55" s="23">
        <v>0.026</v>
      </c>
      <c r="J55" s="23">
        <v>0.03</v>
      </c>
      <c r="K55" s="23">
        <v>0.039</v>
      </c>
      <c r="L55" s="23">
        <v>2.2</v>
      </c>
      <c r="M55" s="23">
        <v>0.042</v>
      </c>
      <c r="N55" s="35"/>
      <c r="O55" s="35"/>
      <c r="P55" s="35"/>
      <c r="Q55" s="35"/>
      <c r="R55" s="3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</row>
    <row r="56" spans="1:42" s="30" customFormat="1" ht="12.75">
      <c r="A56" s="40" t="s">
        <v>116</v>
      </c>
      <c r="B56" s="61" t="s">
        <v>132</v>
      </c>
      <c r="C56" s="40" t="s">
        <v>68</v>
      </c>
      <c r="D56" s="22"/>
      <c r="E56" s="22"/>
      <c r="F56" s="22"/>
      <c r="G56" s="46"/>
      <c r="H56" s="22">
        <v>0.036</v>
      </c>
      <c r="I56" s="22">
        <v>0.024</v>
      </c>
      <c r="J56" s="22">
        <v>0.039</v>
      </c>
      <c r="K56" s="22">
        <v>0.1499</v>
      </c>
      <c r="L56" s="22">
        <v>1.3952</v>
      </c>
      <c r="M56" s="22">
        <v>0.032</v>
      </c>
      <c r="N56" s="35"/>
      <c r="O56" s="35"/>
      <c r="P56" s="35"/>
      <c r="Q56" s="35"/>
      <c r="R56" s="3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</row>
    <row r="57" spans="1:42" s="30" customFormat="1" ht="12.75">
      <c r="A57" s="40"/>
      <c r="B57" s="1"/>
      <c r="C57" s="1" t="s">
        <v>133</v>
      </c>
      <c r="D57" s="22"/>
      <c r="E57" s="22"/>
      <c r="F57" s="22"/>
      <c r="G57" s="22"/>
      <c r="H57" s="22" t="s">
        <v>17</v>
      </c>
      <c r="I57" s="22" t="s">
        <v>17</v>
      </c>
      <c r="J57" s="22" t="s">
        <v>17</v>
      </c>
      <c r="K57" s="22" t="s">
        <v>138</v>
      </c>
      <c r="L57" s="22" t="s">
        <v>138</v>
      </c>
      <c r="M57" s="22" t="s">
        <v>17</v>
      </c>
      <c r="N57" s="35"/>
      <c r="O57" s="35"/>
      <c r="P57" s="35"/>
      <c r="Q57" s="35"/>
      <c r="R57" s="3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</row>
    <row r="58" spans="1:42" s="30" customFormat="1" ht="12.75">
      <c r="A58" s="40"/>
      <c r="B58" s="1"/>
      <c r="C58" s="24" t="s">
        <v>69</v>
      </c>
      <c r="D58" s="23"/>
      <c r="E58" s="23"/>
      <c r="F58" s="23"/>
      <c r="G58" s="23"/>
      <c r="H58" s="23">
        <v>0.036</v>
      </c>
      <c r="I58" s="23">
        <v>0.024</v>
      </c>
      <c r="J58" s="23">
        <v>0.039</v>
      </c>
      <c r="K58" s="23">
        <v>0.035</v>
      </c>
      <c r="L58" s="23">
        <v>0.096</v>
      </c>
      <c r="M58" s="23">
        <v>0.032</v>
      </c>
      <c r="N58" s="35"/>
      <c r="O58" s="35"/>
      <c r="P58" s="35"/>
      <c r="Q58" s="35"/>
      <c r="R58" s="3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</row>
    <row r="59" spans="1:42" s="30" customFormat="1" ht="12.75">
      <c r="A59" s="40" t="s">
        <v>117</v>
      </c>
      <c r="B59" s="61" t="s">
        <v>132</v>
      </c>
      <c r="C59" s="40" t="s">
        <v>68</v>
      </c>
      <c r="D59" s="22"/>
      <c r="E59" s="22"/>
      <c r="F59" s="22"/>
      <c r="G59" s="46"/>
      <c r="H59" s="22">
        <v>0.5</v>
      </c>
      <c r="I59" s="22">
        <v>2.45</v>
      </c>
      <c r="J59" s="22">
        <v>0.5</v>
      </c>
      <c r="K59" s="22">
        <v>1.66</v>
      </c>
      <c r="L59" s="22">
        <v>21</v>
      </c>
      <c r="M59" s="22">
        <v>0.5</v>
      </c>
      <c r="N59" s="35"/>
      <c r="O59" s="35"/>
      <c r="P59" s="35"/>
      <c r="Q59" s="35"/>
      <c r="R59" s="3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</row>
    <row r="60" spans="1:42" s="30" customFormat="1" ht="12.75">
      <c r="A60" s="40"/>
      <c r="B60" s="1"/>
      <c r="C60" s="1" t="s">
        <v>133</v>
      </c>
      <c r="D60" s="22"/>
      <c r="E60" s="22"/>
      <c r="F60" s="22"/>
      <c r="G60" s="22"/>
      <c r="H60" s="22" t="s">
        <v>17</v>
      </c>
      <c r="I60" s="22" t="s">
        <v>138</v>
      </c>
      <c r="J60" s="22" t="s">
        <v>17</v>
      </c>
      <c r="K60" s="22" t="s">
        <v>138</v>
      </c>
      <c r="L60" s="22" t="s">
        <v>138</v>
      </c>
      <c r="M60" s="22" t="s">
        <v>17</v>
      </c>
      <c r="N60" s="35"/>
      <c r="O60" s="35"/>
      <c r="P60" s="35"/>
      <c r="Q60" s="35"/>
      <c r="R60" s="3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</row>
    <row r="61" spans="1:42" s="30" customFormat="1" ht="12.75">
      <c r="A61" s="40"/>
      <c r="B61" s="1"/>
      <c r="C61" s="24" t="s">
        <v>69</v>
      </c>
      <c r="D61" s="23"/>
      <c r="E61" s="23"/>
      <c r="F61" s="23"/>
      <c r="G61" s="23"/>
      <c r="H61" s="23">
        <v>0.5</v>
      </c>
      <c r="I61" s="23">
        <v>0.5</v>
      </c>
      <c r="J61" s="23">
        <v>0.5</v>
      </c>
      <c r="K61" s="23">
        <v>1</v>
      </c>
      <c r="L61" s="23">
        <v>2</v>
      </c>
      <c r="M61" s="23">
        <v>0.5</v>
      </c>
      <c r="N61" s="35"/>
      <c r="O61" s="35"/>
      <c r="P61" s="35"/>
      <c r="Q61" s="35"/>
      <c r="R61" s="3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</row>
    <row r="62" spans="1:42" s="30" customFormat="1" ht="12.75">
      <c r="A62" s="40" t="s">
        <v>141</v>
      </c>
      <c r="B62" s="61" t="s">
        <v>132</v>
      </c>
      <c r="C62" s="40" t="s">
        <v>68</v>
      </c>
      <c r="D62" s="22"/>
      <c r="E62" s="22"/>
      <c r="F62" s="22"/>
      <c r="G62" s="46"/>
      <c r="H62" s="22">
        <v>0.5</v>
      </c>
      <c r="I62" s="22">
        <v>2.16</v>
      </c>
      <c r="J62" s="22">
        <v>0.5</v>
      </c>
      <c r="K62" s="22">
        <v>1.5</v>
      </c>
      <c r="L62" s="22">
        <v>24.6</v>
      </c>
      <c r="M62" s="22">
        <v>0.5</v>
      </c>
      <c r="N62" s="35"/>
      <c r="O62" s="35"/>
      <c r="P62" s="35"/>
      <c r="Q62" s="35"/>
      <c r="R62" s="3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</row>
    <row r="63" spans="1:42" s="30" customFormat="1" ht="12.75">
      <c r="A63" s="40"/>
      <c r="B63" s="1"/>
      <c r="C63" s="1" t="s">
        <v>133</v>
      </c>
      <c r="D63" s="22"/>
      <c r="E63" s="22"/>
      <c r="F63" s="22"/>
      <c r="G63" s="22"/>
      <c r="H63" s="22" t="s">
        <v>17</v>
      </c>
      <c r="I63" s="22" t="s">
        <v>138</v>
      </c>
      <c r="J63" s="22" t="s">
        <v>17</v>
      </c>
      <c r="K63" s="22" t="s">
        <v>138</v>
      </c>
      <c r="L63" s="22" t="s">
        <v>138</v>
      </c>
      <c r="M63" s="22" t="s">
        <v>17</v>
      </c>
      <c r="N63" s="35"/>
      <c r="O63" s="35"/>
      <c r="P63" s="35"/>
      <c r="Q63" s="35"/>
      <c r="R63" s="3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</row>
    <row r="64" spans="1:42" s="30" customFormat="1" ht="12.75">
      <c r="A64" s="40"/>
      <c r="B64" s="1"/>
      <c r="C64" s="24" t="s">
        <v>69</v>
      </c>
      <c r="D64" s="23"/>
      <c r="E64" s="23"/>
      <c r="F64" s="23"/>
      <c r="G64" s="23"/>
      <c r="H64" s="23">
        <v>0.5</v>
      </c>
      <c r="I64" s="23">
        <v>0.5</v>
      </c>
      <c r="J64" s="23">
        <v>0.5</v>
      </c>
      <c r="K64" s="23">
        <v>1</v>
      </c>
      <c r="L64" s="23">
        <v>2</v>
      </c>
      <c r="M64" s="23">
        <v>0.5</v>
      </c>
      <c r="N64" s="35"/>
      <c r="O64" s="35"/>
      <c r="P64" s="35"/>
      <c r="Q64" s="35"/>
      <c r="R64" s="3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</row>
    <row r="65" spans="1:42" s="30" customFormat="1" ht="12.75">
      <c r="A65" s="40" t="s">
        <v>118</v>
      </c>
      <c r="B65" s="61" t="s">
        <v>132</v>
      </c>
      <c r="C65" s="40" t="s">
        <v>68</v>
      </c>
      <c r="D65" s="22"/>
      <c r="E65" s="22"/>
      <c r="F65" s="22"/>
      <c r="G65" s="46"/>
      <c r="H65" s="22">
        <v>1.2</v>
      </c>
      <c r="I65" s="22">
        <v>4.4</v>
      </c>
      <c r="J65" s="22">
        <v>1</v>
      </c>
      <c r="K65" s="22">
        <v>16</v>
      </c>
      <c r="L65" s="22">
        <v>47</v>
      </c>
      <c r="M65" s="22">
        <v>6.7</v>
      </c>
      <c r="N65" s="35"/>
      <c r="O65" s="35"/>
      <c r="P65" s="35"/>
      <c r="Q65" s="35"/>
      <c r="R65" s="3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</row>
    <row r="66" spans="1:42" s="30" customFormat="1" ht="12.75">
      <c r="A66" s="40"/>
      <c r="B66" s="1"/>
      <c r="C66" s="1" t="s">
        <v>133</v>
      </c>
      <c r="D66" s="22"/>
      <c r="E66" s="22"/>
      <c r="F66" s="22"/>
      <c r="G66" s="22"/>
      <c r="H66" s="22" t="s">
        <v>138</v>
      </c>
      <c r="I66" s="22" t="s">
        <v>138</v>
      </c>
      <c r="J66" s="22" t="s">
        <v>17</v>
      </c>
      <c r="K66" s="22" t="s">
        <v>138</v>
      </c>
      <c r="L66" s="22" t="s">
        <v>138</v>
      </c>
      <c r="M66" s="22" t="s">
        <v>138</v>
      </c>
      <c r="N66" s="35"/>
      <c r="O66" s="35"/>
      <c r="P66" s="35"/>
      <c r="Q66" s="35"/>
      <c r="R66" s="3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</row>
    <row r="67" spans="1:42" s="30" customFormat="1" ht="12.75">
      <c r="A67" s="40"/>
      <c r="B67" s="1"/>
      <c r="C67" s="24" t="s">
        <v>69</v>
      </c>
      <c r="D67" s="23"/>
      <c r="E67" s="23"/>
      <c r="F67" s="23"/>
      <c r="G67" s="23"/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35"/>
      <c r="O67" s="35"/>
      <c r="P67" s="35"/>
      <c r="Q67" s="35"/>
      <c r="R67" s="3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</row>
    <row r="68" spans="1:42" s="30" customFormat="1" ht="12.75">
      <c r="A68" s="40" t="s">
        <v>119</v>
      </c>
      <c r="B68" s="61" t="s">
        <v>132</v>
      </c>
      <c r="C68" s="40" t="s">
        <v>68</v>
      </c>
      <c r="D68" s="22"/>
      <c r="E68" s="22"/>
      <c r="F68" s="22"/>
      <c r="G68" s="46"/>
      <c r="H68" s="22">
        <v>4.1</v>
      </c>
      <c r="I68" s="22">
        <v>4.1</v>
      </c>
      <c r="J68" s="22">
        <v>1</v>
      </c>
      <c r="K68" s="22">
        <v>17</v>
      </c>
      <c r="L68" s="22">
        <v>41</v>
      </c>
      <c r="M68" s="22">
        <v>4.6</v>
      </c>
      <c r="N68" s="35"/>
      <c r="O68" s="35"/>
      <c r="P68" s="35"/>
      <c r="Q68" s="35"/>
      <c r="R68" s="3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</row>
    <row r="69" spans="1:42" s="30" customFormat="1" ht="12.75">
      <c r="A69" s="40"/>
      <c r="B69" s="1"/>
      <c r="C69" s="1" t="s">
        <v>133</v>
      </c>
      <c r="D69" s="22"/>
      <c r="E69" s="22"/>
      <c r="F69" s="22"/>
      <c r="G69" s="22"/>
      <c r="H69" s="22" t="s">
        <v>138</v>
      </c>
      <c r="I69" s="22" t="s">
        <v>138</v>
      </c>
      <c r="J69" s="22" t="s">
        <v>17</v>
      </c>
      <c r="K69" s="22" t="s">
        <v>138</v>
      </c>
      <c r="L69" s="22" t="s">
        <v>138</v>
      </c>
      <c r="M69" s="22" t="s">
        <v>138</v>
      </c>
      <c r="N69" s="35"/>
      <c r="O69" s="35"/>
      <c r="P69" s="35"/>
      <c r="Q69" s="35"/>
      <c r="R69" s="3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</row>
    <row r="70" spans="1:42" s="30" customFormat="1" ht="12.75">
      <c r="A70" s="40"/>
      <c r="B70" s="1"/>
      <c r="C70" s="24" t="s">
        <v>69</v>
      </c>
      <c r="D70" s="23"/>
      <c r="E70" s="23"/>
      <c r="F70" s="23"/>
      <c r="G70" s="23"/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35"/>
      <c r="O70" s="35"/>
      <c r="P70" s="35"/>
      <c r="Q70" s="35"/>
      <c r="R70" s="3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</row>
    <row r="71" spans="1:42" s="30" customFormat="1" ht="12.75">
      <c r="A71" s="40" t="s">
        <v>120</v>
      </c>
      <c r="B71" s="61" t="s">
        <v>132</v>
      </c>
      <c r="C71" s="40" t="s">
        <v>68</v>
      </c>
      <c r="D71" s="22"/>
      <c r="E71" s="22"/>
      <c r="F71" s="22"/>
      <c r="G71" s="46"/>
      <c r="H71" s="22">
        <v>2.9</v>
      </c>
      <c r="I71" s="22">
        <v>11</v>
      </c>
      <c r="J71" s="22">
        <v>1</v>
      </c>
      <c r="K71" s="22">
        <v>7.9</v>
      </c>
      <c r="L71" s="22">
        <v>73</v>
      </c>
      <c r="M71" s="22">
        <v>3</v>
      </c>
      <c r="N71" s="35"/>
      <c r="O71" s="35"/>
      <c r="P71" s="35"/>
      <c r="Q71" s="35"/>
      <c r="R71" s="3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</row>
    <row r="72" spans="1:42" s="30" customFormat="1" ht="12.75">
      <c r="A72" s="40"/>
      <c r="B72" s="1"/>
      <c r="C72" s="1" t="s">
        <v>133</v>
      </c>
      <c r="D72" s="22"/>
      <c r="E72" s="22"/>
      <c r="F72" s="22"/>
      <c r="G72" s="22"/>
      <c r="H72" s="22" t="s">
        <v>138</v>
      </c>
      <c r="I72" s="22" t="s">
        <v>138</v>
      </c>
      <c r="J72" s="22" t="s">
        <v>17</v>
      </c>
      <c r="K72" s="22" t="s">
        <v>138</v>
      </c>
      <c r="L72" s="22" t="s">
        <v>138</v>
      </c>
      <c r="M72" s="22" t="s">
        <v>138</v>
      </c>
      <c r="N72" s="35"/>
      <c r="O72" s="35"/>
      <c r="P72" s="35"/>
      <c r="Q72" s="35"/>
      <c r="R72" s="3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</row>
    <row r="73" spans="1:42" s="30" customFormat="1" ht="12.75">
      <c r="A73" s="40"/>
      <c r="B73" s="1"/>
      <c r="C73" s="24" t="s">
        <v>69</v>
      </c>
      <c r="D73" s="23"/>
      <c r="E73" s="23"/>
      <c r="F73" s="23"/>
      <c r="G73" s="23"/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35"/>
      <c r="O73" s="35"/>
      <c r="P73" s="35"/>
      <c r="Q73" s="35"/>
      <c r="R73" s="3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</row>
    <row r="74" spans="1:42" s="30" customFormat="1" ht="12.75">
      <c r="A74" s="40" t="s">
        <v>121</v>
      </c>
      <c r="B74" s="61" t="s">
        <v>132</v>
      </c>
      <c r="C74" s="40" t="s">
        <v>68</v>
      </c>
      <c r="D74" s="22"/>
      <c r="E74" s="22"/>
      <c r="F74" s="22"/>
      <c r="G74" s="46"/>
      <c r="H74" s="22">
        <v>1.2</v>
      </c>
      <c r="I74" s="22">
        <v>7.9</v>
      </c>
      <c r="J74" s="22">
        <v>1</v>
      </c>
      <c r="K74" s="22">
        <v>5</v>
      </c>
      <c r="L74" s="22">
        <v>45.8</v>
      </c>
      <c r="M74" s="22">
        <v>1</v>
      </c>
      <c r="N74" s="35"/>
      <c r="O74" s="35"/>
      <c r="P74" s="35"/>
      <c r="Q74" s="35"/>
      <c r="R74" s="3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</row>
    <row r="75" spans="1:42" s="30" customFormat="1" ht="12.75">
      <c r="A75" s="40"/>
      <c r="B75" s="1"/>
      <c r="C75" s="1" t="s">
        <v>133</v>
      </c>
      <c r="D75" s="22"/>
      <c r="E75" s="22"/>
      <c r="F75" s="22"/>
      <c r="G75" s="22"/>
      <c r="H75" s="22" t="s">
        <v>138</v>
      </c>
      <c r="I75" s="22" t="s">
        <v>138</v>
      </c>
      <c r="J75" s="22" t="s">
        <v>17</v>
      </c>
      <c r="K75" s="22" t="s">
        <v>138</v>
      </c>
      <c r="L75" s="22" t="s">
        <v>138</v>
      </c>
      <c r="M75" s="22" t="s">
        <v>138</v>
      </c>
      <c r="N75" s="35"/>
      <c r="O75" s="35"/>
      <c r="P75" s="35"/>
      <c r="Q75" s="35"/>
      <c r="R75" s="3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</row>
    <row r="76" spans="1:42" s="30" customFormat="1" ht="12.75">
      <c r="A76" s="40"/>
      <c r="B76" s="1"/>
      <c r="C76" s="24" t="s">
        <v>69</v>
      </c>
      <c r="D76" s="23"/>
      <c r="E76" s="23"/>
      <c r="F76" s="23"/>
      <c r="G76" s="23"/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35"/>
      <c r="O76" s="35"/>
      <c r="P76" s="35"/>
      <c r="Q76" s="35"/>
      <c r="R76" s="3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</row>
    <row r="77" spans="1:42" s="30" customFormat="1" ht="12.75">
      <c r="A77" s="40" t="s">
        <v>122</v>
      </c>
      <c r="B77" s="61" t="s">
        <v>132</v>
      </c>
      <c r="C77" s="40" t="s">
        <v>68</v>
      </c>
      <c r="D77" s="22"/>
      <c r="E77" s="22"/>
      <c r="F77" s="22"/>
      <c r="G77" s="46"/>
      <c r="H77" s="22">
        <v>1.4</v>
      </c>
      <c r="I77" s="22">
        <v>7.4</v>
      </c>
      <c r="J77" s="22">
        <v>1</v>
      </c>
      <c r="K77" s="22">
        <v>5.9</v>
      </c>
      <c r="L77" s="22">
        <v>54</v>
      </c>
      <c r="M77" s="22">
        <v>2.4</v>
      </c>
      <c r="N77" s="35"/>
      <c r="O77" s="35"/>
      <c r="P77" s="35"/>
      <c r="Q77" s="35"/>
      <c r="R77" s="3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</row>
    <row r="78" spans="1:42" s="30" customFormat="1" ht="12.75">
      <c r="A78" s="40"/>
      <c r="B78" s="1"/>
      <c r="C78" s="1" t="s">
        <v>133</v>
      </c>
      <c r="D78" s="22"/>
      <c r="E78" s="22"/>
      <c r="F78" s="22"/>
      <c r="G78" s="22"/>
      <c r="H78" s="22" t="s">
        <v>138</v>
      </c>
      <c r="I78" s="22" t="s">
        <v>138</v>
      </c>
      <c r="J78" s="22" t="s">
        <v>17</v>
      </c>
      <c r="K78" s="22" t="s">
        <v>138</v>
      </c>
      <c r="L78" s="22" t="s">
        <v>138</v>
      </c>
      <c r="M78" s="22" t="s">
        <v>138</v>
      </c>
      <c r="N78" s="35"/>
      <c r="O78" s="35"/>
      <c r="P78" s="35"/>
      <c r="Q78" s="35"/>
      <c r="R78" s="3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</row>
    <row r="79" spans="1:42" s="30" customFormat="1" ht="12.75">
      <c r="A79" s="40"/>
      <c r="B79" s="1"/>
      <c r="C79" s="24" t="s">
        <v>69</v>
      </c>
      <c r="D79" s="23"/>
      <c r="E79" s="23"/>
      <c r="F79" s="23"/>
      <c r="G79" s="23"/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35"/>
      <c r="O79" s="35"/>
      <c r="P79" s="35"/>
      <c r="Q79" s="35"/>
      <c r="R79" s="3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</row>
    <row r="80" spans="1:42" s="30" customFormat="1" ht="12.75">
      <c r="A80" s="40" t="s">
        <v>123</v>
      </c>
      <c r="B80" s="61" t="s">
        <v>132</v>
      </c>
      <c r="C80" s="40" t="s">
        <v>68</v>
      </c>
      <c r="D80" s="22"/>
      <c r="E80" s="22"/>
      <c r="F80" s="22"/>
      <c r="G80" s="46"/>
      <c r="H80" s="22">
        <v>1.6</v>
      </c>
      <c r="I80" s="22">
        <v>7.6</v>
      </c>
      <c r="J80" s="22">
        <v>1</v>
      </c>
      <c r="K80" s="22">
        <v>5.5</v>
      </c>
      <c r="L80" s="22">
        <v>61</v>
      </c>
      <c r="M80" s="22">
        <v>1.2</v>
      </c>
      <c r="N80" s="35"/>
      <c r="O80" s="35"/>
      <c r="P80" s="35"/>
      <c r="Q80" s="35"/>
      <c r="R80" s="3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</row>
    <row r="81" spans="1:42" s="30" customFormat="1" ht="12.75">
      <c r="A81" s="40"/>
      <c r="B81" s="1"/>
      <c r="C81" s="1" t="s">
        <v>133</v>
      </c>
      <c r="D81" s="22"/>
      <c r="E81" s="22"/>
      <c r="F81" s="22"/>
      <c r="G81" s="22"/>
      <c r="H81" s="22" t="s">
        <v>138</v>
      </c>
      <c r="I81" s="22" t="s">
        <v>138</v>
      </c>
      <c r="J81" s="22" t="s">
        <v>17</v>
      </c>
      <c r="K81" s="22" t="s">
        <v>138</v>
      </c>
      <c r="L81" s="22" t="s">
        <v>138</v>
      </c>
      <c r="M81" s="22" t="s">
        <v>138</v>
      </c>
      <c r="N81" s="35"/>
      <c r="O81" s="35"/>
      <c r="P81" s="35"/>
      <c r="Q81" s="35"/>
      <c r="R81" s="3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</row>
    <row r="82" spans="1:42" s="30" customFormat="1" ht="12.75">
      <c r="A82" s="40"/>
      <c r="B82" s="1"/>
      <c r="C82" s="24" t="s">
        <v>69</v>
      </c>
      <c r="D82" s="23"/>
      <c r="E82" s="23"/>
      <c r="F82" s="23"/>
      <c r="G82" s="23"/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35"/>
      <c r="O82" s="35"/>
      <c r="P82" s="35"/>
      <c r="Q82" s="35"/>
      <c r="R82" s="3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</row>
    <row r="83" spans="1:42" s="30" customFormat="1" ht="12.75">
      <c r="A83" s="40" t="s">
        <v>124</v>
      </c>
      <c r="B83" s="61" t="s">
        <v>132</v>
      </c>
      <c r="C83" s="1" t="s">
        <v>68</v>
      </c>
      <c r="D83" s="22"/>
      <c r="E83" s="22"/>
      <c r="F83" s="22"/>
      <c r="G83" s="46"/>
      <c r="H83" s="35">
        <v>4.8</v>
      </c>
      <c r="I83" s="35">
        <v>5.7</v>
      </c>
      <c r="J83" s="35">
        <v>1</v>
      </c>
      <c r="K83" s="35">
        <v>22.2</v>
      </c>
      <c r="L83" s="22">
        <v>52.9</v>
      </c>
      <c r="M83" s="22">
        <v>2.1</v>
      </c>
      <c r="N83" s="35"/>
      <c r="O83" s="35"/>
      <c r="P83" s="35"/>
      <c r="Q83" s="35"/>
      <c r="R83" s="35"/>
      <c r="S83" s="44"/>
      <c r="T83" s="44"/>
      <c r="U83" s="44"/>
      <c r="V83" s="44"/>
      <c r="W83" s="44"/>
      <c r="X83" s="44"/>
      <c r="Y83" s="44"/>
      <c r="Z83" s="44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</row>
    <row r="84" spans="1:42" s="30" customFormat="1" ht="12.75">
      <c r="A84" s="40"/>
      <c r="B84" s="1"/>
      <c r="C84" s="1" t="s">
        <v>133</v>
      </c>
      <c r="D84" s="22"/>
      <c r="E84" s="22"/>
      <c r="F84" s="22"/>
      <c r="G84" s="22"/>
      <c r="H84" s="22" t="s">
        <v>138</v>
      </c>
      <c r="I84" s="22" t="s">
        <v>138</v>
      </c>
      <c r="J84" s="22" t="s">
        <v>17</v>
      </c>
      <c r="K84" s="22" t="s">
        <v>138</v>
      </c>
      <c r="L84" s="22" t="s">
        <v>138</v>
      </c>
      <c r="M84" s="22" t="s">
        <v>138</v>
      </c>
      <c r="N84" s="35"/>
      <c r="O84" s="35"/>
      <c r="P84" s="35"/>
      <c r="Q84" s="35"/>
      <c r="R84" s="3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</row>
    <row r="85" spans="1:42" s="30" customFormat="1" ht="12.75">
      <c r="A85" s="40"/>
      <c r="B85" s="1"/>
      <c r="C85" s="24" t="s">
        <v>69</v>
      </c>
      <c r="D85" s="23"/>
      <c r="E85" s="23"/>
      <c r="F85" s="23"/>
      <c r="G85" s="23"/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35"/>
      <c r="O85" s="35"/>
      <c r="P85" s="35"/>
      <c r="Q85" s="35"/>
      <c r="R85" s="3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</row>
    <row r="86" spans="1:42" s="30" customFormat="1" ht="12.75">
      <c r="A86" s="40" t="s">
        <v>125</v>
      </c>
      <c r="B86" s="61" t="s">
        <v>132</v>
      </c>
      <c r="C86" s="40" t="s">
        <v>68</v>
      </c>
      <c r="D86" s="22"/>
      <c r="E86" s="22"/>
      <c r="F86" s="22"/>
      <c r="G86" s="46"/>
      <c r="H86" s="22">
        <v>1.3</v>
      </c>
      <c r="I86" s="22">
        <v>11.3</v>
      </c>
      <c r="J86" s="22">
        <v>1</v>
      </c>
      <c r="K86" s="22">
        <v>4.5</v>
      </c>
      <c r="L86" s="22">
        <v>82.9</v>
      </c>
      <c r="M86" s="22">
        <v>1.8</v>
      </c>
      <c r="N86" s="35"/>
      <c r="O86" s="35"/>
      <c r="P86" s="35"/>
      <c r="Q86" s="35"/>
      <c r="R86" s="3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</row>
    <row r="87" spans="1:42" s="30" customFormat="1" ht="12.75">
      <c r="A87" s="40"/>
      <c r="B87" s="1"/>
      <c r="C87" s="1" t="s">
        <v>133</v>
      </c>
      <c r="D87" s="22"/>
      <c r="E87" s="22"/>
      <c r="F87" s="22"/>
      <c r="G87" s="22"/>
      <c r="H87" s="22" t="s">
        <v>138</v>
      </c>
      <c r="I87" s="22" t="s">
        <v>138</v>
      </c>
      <c r="J87" s="22" t="s">
        <v>17</v>
      </c>
      <c r="K87" s="22" t="s">
        <v>138</v>
      </c>
      <c r="L87" s="22" t="s">
        <v>138</v>
      </c>
      <c r="M87" s="22" t="s">
        <v>138</v>
      </c>
      <c r="N87" s="35"/>
      <c r="O87" s="35"/>
      <c r="P87" s="35"/>
      <c r="Q87" s="35"/>
      <c r="R87" s="3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</row>
    <row r="88" spans="1:42" s="30" customFormat="1" ht="12.75">
      <c r="A88" s="40"/>
      <c r="B88" s="1"/>
      <c r="C88" s="24" t="s">
        <v>69</v>
      </c>
      <c r="D88" s="23"/>
      <c r="E88" s="23"/>
      <c r="F88" s="23"/>
      <c r="G88" s="23"/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35"/>
      <c r="O88" s="35"/>
      <c r="P88" s="35"/>
      <c r="Q88" s="35"/>
      <c r="R88" s="3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</row>
    <row r="89" spans="1:42" s="30" customFormat="1" ht="12.75">
      <c r="A89" s="40" t="s">
        <v>126</v>
      </c>
      <c r="B89" s="61" t="s">
        <v>132</v>
      </c>
      <c r="C89" s="40" t="s">
        <v>68</v>
      </c>
      <c r="D89" s="22"/>
      <c r="E89" s="22"/>
      <c r="F89" s="22"/>
      <c r="G89" s="46"/>
      <c r="H89" s="22">
        <v>1.7</v>
      </c>
      <c r="I89" s="22">
        <v>11</v>
      </c>
      <c r="J89" s="22">
        <v>1</v>
      </c>
      <c r="K89" s="22">
        <v>5.9</v>
      </c>
      <c r="L89" s="22">
        <v>89.9</v>
      </c>
      <c r="M89" s="22">
        <v>2.1</v>
      </c>
      <c r="N89" s="35"/>
      <c r="O89" s="35"/>
      <c r="P89" s="35"/>
      <c r="Q89" s="35"/>
      <c r="R89" s="3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</row>
    <row r="90" spans="1:42" s="30" customFormat="1" ht="12.75">
      <c r="A90" s="40"/>
      <c r="B90" s="1"/>
      <c r="C90" s="1" t="s">
        <v>133</v>
      </c>
      <c r="D90" s="22"/>
      <c r="E90" s="22"/>
      <c r="F90" s="22"/>
      <c r="G90" s="22"/>
      <c r="H90" s="22" t="s">
        <v>138</v>
      </c>
      <c r="I90" s="22" t="s">
        <v>138</v>
      </c>
      <c r="J90" s="22" t="s">
        <v>17</v>
      </c>
      <c r="K90" s="22" t="s">
        <v>138</v>
      </c>
      <c r="L90" s="22" t="s">
        <v>138</v>
      </c>
      <c r="M90" s="22" t="s">
        <v>138</v>
      </c>
      <c r="N90" s="35"/>
      <c r="O90" s="35"/>
      <c r="P90" s="35"/>
      <c r="Q90" s="35"/>
      <c r="R90" s="3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</row>
    <row r="91" spans="1:42" s="30" customFormat="1" ht="12.75">
      <c r="A91" s="40"/>
      <c r="B91" s="1"/>
      <c r="C91" s="24" t="s">
        <v>69</v>
      </c>
      <c r="D91" s="23"/>
      <c r="E91" s="23"/>
      <c r="F91" s="23"/>
      <c r="G91" s="23"/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35"/>
      <c r="O91" s="35"/>
      <c r="P91" s="35"/>
      <c r="Q91" s="35"/>
      <c r="R91" s="3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</row>
    <row r="92" spans="1:42" s="30" customFormat="1" ht="12.75">
      <c r="A92" s="40" t="s">
        <v>127</v>
      </c>
      <c r="B92" s="61" t="s">
        <v>132</v>
      </c>
      <c r="C92" s="40" t="s">
        <v>68</v>
      </c>
      <c r="D92" s="22"/>
      <c r="E92" s="22"/>
      <c r="F92" s="22"/>
      <c r="G92" s="46"/>
      <c r="H92" s="22">
        <v>1.3</v>
      </c>
      <c r="I92" s="22">
        <v>8.9</v>
      </c>
      <c r="J92" s="22">
        <v>1</v>
      </c>
      <c r="K92" s="22">
        <v>3.6</v>
      </c>
      <c r="L92" s="22">
        <v>85</v>
      </c>
      <c r="M92" s="22">
        <v>1</v>
      </c>
      <c r="N92" s="35"/>
      <c r="O92" s="35"/>
      <c r="P92" s="35"/>
      <c r="Q92" s="35"/>
      <c r="R92" s="3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</row>
    <row r="93" spans="1:42" s="30" customFormat="1" ht="12.75">
      <c r="A93" s="40"/>
      <c r="B93" s="1"/>
      <c r="C93" s="1" t="s">
        <v>133</v>
      </c>
      <c r="D93" s="22"/>
      <c r="E93" s="22"/>
      <c r="F93" s="22"/>
      <c r="G93" s="22"/>
      <c r="H93" s="22" t="s">
        <v>138</v>
      </c>
      <c r="I93" s="22" t="s">
        <v>138</v>
      </c>
      <c r="J93" s="22" t="s">
        <v>17</v>
      </c>
      <c r="K93" s="22" t="s">
        <v>138</v>
      </c>
      <c r="L93" s="22" t="s">
        <v>138</v>
      </c>
      <c r="M93" s="22" t="s">
        <v>17</v>
      </c>
      <c r="N93" s="35"/>
      <c r="O93" s="35"/>
      <c r="P93" s="35"/>
      <c r="Q93" s="35"/>
      <c r="R93" s="3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</row>
    <row r="94" spans="1:42" s="30" customFormat="1" ht="12.75">
      <c r="A94" s="40"/>
      <c r="B94" s="1"/>
      <c r="C94" s="24" t="s">
        <v>69</v>
      </c>
      <c r="D94" s="23"/>
      <c r="E94" s="23"/>
      <c r="F94" s="23"/>
      <c r="G94" s="23"/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35"/>
      <c r="O94" s="35"/>
      <c r="P94" s="35"/>
      <c r="Q94" s="35"/>
      <c r="R94" s="3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</row>
    <row r="95" spans="1:42" s="30" customFormat="1" ht="12.75">
      <c r="A95" s="40" t="s">
        <v>128</v>
      </c>
      <c r="B95" s="61" t="s">
        <v>132</v>
      </c>
      <c r="C95" s="40" t="s">
        <v>68</v>
      </c>
      <c r="D95" s="22"/>
      <c r="E95" s="22"/>
      <c r="F95" s="22"/>
      <c r="G95" s="46"/>
      <c r="H95" s="22">
        <v>2.58</v>
      </c>
      <c r="I95" s="22">
        <v>14.6</v>
      </c>
      <c r="J95" s="22">
        <v>1</v>
      </c>
      <c r="K95" s="22">
        <v>7.32</v>
      </c>
      <c r="L95" s="22">
        <v>86.3</v>
      </c>
      <c r="M95" s="22">
        <v>1.27</v>
      </c>
      <c r="N95" s="35"/>
      <c r="O95" s="35"/>
      <c r="P95" s="35"/>
      <c r="Q95" s="35"/>
      <c r="R95" s="3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</row>
    <row r="96" spans="1:42" s="30" customFormat="1" ht="12.75">
      <c r="A96" s="40"/>
      <c r="B96" s="1"/>
      <c r="C96" s="1" t="s">
        <v>133</v>
      </c>
      <c r="D96" s="22"/>
      <c r="E96" s="22"/>
      <c r="F96" s="22"/>
      <c r="G96" s="22"/>
      <c r="H96" s="22" t="s">
        <v>138</v>
      </c>
      <c r="I96" s="22" t="s">
        <v>138</v>
      </c>
      <c r="J96" s="22" t="s">
        <v>17</v>
      </c>
      <c r="K96" s="22" t="s">
        <v>138</v>
      </c>
      <c r="L96" s="22" t="s">
        <v>138</v>
      </c>
      <c r="M96" s="22" t="s">
        <v>138</v>
      </c>
      <c r="N96" s="35"/>
      <c r="O96" s="35"/>
      <c r="P96" s="35"/>
      <c r="Q96" s="35"/>
      <c r="R96" s="3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</row>
    <row r="97" spans="1:42" s="30" customFormat="1" ht="12.75">
      <c r="A97" s="40"/>
      <c r="B97" s="1"/>
      <c r="C97" s="24" t="s">
        <v>69</v>
      </c>
      <c r="D97" s="23"/>
      <c r="E97" s="23"/>
      <c r="F97" s="23"/>
      <c r="G97" s="23"/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35"/>
      <c r="O97" s="35"/>
      <c r="P97" s="35"/>
      <c r="Q97" s="35"/>
      <c r="R97" s="3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</row>
    <row r="98" spans="1:42" s="30" customFormat="1" ht="12.75">
      <c r="A98" s="40" t="s">
        <v>129</v>
      </c>
      <c r="B98" s="61" t="s">
        <v>132</v>
      </c>
      <c r="C98" s="40" t="s">
        <v>68</v>
      </c>
      <c r="D98" s="22"/>
      <c r="E98" s="22"/>
      <c r="F98" s="22"/>
      <c r="G98" s="46"/>
      <c r="H98" s="22">
        <v>3.71</v>
      </c>
      <c r="I98" s="22">
        <v>8.38</v>
      </c>
      <c r="J98" s="22">
        <v>1</v>
      </c>
      <c r="K98" s="22">
        <v>7.95</v>
      </c>
      <c r="L98" s="22">
        <v>77.3</v>
      </c>
      <c r="M98" s="22">
        <v>2.07</v>
      </c>
      <c r="N98" s="35"/>
      <c r="O98" s="35"/>
      <c r="P98" s="35"/>
      <c r="Q98" s="35"/>
      <c r="R98" s="3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</row>
    <row r="99" spans="1:42" s="30" customFormat="1" ht="12.75">
      <c r="A99" s="40"/>
      <c r="B99" s="1"/>
      <c r="C99" s="1" t="s">
        <v>133</v>
      </c>
      <c r="D99" s="22"/>
      <c r="E99" s="22"/>
      <c r="F99" s="22"/>
      <c r="G99" s="22"/>
      <c r="H99" s="22" t="s">
        <v>138</v>
      </c>
      <c r="I99" s="22" t="s">
        <v>138</v>
      </c>
      <c r="J99" s="22" t="s">
        <v>17</v>
      </c>
      <c r="K99" s="22" t="s">
        <v>138</v>
      </c>
      <c r="L99" s="22" t="s">
        <v>138</v>
      </c>
      <c r="M99" s="22" t="s">
        <v>138</v>
      </c>
      <c r="N99" s="35"/>
      <c r="O99" s="35"/>
      <c r="P99" s="35"/>
      <c r="Q99" s="35"/>
      <c r="R99" s="3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</row>
    <row r="100" spans="1:42" s="30" customFormat="1" ht="12.75">
      <c r="A100" s="40"/>
      <c r="B100" s="1"/>
      <c r="C100" s="24" t="s">
        <v>69</v>
      </c>
      <c r="D100" s="23"/>
      <c r="E100" s="23"/>
      <c r="F100" s="23"/>
      <c r="G100" s="23"/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35"/>
      <c r="O100" s="35"/>
      <c r="P100" s="35"/>
      <c r="Q100" s="35"/>
      <c r="R100" s="3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</row>
    <row r="101" spans="1:42" s="30" customFormat="1" ht="12.75">
      <c r="A101" s="40" t="s">
        <v>130</v>
      </c>
      <c r="B101" s="61" t="s">
        <v>132</v>
      </c>
      <c r="C101" s="40" t="s">
        <v>68</v>
      </c>
      <c r="D101" s="22"/>
      <c r="E101" s="22"/>
      <c r="F101" s="22"/>
      <c r="G101" s="46"/>
      <c r="H101" s="22">
        <v>1</v>
      </c>
      <c r="I101" s="22">
        <v>11</v>
      </c>
      <c r="J101" s="22">
        <v>1</v>
      </c>
      <c r="K101" s="22">
        <v>8.7</v>
      </c>
      <c r="L101" s="22">
        <v>61.3</v>
      </c>
      <c r="M101" s="22">
        <v>2.99</v>
      </c>
      <c r="N101" s="35"/>
      <c r="O101" s="35"/>
      <c r="P101" s="35"/>
      <c r="Q101" s="35"/>
      <c r="R101" s="3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</row>
    <row r="102" spans="1:42" s="30" customFormat="1" ht="12.75">
      <c r="A102" s="40"/>
      <c r="B102" s="1"/>
      <c r="C102" s="1" t="s">
        <v>133</v>
      </c>
      <c r="D102" s="22"/>
      <c r="E102" s="22"/>
      <c r="F102" s="22"/>
      <c r="G102" s="22"/>
      <c r="H102" s="22" t="s">
        <v>17</v>
      </c>
      <c r="I102" s="22" t="s">
        <v>138</v>
      </c>
      <c r="J102" s="22" t="s">
        <v>17</v>
      </c>
      <c r="K102" s="22" t="s">
        <v>138</v>
      </c>
      <c r="L102" s="22" t="s">
        <v>138</v>
      </c>
      <c r="M102" s="22" t="s">
        <v>138</v>
      </c>
      <c r="N102" s="35"/>
      <c r="O102" s="35"/>
      <c r="P102" s="35"/>
      <c r="Q102" s="35"/>
      <c r="R102" s="3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</row>
    <row r="103" spans="1:42" s="30" customFormat="1" ht="12.75">
      <c r="A103" s="40"/>
      <c r="B103" s="1"/>
      <c r="C103" s="24" t="s">
        <v>69</v>
      </c>
      <c r="D103" s="23"/>
      <c r="E103" s="23"/>
      <c r="F103" s="23"/>
      <c r="G103" s="23"/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35"/>
      <c r="O103" s="35"/>
      <c r="P103" s="35"/>
      <c r="Q103" s="35"/>
      <c r="R103" s="3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</row>
    <row r="194" spans="1:13" ht="12.75">
      <c r="A194" s="7" t="s">
        <v>53</v>
      </c>
      <c r="B194" s="18" t="s">
        <v>54</v>
      </c>
      <c r="C194" s="7" t="s">
        <v>90</v>
      </c>
      <c r="D194" s="12" t="s">
        <v>14</v>
      </c>
      <c r="E194" s="19" t="s">
        <v>71</v>
      </c>
      <c r="F194" s="19" t="s">
        <v>99</v>
      </c>
      <c r="G194" s="11" t="s">
        <v>100</v>
      </c>
      <c r="H194" s="12" t="s">
        <v>8</v>
      </c>
      <c r="I194" s="12" t="s">
        <v>9</v>
      </c>
      <c r="J194" s="12" t="s">
        <v>10</v>
      </c>
      <c r="K194" s="12" t="s">
        <v>11</v>
      </c>
      <c r="L194" s="12" t="s">
        <v>12</v>
      </c>
      <c r="M194" s="12" t="s">
        <v>13</v>
      </c>
    </row>
    <row r="195" spans="1:14" ht="12.75">
      <c r="A195" s="51" t="s">
        <v>107</v>
      </c>
      <c r="B195" s="51"/>
      <c r="C195" s="51"/>
      <c r="D195" s="56"/>
      <c r="E195" s="56"/>
      <c r="F195" s="56"/>
      <c r="G195" s="56"/>
      <c r="H195" s="56" t="s">
        <v>8</v>
      </c>
      <c r="I195" s="57" t="s">
        <v>9</v>
      </c>
      <c r="J195" s="57" t="s">
        <v>10</v>
      </c>
      <c r="K195" s="57" t="s">
        <v>11</v>
      </c>
      <c r="L195" s="57" t="s">
        <v>12</v>
      </c>
      <c r="M195" s="57" t="s">
        <v>13</v>
      </c>
      <c r="N195" s="32" t="s">
        <v>140</v>
      </c>
    </row>
    <row r="196" spans="1:14" ht="12.75">
      <c r="A196" s="51" t="s">
        <v>108</v>
      </c>
      <c r="B196" s="51"/>
      <c r="C196" s="51"/>
      <c r="D196" s="56"/>
      <c r="E196" s="56"/>
      <c r="F196" s="56"/>
      <c r="G196" s="56"/>
      <c r="H196" s="56">
        <v>1.53</v>
      </c>
      <c r="I196" s="57">
        <v>11.2</v>
      </c>
      <c r="J196" s="57">
        <v>1</v>
      </c>
      <c r="K196" s="57">
        <v>6.1</v>
      </c>
      <c r="L196" s="57">
        <v>58</v>
      </c>
      <c r="M196" s="57">
        <v>2.27</v>
      </c>
      <c r="N196" s="33"/>
    </row>
    <row r="197" spans="1:14" ht="12.75">
      <c r="A197" s="52"/>
      <c r="B197" s="53"/>
      <c r="C197" s="53"/>
      <c r="D197" s="59"/>
      <c r="E197" s="59"/>
      <c r="F197" s="59"/>
      <c r="G197" s="59"/>
      <c r="H197" s="59">
        <v>0</v>
      </c>
      <c r="I197" s="17">
        <v>0</v>
      </c>
      <c r="J197" s="17">
        <v>-99</v>
      </c>
      <c r="K197" s="17">
        <v>0</v>
      </c>
      <c r="L197" s="17">
        <v>0</v>
      </c>
      <c r="M197" s="17">
        <v>0</v>
      </c>
      <c r="N197" s="4"/>
    </row>
    <row r="198" spans="1:14" ht="12.75">
      <c r="A198" s="52"/>
      <c r="B198" s="53"/>
      <c r="C198" s="53"/>
      <c r="D198" s="59"/>
      <c r="E198" s="59"/>
      <c r="F198" s="59"/>
      <c r="G198" s="59"/>
      <c r="H198" s="59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4"/>
    </row>
    <row r="199" spans="1:14" ht="12.75">
      <c r="A199" s="51" t="s">
        <v>109</v>
      </c>
      <c r="B199" s="51"/>
      <c r="C199" s="51"/>
      <c r="D199" s="56"/>
      <c r="E199" s="56"/>
      <c r="F199" s="56"/>
      <c r="G199" s="56"/>
      <c r="H199" s="56">
        <v>2.74</v>
      </c>
      <c r="I199" s="57">
        <v>9.34</v>
      </c>
      <c r="J199" s="57">
        <v>1</v>
      </c>
      <c r="K199" s="57">
        <v>7.45</v>
      </c>
      <c r="L199" s="57">
        <v>56.5</v>
      </c>
      <c r="M199" s="57">
        <v>2.51</v>
      </c>
      <c r="N199" s="33"/>
    </row>
    <row r="200" spans="1:14" ht="12.75">
      <c r="A200" s="52"/>
      <c r="B200" s="53"/>
      <c r="C200" s="53"/>
      <c r="D200" s="59"/>
      <c r="E200" s="59"/>
      <c r="F200" s="59"/>
      <c r="G200" s="59"/>
      <c r="H200" s="59">
        <v>0</v>
      </c>
      <c r="I200" s="17">
        <v>0</v>
      </c>
      <c r="J200" s="17">
        <v>-99</v>
      </c>
      <c r="K200" s="17">
        <v>0</v>
      </c>
      <c r="L200" s="17">
        <v>0</v>
      </c>
      <c r="M200" s="17">
        <v>0</v>
      </c>
      <c r="N200" s="4"/>
    </row>
    <row r="201" spans="1:14" ht="12.75">
      <c r="A201" s="52"/>
      <c r="B201" s="53"/>
      <c r="C201" s="53"/>
      <c r="D201" s="59"/>
      <c r="E201" s="59"/>
      <c r="F201" s="59"/>
      <c r="G201" s="59"/>
      <c r="H201" s="59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4"/>
    </row>
    <row r="202" spans="1:14" ht="12.75">
      <c r="A202" s="51" t="s">
        <v>110</v>
      </c>
      <c r="B202" s="51"/>
      <c r="C202" s="51"/>
      <c r="D202" s="56"/>
      <c r="E202" s="56"/>
      <c r="F202" s="56"/>
      <c r="G202" s="56"/>
      <c r="H202" s="56">
        <v>1.59</v>
      </c>
      <c r="I202" s="57">
        <v>10.1</v>
      </c>
      <c r="J202" s="57">
        <v>1</v>
      </c>
      <c r="K202" s="57">
        <v>6.4</v>
      </c>
      <c r="L202" s="57">
        <v>53.6</v>
      </c>
      <c r="M202" s="57">
        <v>1.23</v>
      </c>
      <c r="N202" s="33"/>
    </row>
    <row r="203" spans="1:14" ht="12.75">
      <c r="A203" s="52"/>
      <c r="B203" s="53"/>
      <c r="C203" s="53"/>
      <c r="D203" s="59"/>
      <c r="E203" s="59"/>
      <c r="F203" s="59"/>
      <c r="G203" s="59"/>
      <c r="H203" s="59">
        <v>0</v>
      </c>
      <c r="I203" s="17">
        <v>0</v>
      </c>
      <c r="J203" s="17">
        <v>-99</v>
      </c>
      <c r="K203" s="17">
        <v>0</v>
      </c>
      <c r="L203" s="17">
        <v>0</v>
      </c>
      <c r="M203" s="17">
        <v>0</v>
      </c>
      <c r="N203" s="4"/>
    </row>
    <row r="204" spans="1:14" ht="12.75">
      <c r="A204" s="52"/>
      <c r="B204" s="53"/>
      <c r="C204" s="53"/>
      <c r="D204" s="59"/>
      <c r="E204" s="59"/>
      <c r="F204" s="59"/>
      <c r="G204" s="59"/>
      <c r="H204" s="59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4"/>
    </row>
    <row r="205" spans="1:14" ht="12.75">
      <c r="A205" s="51" t="s">
        <v>111</v>
      </c>
      <c r="B205" s="51"/>
      <c r="C205" s="51"/>
      <c r="D205" s="56"/>
      <c r="E205" s="56"/>
      <c r="F205" s="56"/>
      <c r="G205" s="56"/>
      <c r="H205" s="56">
        <v>3.65</v>
      </c>
      <c r="I205" s="57">
        <v>5.43</v>
      </c>
      <c r="J205" s="57">
        <v>1</v>
      </c>
      <c r="K205" s="57">
        <v>14.2</v>
      </c>
      <c r="L205" s="57">
        <v>43.5</v>
      </c>
      <c r="M205" s="57">
        <v>1</v>
      </c>
      <c r="N205" s="33"/>
    </row>
    <row r="206" spans="1:14" ht="12.75">
      <c r="A206" s="52"/>
      <c r="B206" s="53"/>
      <c r="C206" s="53"/>
      <c r="D206" s="59"/>
      <c r="E206" s="59"/>
      <c r="F206" s="59"/>
      <c r="G206" s="59"/>
      <c r="H206" s="59">
        <v>0</v>
      </c>
      <c r="I206" s="17">
        <v>0</v>
      </c>
      <c r="J206" s="17">
        <v>-99</v>
      </c>
      <c r="K206" s="17">
        <v>0</v>
      </c>
      <c r="L206" s="17">
        <v>0</v>
      </c>
      <c r="M206" s="17">
        <v>-99</v>
      </c>
      <c r="N206" s="4"/>
    </row>
    <row r="207" spans="1:14" ht="12.75">
      <c r="A207" s="52"/>
      <c r="B207" s="53"/>
      <c r="C207" s="53"/>
      <c r="D207" s="59"/>
      <c r="E207" s="59"/>
      <c r="F207" s="59"/>
      <c r="G207" s="59"/>
      <c r="H207" s="59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4"/>
    </row>
    <row r="208" spans="1:14" ht="12.75">
      <c r="A208" s="51" t="s">
        <v>112</v>
      </c>
      <c r="B208" s="51"/>
      <c r="C208" s="51"/>
      <c r="D208" s="56"/>
      <c r="E208" s="56"/>
      <c r="F208" s="56"/>
      <c r="G208" s="56"/>
      <c r="H208" s="56">
        <v>5.44</v>
      </c>
      <c r="I208" s="57">
        <v>6.18</v>
      </c>
      <c r="J208" s="57">
        <v>1</v>
      </c>
      <c r="K208" s="57">
        <v>22.2</v>
      </c>
      <c r="L208" s="57">
        <v>47.1</v>
      </c>
      <c r="M208" s="57">
        <v>3.46</v>
      </c>
      <c r="N208" s="33"/>
    </row>
    <row r="209" spans="1:14" ht="12.75">
      <c r="A209" s="52"/>
      <c r="B209" s="53"/>
      <c r="C209" s="53"/>
      <c r="D209" s="59"/>
      <c r="E209" s="59"/>
      <c r="F209" s="59"/>
      <c r="G209" s="59"/>
      <c r="H209" s="59">
        <v>0</v>
      </c>
      <c r="I209" s="17">
        <v>0</v>
      </c>
      <c r="J209" s="17">
        <v>-99</v>
      </c>
      <c r="K209" s="17">
        <v>0</v>
      </c>
      <c r="L209" s="17">
        <v>0</v>
      </c>
      <c r="M209" s="17">
        <v>0</v>
      </c>
      <c r="N209" s="4"/>
    </row>
    <row r="210" spans="1:14" ht="12.75">
      <c r="A210" s="52"/>
      <c r="B210" s="53"/>
      <c r="C210" s="53"/>
      <c r="D210" s="59"/>
      <c r="E210" s="59"/>
      <c r="F210" s="59"/>
      <c r="G210" s="59"/>
      <c r="H210" s="59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4"/>
    </row>
    <row r="211" spans="1:14" ht="12.75">
      <c r="A211" s="51" t="s">
        <v>113</v>
      </c>
      <c r="B211" s="51"/>
      <c r="C211" s="51"/>
      <c r="D211" s="56"/>
      <c r="E211" s="56"/>
      <c r="F211" s="56"/>
      <c r="G211" s="56"/>
      <c r="H211" s="56">
        <v>6.81</v>
      </c>
      <c r="I211" s="57">
        <v>5.45</v>
      </c>
      <c r="J211" s="57">
        <v>1</v>
      </c>
      <c r="K211" s="57">
        <v>27.4</v>
      </c>
      <c r="L211" s="57">
        <v>43.8</v>
      </c>
      <c r="M211" s="57">
        <v>6.39</v>
      </c>
      <c r="N211" s="33"/>
    </row>
    <row r="212" spans="1:14" ht="12.75">
      <c r="A212" s="52"/>
      <c r="B212" s="53"/>
      <c r="C212" s="53"/>
      <c r="D212" s="59"/>
      <c r="E212" s="59"/>
      <c r="F212" s="59"/>
      <c r="G212" s="59"/>
      <c r="H212" s="59">
        <v>0</v>
      </c>
      <c r="I212" s="17">
        <v>0</v>
      </c>
      <c r="J212" s="17">
        <v>-99</v>
      </c>
      <c r="K212" s="17">
        <v>0</v>
      </c>
      <c r="L212" s="17">
        <v>0</v>
      </c>
      <c r="M212" s="17">
        <v>0</v>
      </c>
      <c r="N212" s="4"/>
    </row>
    <row r="213" spans="1:14" ht="12.75">
      <c r="A213" s="52"/>
      <c r="B213" s="53"/>
      <c r="C213" s="53"/>
      <c r="D213" s="59"/>
      <c r="E213" s="59"/>
      <c r="F213" s="59"/>
      <c r="G213" s="59"/>
      <c r="H213" s="59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4"/>
    </row>
    <row r="214" spans="1:14" ht="12.75">
      <c r="A214" s="51" t="s">
        <v>114</v>
      </c>
      <c r="B214" s="51"/>
      <c r="C214" s="51"/>
      <c r="D214" s="56"/>
      <c r="E214" s="56"/>
      <c r="F214" s="56"/>
      <c r="G214" s="56"/>
      <c r="H214" s="56">
        <v>0.7946</v>
      </c>
      <c r="I214" s="57">
        <v>0.036</v>
      </c>
      <c r="J214" s="57">
        <v>0.041</v>
      </c>
      <c r="K214" s="57">
        <v>5.39</v>
      </c>
      <c r="L214" s="57">
        <v>25.325</v>
      </c>
      <c r="M214" s="57">
        <v>0.407</v>
      </c>
      <c r="N214" s="33">
        <v>31.9166</v>
      </c>
    </row>
    <row r="215" spans="1:14" ht="12.75">
      <c r="A215" s="52"/>
      <c r="B215" s="53"/>
      <c r="C215" s="53"/>
      <c r="D215" s="59"/>
      <c r="E215" s="59"/>
      <c r="F215" s="59"/>
      <c r="G215" s="59"/>
      <c r="H215" s="59">
        <v>0</v>
      </c>
      <c r="I215" s="17">
        <v>-99</v>
      </c>
      <c r="J215" s="17">
        <v>-99</v>
      </c>
      <c r="K215" s="17">
        <v>0</v>
      </c>
      <c r="L215" s="17">
        <v>0</v>
      </c>
      <c r="M215" s="17">
        <v>0</v>
      </c>
      <c r="N215" s="4">
        <v>0</v>
      </c>
    </row>
    <row r="216" spans="1:14" ht="12.75">
      <c r="A216" s="52"/>
      <c r="B216" s="53"/>
      <c r="C216" s="53"/>
      <c r="D216" s="59"/>
      <c r="E216" s="59"/>
      <c r="F216" s="59"/>
      <c r="G216" s="59"/>
      <c r="H216" s="59">
        <v>0.054</v>
      </c>
      <c r="I216" s="17">
        <v>0.036</v>
      </c>
      <c r="J216" s="17">
        <v>0.041</v>
      </c>
      <c r="K216" s="17">
        <v>2</v>
      </c>
      <c r="L216" s="17">
        <v>5.6</v>
      </c>
      <c r="M216" s="17">
        <v>0.058</v>
      </c>
      <c r="N216" s="4">
        <v>-99</v>
      </c>
    </row>
    <row r="217" spans="1:14" ht="12.75">
      <c r="A217" s="51" t="s">
        <v>115</v>
      </c>
      <c r="B217" s="51"/>
      <c r="C217" s="51"/>
      <c r="D217" s="56"/>
      <c r="E217" s="56"/>
      <c r="F217" s="56"/>
      <c r="G217" s="56"/>
      <c r="H217" s="56">
        <v>0.04</v>
      </c>
      <c r="I217" s="57">
        <v>0.026</v>
      </c>
      <c r="J217" s="57">
        <v>0.03</v>
      </c>
      <c r="K217" s="57">
        <v>0.64</v>
      </c>
      <c r="L217" s="57">
        <v>8.26</v>
      </c>
      <c r="M217" s="57">
        <v>0.042</v>
      </c>
      <c r="N217" s="33">
        <v>8.900001</v>
      </c>
    </row>
    <row r="218" spans="1:14" ht="12.75">
      <c r="A218" s="52"/>
      <c r="B218" s="53"/>
      <c r="C218" s="53"/>
      <c r="D218" s="59"/>
      <c r="E218" s="59"/>
      <c r="F218" s="59"/>
      <c r="G218" s="59"/>
      <c r="H218" s="59">
        <v>-99</v>
      </c>
      <c r="I218" s="17">
        <v>-99</v>
      </c>
      <c r="J218" s="17">
        <v>-99</v>
      </c>
      <c r="K218" s="17">
        <v>0</v>
      </c>
      <c r="L218" s="17">
        <v>0</v>
      </c>
      <c r="M218" s="17">
        <v>-99</v>
      </c>
      <c r="N218" s="4">
        <v>0</v>
      </c>
    </row>
    <row r="219" spans="1:14" ht="12.75">
      <c r="A219" s="52"/>
      <c r="B219" s="53"/>
      <c r="C219" s="53"/>
      <c r="D219" s="59"/>
      <c r="E219" s="59"/>
      <c r="F219" s="59"/>
      <c r="G219" s="59"/>
      <c r="H219" s="59">
        <v>0.04</v>
      </c>
      <c r="I219" s="17">
        <v>0.026</v>
      </c>
      <c r="J219" s="17">
        <v>0.03</v>
      </c>
      <c r="K219" s="17">
        <v>0.039</v>
      </c>
      <c r="L219" s="17">
        <v>2.2</v>
      </c>
      <c r="M219" s="17">
        <v>0.042</v>
      </c>
      <c r="N219" s="4">
        <v>-99</v>
      </c>
    </row>
    <row r="220" spans="1:14" ht="12.75">
      <c r="A220" s="51" t="s">
        <v>116</v>
      </c>
      <c r="B220" s="51"/>
      <c r="C220" s="51"/>
      <c r="D220" s="56"/>
      <c r="E220" s="56"/>
      <c r="F220" s="56"/>
      <c r="G220" s="56"/>
      <c r="H220" s="56">
        <v>0.036</v>
      </c>
      <c r="I220" s="57">
        <v>0.024</v>
      </c>
      <c r="J220" s="57">
        <v>0.039</v>
      </c>
      <c r="K220" s="57">
        <v>0.1499</v>
      </c>
      <c r="L220" s="57">
        <v>1.3952</v>
      </c>
      <c r="M220" s="57">
        <v>0.032</v>
      </c>
      <c r="N220" s="33">
        <v>1.5451</v>
      </c>
    </row>
    <row r="221" spans="1:14" ht="12.75">
      <c r="A221" s="52"/>
      <c r="B221" s="53"/>
      <c r="C221" s="53"/>
      <c r="D221" s="59"/>
      <c r="E221" s="59"/>
      <c r="F221" s="59"/>
      <c r="G221" s="59"/>
      <c r="H221" s="59">
        <v>-99</v>
      </c>
      <c r="I221" s="17">
        <v>-99</v>
      </c>
      <c r="J221" s="17">
        <v>-99</v>
      </c>
      <c r="K221" s="17">
        <v>0</v>
      </c>
      <c r="L221" s="17">
        <v>0</v>
      </c>
      <c r="M221" s="17">
        <v>-99</v>
      </c>
      <c r="N221" s="4">
        <v>0</v>
      </c>
    </row>
    <row r="222" spans="1:14" ht="12.75">
      <c r="A222" s="52"/>
      <c r="B222" s="53"/>
      <c r="C222" s="53"/>
      <c r="D222" s="59"/>
      <c r="E222" s="59"/>
      <c r="F222" s="59"/>
      <c r="G222" s="59"/>
      <c r="H222" s="59">
        <v>0.036</v>
      </c>
      <c r="I222" s="17">
        <v>0.024</v>
      </c>
      <c r="J222" s="17">
        <v>0.039</v>
      </c>
      <c r="K222" s="17">
        <v>0.035</v>
      </c>
      <c r="L222" s="17">
        <v>0.096</v>
      </c>
      <c r="M222" s="17">
        <v>0.032</v>
      </c>
      <c r="N222" s="4">
        <v>-99</v>
      </c>
    </row>
    <row r="223" spans="1:14" ht="12.75">
      <c r="A223" s="51" t="s">
        <v>117</v>
      </c>
      <c r="B223" s="51"/>
      <c r="C223" s="51"/>
      <c r="D223" s="56"/>
      <c r="E223" s="56"/>
      <c r="F223" s="56"/>
      <c r="G223" s="56"/>
      <c r="H223" s="56">
        <v>0.5</v>
      </c>
      <c r="I223" s="57">
        <v>2.45</v>
      </c>
      <c r="J223" s="57">
        <v>0.5</v>
      </c>
      <c r="K223" s="57">
        <v>1.66</v>
      </c>
      <c r="L223" s="57">
        <v>21</v>
      </c>
      <c r="M223" s="57">
        <v>0.5</v>
      </c>
      <c r="N223" s="33">
        <v>25.11</v>
      </c>
    </row>
    <row r="224" spans="1:14" ht="12.75">
      <c r="A224" s="52"/>
      <c r="B224" s="53"/>
      <c r="C224" s="53"/>
      <c r="D224" s="59"/>
      <c r="E224" s="59"/>
      <c r="F224" s="59"/>
      <c r="G224" s="59"/>
      <c r="H224" s="59">
        <v>-99</v>
      </c>
      <c r="I224" s="17">
        <v>0</v>
      </c>
      <c r="J224" s="17">
        <v>-99</v>
      </c>
      <c r="K224" s="17">
        <v>0</v>
      </c>
      <c r="L224" s="17">
        <v>0</v>
      </c>
      <c r="M224" s="17">
        <v>-99</v>
      </c>
      <c r="N224" s="4">
        <v>0</v>
      </c>
    </row>
    <row r="225" spans="1:14" ht="12.75">
      <c r="A225" s="52"/>
      <c r="B225" s="53"/>
      <c r="C225" s="53"/>
      <c r="D225" s="59"/>
      <c r="E225" s="59"/>
      <c r="F225" s="59"/>
      <c r="G225" s="59"/>
      <c r="H225" s="59">
        <v>0.5</v>
      </c>
      <c r="I225" s="17">
        <v>0.5</v>
      </c>
      <c r="J225" s="17">
        <v>0.5</v>
      </c>
      <c r="K225" s="17">
        <v>1</v>
      </c>
      <c r="L225" s="17">
        <v>2</v>
      </c>
      <c r="M225" s="17">
        <v>0.5</v>
      </c>
      <c r="N225" s="4">
        <v>-99</v>
      </c>
    </row>
    <row r="226" spans="1:14" ht="12.75">
      <c r="A226" s="51" t="s">
        <v>141</v>
      </c>
      <c r="B226" s="51"/>
      <c r="C226" s="51"/>
      <c r="D226" s="56"/>
      <c r="E226" s="56"/>
      <c r="F226" s="56"/>
      <c r="G226" s="56"/>
      <c r="H226" s="56">
        <v>0.5</v>
      </c>
      <c r="I226" s="57">
        <v>2.16</v>
      </c>
      <c r="J226" s="57">
        <v>0.5</v>
      </c>
      <c r="K226" s="57">
        <v>1.5</v>
      </c>
      <c r="L226" s="57">
        <v>24.6</v>
      </c>
      <c r="M226" s="57">
        <v>0.5</v>
      </c>
      <c r="N226" s="33">
        <v>28.26</v>
      </c>
    </row>
    <row r="227" spans="1:14" ht="12.75">
      <c r="A227" s="52"/>
      <c r="B227" s="53"/>
      <c r="C227" s="53"/>
      <c r="D227" s="59"/>
      <c r="E227" s="59"/>
      <c r="F227" s="59"/>
      <c r="G227" s="59"/>
      <c r="H227" s="59">
        <v>-99</v>
      </c>
      <c r="I227" s="17">
        <v>0</v>
      </c>
      <c r="J227" s="17">
        <v>-99</v>
      </c>
      <c r="K227" s="17">
        <v>0</v>
      </c>
      <c r="L227" s="17">
        <v>0</v>
      </c>
      <c r="M227" s="17">
        <v>-99</v>
      </c>
      <c r="N227" s="4">
        <v>0</v>
      </c>
    </row>
    <row r="228" spans="1:14" ht="12.75">
      <c r="A228" s="52"/>
      <c r="B228" s="53"/>
      <c r="C228" s="53"/>
      <c r="D228" s="59"/>
      <c r="E228" s="59"/>
      <c r="F228" s="59"/>
      <c r="G228" s="59"/>
      <c r="H228" s="59">
        <v>0.5</v>
      </c>
      <c r="I228" s="17">
        <v>0.5</v>
      </c>
      <c r="J228" s="17">
        <v>0.5</v>
      </c>
      <c r="K228" s="17">
        <v>1</v>
      </c>
      <c r="L228" s="17">
        <v>2</v>
      </c>
      <c r="M228" s="17">
        <v>0.5</v>
      </c>
      <c r="N228" s="4">
        <v>-99</v>
      </c>
    </row>
    <row r="229" spans="1:14" ht="12.75">
      <c r="A229" s="51" t="s">
        <v>118</v>
      </c>
      <c r="B229" s="51"/>
      <c r="C229" s="51"/>
      <c r="D229" s="56"/>
      <c r="E229" s="56"/>
      <c r="F229" s="56"/>
      <c r="G229" s="56"/>
      <c r="H229" s="56">
        <v>1.2</v>
      </c>
      <c r="I229" s="57">
        <v>4.4</v>
      </c>
      <c r="J229" s="57">
        <v>1</v>
      </c>
      <c r="K229" s="57">
        <v>16</v>
      </c>
      <c r="L229" s="57">
        <v>47</v>
      </c>
      <c r="M229" s="57">
        <v>6.7</v>
      </c>
      <c r="N229" s="33"/>
    </row>
    <row r="230" spans="1:14" ht="12.75">
      <c r="A230" s="52"/>
      <c r="B230" s="53"/>
      <c r="C230" s="53"/>
      <c r="D230" s="59"/>
      <c r="E230" s="59"/>
      <c r="F230" s="59"/>
      <c r="G230" s="59"/>
      <c r="H230" s="59">
        <v>0</v>
      </c>
      <c r="I230" s="17">
        <v>0</v>
      </c>
      <c r="J230" s="17">
        <v>-99</v>
      </c>
      <c r="K230" s="17">
        <v>0</v>
      </c>
      <c r="L230" s="17">
        <v>0</v>
      </c>
      <c r="M230" s="17">
        <v>0</v>
      </c>
      <c r="N230" s="4"/>
    </row>
    <row r="231" spans="1:14" ht="12.75">
      <c r="A231" s="52"/>
      <c r="B231" s="53"/>
      <c r="C231" s="53"/>
      <c r="D231" s="59"/>
      <c r="E231" s="59"/>
      <c r="F231" s="59"/>
      <c r="G231" s="59"/>
      <c r="H231" s="59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4"/>
    </row>
    <row r="232" spans="1:14" ht="12.75">
      <c r="A232" s="51" t="s">
        <v>119</v>
      </c>
      <c r="B232" s="51"/>
      <c r="C232" s="51"/>
      <c r="D232" s="56"/>
      <c r="E232" s="56"/>
      <c r="F232" s="56"/>
      <c r="G232" s="56"/>
      <c r="H232" s="56">
        <v>4.1</v>
      </c>
      <c r="I232" s="57">
        <v>4.1</v>
      </c>
      <c r="J232" s="57">
        <v>1</v>
      </c>
      <c r="K232" s="57">
        <v>17</v>
      </c>
      <c r="L232" s="57">
        <v>41</v>
      </c>
      <c r="M232" s="57">
        <v>4.6</v>
      </c>
      <c r="N232" s="33"/>
    </row>
    <row r="233" spans="1:14" ht="12.75">
      <c r="A233" s="52"/>
      <c r="B233" s="53"/>
      <c r="C233" s="53"/>
      <c r="D233" s="59"/>
      <c r="E233" s="59"/>
      <c r="F233" s="59"/>
      <c r="G233" s="59"/>
      <c r="H233" s="59">
        <v>0</v>
      </c>
      <c r="I233" s="17">
        <v>0</v>
      </c>
      <c r="J233" s="17">
        <v>-99</v>
      </c>
      <c r="K233" s="17">
        <v>0</v>
      </c>
      <c r="L233" s="17">
        <v>0</v>
      </c>
      <c r="M233" s="17">
        <v>0</v>
      </c>
      <c r="N233" s="4"/>
    </row>
    <row r="234" spans="1:14" ht="12.75">
      <c r="A234" s="52"/>
      <c r="B234" s="53"/>
      <c r="C234" s="53"/>
      <c r="D234" s="59"/>
      <c r="E234" s="59"/>
      <c r="F234" s="59"/>
      <c r="G234" s="59"/>
      <c r="H234" s="59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4"/>
    </row>
    <row r="235" spans="1:14" ht="12.75">
      <c r="A235" s="51" t="s">
        <v>120</v>
      </c>
      <c r="B235" s="51"/>
      <c r="C235" s="51"/>
      <c r="D235" s="56"/>
      <c r="E235" s="56"/>
      <c r="F235" s="56"/>
      <c r="G235" s="56"/>
      <c r="H235" s="56">
        <v>2.9</v>
      </c>
      <c r="I235" s="57">
        <v>11</v>
      </c>
      <c r="J235" s="57">
        <v>1</v>
      </c>
      <c r="K235" s="57">
        <v>7.9</v>
      </c>
      <c r="L235" s="57">
        <v>73</v>
      </c>
      <c r="M235" s="57">
        <v>3</v>
      </c>
      <c r="N235" s="33"/>
    </row>
    <row r="236" spans="1:14" ht="12.75">
      <c r="A236" s="52"/>
      <c r="B236" s="53"/>
      <c r="C236" s="53"/>
      <c r="D236" s="59"/>
      <c r="E236" s="59"/>
      <c r="F236" s="59"/>
      <c r="G236" s="59"/>
      <c r="H236" s="59">
        <v>0</v>
      </c>
      <c r="I236" s="17">
        <v>0</v>
      </c>
      <c r="J236" s="17">
        <v>-99</v>
      </c>
      <c r="K236" s="17">
        <v>0</v>
      </c>
      <c r="L236" s="17">
        <v>0</v>
      </c>
      <c r="M236" s="17">
        <v>0</v>
      </c>
      <c r="N236" s="4"/>
    </row>
    <row r="237" spans="1:14" ht="12.75">
      <c r="A237" s="52"/>
      <c r="B237" s="53"/>
      <c r="C237" s="53"/>
      <c r="D237" s="59"/>
      <c r="E237" s="59"/>
      <c r="F237" s="59"/>
      <c r="G237" s="59"/>
      <c r="H237" s="59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4"/>
    </row>
    <row r="238" spans="1:14" ht="12.75">
      <c r="A238" s="51" t="s">
        <v>121</v>
      </c>
      <c r="B238" s="51"/>
      <c r="C238" s="51"/>
      <c r="D238" s="56"/>
      <c r="E238" s="56"/>
      <c r="F238" s="56"/>
      <c r="G238" s="56"/>
      <c r="H238" s="56">
        <v>1.2</v>
      </c>
      <c r="I238" s="57">
        <v>7.9</v>
      </c>
      <c r="J238" s="57">
        <v>1</v>
      </c>
      <c r="K238" s="57">
        <v>5</v>
      </c>
      <c r="L238" s="57">
        <v>45.8</v>
      </c>
      <c r="M238" s="57">
        <v>1</v>
      </c>
      <c r="N238" s="33"/>
    </row>
    <row r="239" spans="1:14" ht="12.75">
      <c r="A239" s="52"/>
      <c r="B239" s="53"/>
      <c r="C239" s="53"/>
      <c r="D239" s="59"/>
      <c r="E239" s="59"/>
      <c r="F239" s="59"/>
      <c r="G239" s="59"/>
      <c r="H239" s="59">
        <v>0</v>
      </c>
      <c r="I239" s="17">
        <v>0</v>
      </c>
      <c r="J239" s="17">
        <v>-99</v>
      </c>
      <c r="K239" s="17">
        <v>0</v>
      </c>
      <c r="L239" s="17">
        <v>0</v>
      </c>
      <c r="M239" s="17">
        <v>0</v>
      </c>
      <c r="N239" s="4"/>
    </row>
    <row r="240" spans="1:14" ht="12.75">
      <c r="A240" s="52"/>
      <c r="B240" s="53"/>
      <c r="C240" s="53"/>
      <c r="D240" s="59"/>
      <c r="E240" s="59"/>
      <c r="F240" s="59"/>
      <c r="G240" s="59"/>
      <c r="H240" s="59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4"/>
    </row>
    <row r="241" spans="1:14" ht="12.75">
      <c r="A241" s="51" t="s">
        <v>122</v>
      </c>
      <c r="B241" s="51"/>
      <c r="C241" s="51"/>
      <c r="D241" s="56"/>
      <c r="E241" s="56"/>
      <c r="F241" s="56"/>
      <c r="G241" s="56"/>
      <c r="H241" s="56">
        <v>1.4</v>
      </c>
      <c r="I241" s="57">
        <v>7.4</v>
      </c>
      <c r="J241" s="57">
        <v>1</v>
      </c>
      <c r="K241" s="57">
        <v>5.9</v>
      </c>
      <c r="L241" s="57">
        <v>54</v>
      </c>
      <c r="M241" s="57">
        <v>2.4</v>
      </c>
      <c r="N241" s="33"/>
    </row>
    <row r="242" spans="1:14" ht="12.75">
      <c r="A242" s="52"/>
      <c r="B242" s="53"/>
      <c r="C242" s="53"/>
      <c r="D242" s="59"/>
      <c r="E242" s="59"/>
      <c r="F242" s="59"/>
      <c r="G242" s="59"/>
      <c r="H242" s="59">
        <v>0</v>
      </c>
      <c r="I242" s="17">
        <v>0</v>
      </c>
      <c r="J242" s="17">
        <v>-99</v>
      </c>
      <c r="K242" s="17">
        <v>0</v>
      </c>
      <c r="L242" s="17">
        <v>0</v>
      </c>
      <c r="M242" s="17">
        <v>0</v>
      </c>
      <c r="N242" s="4"/>
    </row>
    <row r="243" spans="1:14" ht="12.75">
      <c r="A243" s="52"/>
      <c r="B243" s="53"/>
      <c r="C243" s="53"/>
      <c r="D243" s="59"/>
      <c r="E243" s="59"/>
      <c r="F243" s="59"/>
      <c r="G243" s="59"/>
      <c r="H243" s="59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4"/>
    </row>
    <row r="244" spans="1:14" ht="12.75">
      <c r="A244" s="51" t="s">
        <v>123</v>
      </c>
      <c r="B244" s="51"/>
      <c r="C244" s="51"/>
      <c r="D244" s="56"/>
      <c r="E244" s="56"/>
      <c r="F244" s="56"/>
      <c r="G244" s="56"/>
      <c r="H244" s="56">
        <v>1.6</v>
      </c>
      <c r="I244" s="57">
        <v>7.6</v>
      </c>
      <c r="J244" s="57">
        <v>1</v>
      </c>
      <c r="K244" s="57">
        <v>5.5</v>
      </c>
      <c r="L244" s="57">
        <v>61</v>
      </c>
      <c r="M244" s="57">
        <v>1.2</v>
      </c>
      <c r="N244" s="33"/>
    </row>
    <row r="245" spans="1:14" ht="12.75">
      <c r="A245" s="52"/>
      <c r="B245" s="53"/>
      <c r="C245" s="53"/>
      <c r="D245" s="59"/>
      <c r="E245" s="59"/>
      <c r="F245" s="59"/>
      <c r="G245" s="59"/>
      <c r="H245" s="59">
        <v>0</v>
      </c>
      <c r="I245" s="17">
        <v>0</v>
      </c>
      <c r="J245" s="17">
        <v>-99</v>
      </c>
      <c r="K245" s="17">
        <v>0</v>
      </c>
      <c r="L245" s="17">
        <v>0</v>
      </c>
      <c r="M245" s="17">
        <v>0</v>
      </c>
      <c r="N245" s="4"/>
    </row>
    <row r="246" spans="1:14" ht="12.75">
      <c r="A246" s="52"/>
      <c r="B246" s="53"/>
      <c r="C246" s="53"/>
      <c r="D246" s="59"/>
      <c r="E246" s="59"/>
      <c r="F246" s="59"/>
      <c r="G246" s="59"/>
      <c r="H246" s="59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4"/>
    </row>
    <row r="247" spans="1:14" ht="12.75">
      <c r="A247" s="51" t="s">
        <v>124</v>
      </c>
      <c r="B247" s="51"/>
      <c r="C247" s="51"/>
      <c r="D247" s="56"/>
      <c r="E247" s="56"/>
      <c r="F247" s="56"/>
      <c r="G247" s="56"/>
      <c r="H247" s="56">
        <v>4.8</v>
      </c>
      <c r="I247" s="57">
        <v>5.7</v>
      </c>
      <c r="J247" s="57">
        <v>1</v>
      </c>
      <c r="K247" s="57">
        <v>22.2</v>
      </c>
      <c r="L247" s="57">
        <v>52.9</v>
      </c>
      <c r="M247" s="57">
        <v>2.1</v>
      </c>
      <c r="N247" s="33"/>
    </row>
    <row r="248" spans="1:14" ht="12.75">
      <c r="A248" s="52"/>
      <c r="B248" s="53"/>
      <c r="C248" s="53"/>
      <c r="D248" s="59"/>
      <c r="E248" s="59"/>
      <c r="F248" s="59"/>
      <c r="G248" s="59"/>
      <c r="H248" s="59">
        <v>0</v>
      </c>
      <c r="I248" s="17">
        <v>0</v>
      </c>
      <c r="J248" s="17">
        <v>-99</v>
      </c>
      <c r="K248" s="17">
        <v>0</v>
      </c>
      <c r="L248" s="17">
        <v>0</v>
      </c>
      <c r="M248" s="17">
        <v>0</v>
      </c>
      <c r="N248" s="4"/>
    </row>
    <row r="249" spans="1:14" ht="12.75">
      <c r="A249" s="52"/>
      <c r="B249" s="53"/>
      <c r="C249" s="53"/>
      <c r="D249" s="59"/>
      <c r="E249" s="59"/>
      <c r="F249" s="59"/>
      <c r="G249" s="59"/>
      <c r="H249" s="59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4"/>
    </row>
    <row r="250" spans="1:14" ht="12.75">
      <c r="A250" s="51" t="s">
        <v>125</v>
      </c>
      <c r="B250" s="51"/>
      <c r="C250" s="51"/>
      <c r="D250" s="56"/>
      <c r="E250" s="56"/>
      <c r="F250" s="56"/>
      <c r="G250" s="56"/>
      <c r="H250" s="56">
        <v>1.3</v>
      </c>
      <c r="I250" s="57">
        <v>11.3</v>
      </c>
      <c r="J250" s="57">
        <v>1</v>
      </c>
      <c r="K250" s="57">
        <v>4.5</v>
      </c>
      <c r="L250" s="57">
        <v>82.9</v>
      </c>
      <c r="M250" s="57">
        <v>1.8</v>
      </c>
      <c r="N250" s="33"/>
    </row>
    <row r="251" spans="1:14" ht="12.75">
      <c r="A251" s="52"/>
      <c r="B251" s="53"/>
      <c r="C251" s="53"/>
      <c r="D251" s="59"/>
      <c r="E251" s="59"/>
      <c r="F251" s="59"/>
      <c r="G251" s="59"/>
      <c r="H251" s="59">
        <v>0</v>
      </c>
      <c r="I251" s="17">
        <v>0</v>
      </c>
      <c r="J251" s="17">
        <v>-99</v>
      </c>
      <c r="K251" s="17">
        <v>0</v>
      </c>
      <c r="L251" s="17">
        <v>0</v>
      </c>
      <c r="M251" s="17">
        <v>0</v>
      </c>
      <c r="N251" s="4"/>
    </row>
    <row r="252" spans="1:14" ht="12.75">
      <c r="A252" s="52"/>
      <c r="B252" s="53"/>
      <c r="C252" s="53"/>
      <c r="D252" s="59"/>
      <c r="E252" s="59"/>
      <c r="F252" s="59"/>
      <c r="G252" s="59"/>
      <c r="H252" s="59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4"/>
    </row>
    <row r="253" spans="1:14" ht="12.75">
      <c r="A253" s="51" t="s">
        <v>126</v>
      </c>
      <c r="B253" s="51"/>
      <c r="C253" s="51"/>
      <c r="D253" s="56"/>
      <c r="E253" s="56"/>
      <c r="F253" s="56"/>
      <c r="G253" s="56"/>
      <c r="H253" s="56">
        <v>1.7</v>
      </c>
      <c r="I253" s="57">
        <v>11</v>
      </c>
      <c r="J253" s="57">
        <v>1</v>
      </c>
      <c r="K253" s="57">
        <v>5.9</v>
      </c>
      <c r="L253" s="57">
        <v>89.9</v>
      </c>
      <c r="M253" s="57">
        <v>2.1</v>
      </c>
      <c r="N253" s="33"/>
    </row>
    <row r="254" spans="1:14" ht="12.75">
      <c r="A254" s="52"/>
      <c r="B254" s="53"/>
      <c r="C254" s="53"/>
      <c r="D254" s="59"/>
      <c r="E254" s="59"/>
      <c r="F254" s="59"/>
      <c r="G254" s="59"/>
      <c r="H254" s="59">
        <v>0</v>
      </c>
      <c r="I254" s="17">
        <v>0</v>
      </c>
      <c r="J254" s="17">
        <v>-99</v>
      </c>
      <c r="K254" s="17">
        <v>0</v>
      </c>
      <c r="L254" s="17">
        <v>0</v>
      </c>
      <c r="M254" s="17">
        <v>0</v>
      </c>
      <c r="N254" s="4"/>
    </row>
    <row r="255" spans="1:14" ht="12.75">
      <c r="A255" s="52"/>
      <c r="B255" s="53"/>
      <c r="C255" s="53"/>
      <c r="D255" s="59"/>
      <c r="E255" s="59"/>
      <c r="F255" s="59"/>
      <c r="G255" s="59"/>
      <c r="H255" s="59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4"/>
    </row>
    <row r="256" spans="1:14" ht="12.75">
      <c r="A256" s="51" t="s">
        <v>127</v>
      </c>
      <c r="B256" s="51"/>
      <c r="C256" s="51"/>
      <c r="D256" s="56"/>
      <c r="E256" s="56"/>
      <c r="F256" s="56"/>
      <c r="G256" s="56"/>
      <c r="H256" s="56">
        <v>1.3</v>
      </c>
      <c r="I256" s="57">
        <v>8.9</v>
      </c>
      <c r="J256" s="57">
        <v>1</v>
      </c>
      <c r="K256" s="57">
        <v>3.6</v>
      </c>
      <c r="L256" s="57">
        <v>85</v>
      </c>
      <c r="M256" s="57">
        <v>1</v>
      </c>
      <c r="N256" s="33"/>
    </row>
    <row r="257" spans="1:14" ht="12.75">
      <c r="A257" s="52"/>
      <c r="B257" s="53"/>
      <c r="C257" s="53"/>
      <c r="D257" s="59"/>
      <c r="E257" s="59"/>
      <c r="F257" s="59"/>
      <c r="G257" s="59"/>
      <c r="H257" s="59">
        <v>0</v>
      </c>
      <c r="I257" s="17">
        <v>0</v>
      </c>
      <c r="J257" s="17">
        <v>-99</v>
      </c>
      <c r="K257" s="17">
        <v>0</v>
      </c>
      <c r="L257" s="17">
        <v>0</v>
      </c>
      <c r="M257" s="17">
        <v>-99</v>
      </c>
      <c r="N257" s="4"/>
    </row>
    <row r="258" spans="1:14" ht="12.75">
      <c r="A258" s="52"/>
      <c r="B258" s="53"/>
      <c r="C258" s="53"/>
      <c r="D258" s="59"/>
      <c r="E258" s="59"/>
      <c r="F258" s="59"/>
      <c r="G258" s="59"/>
      <c r="H258" s="59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4"/>
    </row>
    <row r="259" spans="1:14" ht="12.75">
      <c r="A259" s="51" t="s">
        <v>128</v>
      </c>
      <c r="B259" s="51"/>
      <c r="C259" s="51"/>
      <c r="D259" s="56"/>
      <c r="E259" s="56"/>
      <c r="F259" s="56"/>
      <c r="G259" s="56"/>
      <c r="H259" s="56">
        <v>2.58</v>
      </c>
      <c r="I259" s="57">
        <v>14.6</v>
      </c>
      <c r="J259" s="57">
        <v>1</v>
      </c>
      <c r="K259" s="57">
        <v>7.32</v>
      </c>
      <c r="L259" s="57">
        <v>86.3</v>
      </c>
      <c r="M259" s="57">
        <v>1.27</v>
      </c>
      <c r="N259" s="33"/>
    </row>
    <row r="260" spans="1:14" ht="12.75">
      <c r="A260" s="52"/>
      <c r="B260" s="53"/>
      <c r="C260" s="53"/>
      <c r="D260" s="59"/>
      <c r="E260" s="59"/>
      <c r="F260" s="59"/>
      <c r="G260" s="59"/>
      <c r="H260" s="59">
        <v>0</v>
      </c>
      <c r="I260" s="17">
        <v>0</v>
      </c>
      <c r="J260" s="17">
        <v>-99</v>
      </c>
      <c r="K260" s="17">
        <v>0</v>
      </c>
      <c r="L260" s="17">
        <v>0</v>
      </c>
      <c r="M260" s="17">
        <v>0</v>
      </c>
      <c r="N260" s="4"/>
    </row>
    <row r="261" spans="1:14" ht="12.75">
      <c r="A261" s="52"/>
      <c r="B261" s="53"/>
      <c r="C261" s="53"/>
      <c r="D261" s="59"/>
      <c r="E261" s="59"/>
      <c r="F261" s="59"/>
      <c r="G261" s="59"/>
      <c r="H261" s="59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4"/>
    </row>
    <row r="262" spans="1:14" ht="12.75">
      <c r="A262" s="51" t="s">
        <v>129</v>
      </c>
      <c r="B262" s="51"/>
      <c r="C262" s="51"/>
      <c r="D262" s="56"/>
      <c r="E262" s="56"/>
      <c r="F262" s="56"/>
      <c r="G262" s="56"/>
      <c r="H262" s="56">
        <v>3.71</v>
      </c>
      <c r="I262" s="57">
        <v>8.38</v>
      </c>
      <c r="J262" s="57">
        <v>1</v>
      </c>
      <c r="K262" s="57">
        <v>7.95</v>
      </c>
      <c r="L262" s="57">
        <v>77.3</v>
      </c>
      <c r="M262" s="57">
        <v>2.07</v>
      </c>
      <c r="N262" s="33"/>
    </row>
    <row r="263" spans="1:14" ht="12.75">
      <c r="A263" s="52"/>
      <c r="B263" s="53"/>
      <c r="C263" s="53"/>
      <c r="D263" s="59"/>
      <c r="E263" s="59"/>
      <c r="F263" s="59"/>
      <c r="G263" s="59"/>
      <c r="H263" s="59">
        <v>0</v>
      </c>
      <c r="I263" s="17">
        <v>0</v>
      </c>
      <c r="J263" s="17">
        <v>-99</v>
      </c>
      <c r="K263" s="17">
        <v>0</v>
      </c>
      <c r="L263" s="17">
        <v>0</v>
      </c>
      <c r="M263" s="17">
        <v>0</v>
      </c>
      <c r="N263" s="4"/>
    </row>
    <row r="264" spans="1:14" ht="12.75">
      <c r="A264" s="52"/>
      <c r="B264" s="53"/>
      <c r="C264" s="53"/>
      <c r="D264" s="59"/>
      <c r="E264" s="59"/>
      <c r="F264" s="59"/>
      <c r="G264" s="59"/>
      <c r="H264" s="59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4"/>
    </row>
    <row r="265" spans="1:14" ht="12.75">
      <c r="A265" s="51" t="s">
        <v>130</v>
      </c>
      <c r="B265" s="51"/>
      <c r="C265" s="51"/>
      <c r="D265" s="56"/>
      <c r="E265" s="56"/>
      <c r="F265" s="56"/>
      <c r="G265" s="56"/>
      <c r="H265" s="56">
        <v>1</v>
      </c>
      <c r="I265" s="57">
        <v>11</v>
      </c>
      <c r="J265" s="57">
        <v>1</v>
      </c>
      <c r="K265" s="57">
        <v>8.7</v>
      </c>
      <c r="L265" s="57">
        <v>61.3</v>
      </c>
      <c r="M265" s="57">
        <v>2.99</v>
      </c>
      <c r="N265" s="33"/>
    </row>
    <row r="266" spans="1:14" ht="12.75">
      <c r="A266" s="52"/>
      <c r="B266" s="53"/>
      <c r="C266" s="53"/>
      <c r="D266" s="59"/>
      <c r="E266" s="59"/>
      <c r="F266" s="59"/>
      <c r="G266" s="59"/>
      <c r="H266" s="59">
        <v>-99</v>
      </c>
      <c r="I266" s="17">
        <v>0</v>
      </c>
      <c r="J266" s="17">
        <v>-99</v>
      </c>
      <c r="K266" s="17">
        <v>0</v>
      </c>
      <c r="L266" s="17">
        <v>0</v>
      </c>
      <c r="M266" s="17">
        <v>0</v>
      </c>
      <c r="N266" s="4"/>
    </row>
    <row r="267" spans="1:14" ht="12.75">
      <c r="A267" s="52"/>
      <c r="B267" s="53"/>
      <c r="C267" s="53"/>
      <c r="D267" s="59"/>
      <c r="E267" s="59"/>
      <c r="F267" s="59"/>
      <c r="G267" s="59"/>
      <c r="H267" s="59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4"/>
    </row>
  </sheetData>
  <conditionalFormatting sqref="A30 A32:A103">
    <cfRule type="cellIs" priority="1" dxfId="0" operator="between" stopIfTrue="1">
      <formula>4205</formula>
      <formula>4207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29"/>
  <sheetViews>
    <sheetView workbookViewId="0" topLeftCell="A1">
      <selection activeCell="A26" sqref="A26"/>
    </sheetView>
  </sheetViews>
  <sheetFormatPr defaultColWidth="9.140625" defaultRowHeight="12.75"/>
  <cols>
    <col min="1" max="1" width="16.421875" style="47" customWidth="1"/>
    <col min="2" max="2" width="12.140625" style="47" customWidth="1"/>
    <col min="3" max="3" width="11.8515625" style="5" customWidth="1"/>
    <col min="4" max="5" width="11.8515625" style="17" customWidth="1"/>
    <col min="6" max="7" width="20.421875" style="17" customWidth="1"/>
    <col min="8" max="13" width="9.140625" style="17" customWidth="1"/>
  </cols>
  <sheetData>
    <row r="1" ht="12.75">
      <c r="I1" s="60"/>
    </row>
    <row r="2" spans="1:13" ht="12.75">
      <c r="A2" s="7" t="s">
        <v>53</v>
      </c>
      <c r="B2" s="18" t="s">
        <v>54</v>
      </c>
      <c r="C2" s="7" t="s">
        <v>90</v>
      </c>
      <c r="D2" s="12" t="s">
        <v>14</v>
      </c>
      <c r="E2" s="19" t="s">
        <v>71</v>
      </c>
      <c r="F2" s="19" t="s">
        <v>99</v>
      </c>
      <c r="G2" s="11" t="s">
        <v>100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</row>
    <row r="3" spans="1:13" ht="12.75">
      <c r="A3" s="27" t="s">
        <v>164</v>
      </c>
      <c r="B3" s="13" t="s">
        <v>165</v>
      </c>
      <c r="C3" s="9"/>
      <c r="D3" s="22">
        <f aca="true" t="shared" si="0" ref="D3:D8">SUM(H3:M3)</f>
        <v>88.47</v>
      </c>
      <c r="E3" s="22"/>
      <c r="F3" s="14"/>
      <c r="G3" s="46">
        <f aca="true" t="shared" si="1" ref="G3:G26">IF(E3="U",F3,D3)</f>
        <v>88.47</v>
      </c>
      <c r="H3" s="54">
        <f aca="true" t="shared" si="2" ref="H3:M3">IF(H33="D",H32,"ND")</f>
        <v>3.26</v>
      </c>
      <c r="I3" s="54">
        <f t="shared" si="2"/>
        <v>6.26</v>
      </c>
      <c r="J3" s="54" t="str">
        <f t="shared" si="2"/>
        <v>ND</v>
      </c>
      <c r="K3" s="54">
        <f t="shared" si="2"/>
        <v>18.2</v>
      </c>
      <c r="L3" s="54">
        <f t="shared" si="2"/>
        <v>58.2</v>
      </c>
      <c r="M3" s="54">
        <f t="shared" si="2"/>
        <v>2.55</v>
      </c>
    </row>
    <row r="4" spans="1:13" ht="12.75">
      <c r="A4" s="27" t="s">
        <v>166</v>
      </c>
      <c r="B4" s="13" t="s">
        <v>165</v>
      </c>
      <c r="C4" s="9"/>
      <c r="D4" s="22">
        <f t="shared" si="0"/>
        <v>59.99</v>
      </c>
      <c r="E4" s="22"/>
      <c r="F4" s="22"/>
      <c r="G4" s="46">
        <f t="shared" si="1"/>
        <v>59.99</v>
      </c>
      <c r="H4" s="54">
        <f aca="true" t="shared" si="3" ref="H4:M4">IF(H36="D",H35,"ND")</f>
        <v>5.41</v>
      </c>
      <c r="I4" s="54">
        <f t="shared" si="3"/>
        <v>3.93</v>
      </c>
      <c r="J4" s="54">
        <f t="shared" si="3"/>
        <v>0.4</v>
      </c>
      <c r="K4" s="54">
        <f t="shared" si="3"/>
        <v>19.4</v>
      </c>
      <c r="L4" s="54">
        <f t="shared" si="3"/>
        <v>28.7</v>
      </c>
      <c r="M4" s="54">
        <f t="shared" si="3"/>
        <v>2.15</v>
      </c>
    </row>
    <row r="5" spans="1:13" ht="12.75">
      <c r="A5" s="27" t="s">
        <v>167</v>
      </c>
      <c r="B5" s="13" t="s">
        <v>165</v>
      </c>
      <c r="C5" s="9"/>
      <c r="D5" s="22">
        <f t="shared" si="0"/>
        <v>35.690000000000005</v>
      </c>
      <c r="E5" s="22"/>
      <c r="F5" s="22"/>
      <c r="G5" s="46">
        <f t="shared" si="1"/>
        <v>35.690000000000005</v>
      </c>
      <c r="H5" s="54">
        <f aca="true" t="shared" si="4" ref="H5:M5">IF(H39="D",H38,"ND")</f>
        <v>0.95</v>
      </c>
      <c r="I5" s="54">
        <f t="shared" si="4"/>
        <v>6.52</v>
      </c>
      <c r="J5" s="54" t="str">
        <f t="shared" si="4"/>
        <v>ND</v>
      </c>
      <c r="K5" s="54">
        <f t="shared" si="4"/>
        <v>2.66</v>
      </c>
      <c r="L5" s="54">
        <f t="shared" si="4"/>
        <v>25.1</v>
      </c>
      <c r="M5" s="54">
        <f t="shared" si="4"/>
        <v>0.46</v>
      </c>
    </row>
    <row r="6" spans="1:13" ht="12.75">
      <c r="A6" s="27" t="s">
        <v>168</v>
      </c>
      <c r="B6" s="13" t="s">
        <v>165</v>
      </c>
      <c r="C6" s="9"/>
      <c r="D6" s="22">
        <f t="shared" si="0"/>
        <v>22.450000000000003</v>
      </c>
      <c r="E6" s="22"/>
      <c r="F6" s="22"/>
      <c r="G6" s="46">
        <f t="shared" si="1"/>
        <v>22.450000000000003</v>
      </c>
      <c r="H6" s="54" t="str">
        <f aca="true" t="shared" si="5" ref="H6:M6">IF(H42="D",H41,"ND")</f>
        <v>ND</v>
      </c>
      <c r="I6" s="54">
        <f t="shared" si="5"/>
        <v>2.74</v>
      </c>
      <c r="J6" s="54" t="str">
        <f t="shared" si="5"/>
        <v>ND</v>
      </c>
      <c r="K6" s="54">
        <f t="shared" si="5"/>
        <v>4.2</v>
      </c>
      <c r="L6" s="54">
        <f t="shared" si="5"/>
        <v>14.8</v>
      </c>
      <c r="M6" s="54">
        <f t="shared" si="5"/>
        <v>0.71</v>
      </c>
    </row>
    <row r="7" spans="1:13" ht="12.75">
      <c r="A7" s="27" t="s">
        <v>169</v>
      </c>
      <c r="B7" s="13" t="s">
        <v>165</v>
      </c>
      <c r="C7" s="9"/>
      <c r="D7" s="22">
        <f t="shared" si="0"/>
        <v>56.39</v>
      </c>
      <c r="E7" s="22"/>
      <c r="F7" s="22"/>
      <c r="G7" s="46">
        <f t="shared" si="1"/>
        <v>56.39</v>
      </c>
      <c r="H7" s="54">
        <f aca="true" t="shared" si="6" ref="H7:M7">IF(H45="D",H44,"ND")</f>
        <v>1.71</v>
      </c>
      <c r="I7" s="54">
        <f t="shared" si="6"/>
        <v>9.01</v>
      </c>
      <c r="J7" s="54">
        <f t="shared" si="6"/>
        <v>0.28</v>
      </c>
      <c r="K7" s="54">
        <f t="shared" si="6"/>
        <v>5.81</v>
      </c>
      <c r="L7" s="54">
        <f t="shared" si="6"/>
        <v>36.5</v>
      </c>
      <c r="M7" s="54">
        <f t="shared" si="6"/>
        <v>3.08</v>
      </c>
    </row>
    <row r="8" spans="1:13" ht="12.75">
      <c r="A8" s="27" t="s">
        <v>170</v>
      </c>
      <c r="B8" s="13" t="s">
        <v>165</v>
      </c>
      <c r="C8" s="9"/>
      <c r="D8" s="22">
        <f t="shared" si="0"/>
        <v>76.34</v>
      </c>
      <c r="E8" s="22"/>
      <c r="F8" s="22"/>
      <c r="G8" s="46">
        <f t="shared" si="1"/>
        <v>76.34</v>
      </c>
      <c r="H8" s="54">
        <f aca="true" t="shared" si="7" ref="H8:M8">IF(H48="D",H47,"ND")</f>
        <v>2.17</v>
      </c>
      <c r="I8" s="54">
        <f t="shared" si="7"/>
        <v>8.25</v>
      </c>
      <c r="J8" s="54">
        <f t="shared" si="7"/>
        <v>0.56</v>
      </c>
      <c r="K8" s="54">
        <f t="shared" si="7"/>
        <v>5.95</v>
      </c>
      <c r="L8" s="54">
        <f t="shared" si="7"/>
        <v>55.4</v>
      </c>
      <c r="M8" s="54">
        <f t="shared" si="7"/>
        <v>4.01</v>
      </c>
    </row>
    <row r="9" spans="1:13" ht="12.75">
      <c r="A9" s="47" t="s">
        <v>171</v>
      </c>
      <c r="B9" s="13" t="s">
        <v>165</v>
      </c>
      <c r="C9" s="9"/>
      <c r="D9" s="22" t="s">
        <v>17</v>
      </c>
      <c r="E9" s="22" t="s">
        <v>163</v>
      </c>
      <c r="F9" s="22">
        <v>0.23</v>
      </c>
      <c r="G9" s="46">
        <f t="shared" si="1"/>
        <v>0.23</v>
      </c>
      <c r="H9" s="54" t="str">
        <f aca="true" t="shared" si="8" ref="H9:M9">IF(H51="D",H50,"ND")</f>
        <v>ND</v>
      </c>
      <c r="I9" s="54" t="str">
        <f t="shared" si="8"/>
        <v>ND</v>
      </c>
      <c r="J9" s="54" t="str">
        <f t="shared" si="8"/>
        <v>ND</v>
      </c>
      <c r="K9" s="54" t="str">
        <f t="shared" si="8"/>
        <v>ND</v>
      </c>
      <c r="L9" s="54" t="str">
        <f t="shared" si="8"/>
        <v>ND</v>
      </c>
      <c r="M9" s="54" t="str">
        <f t="shared" si="8"/>
        <v>ND</v>
      </c>
    </row>
    <row r="10" spans="1:13" ht="12.75">
      <c r="A10" s="47" t="s">
        <v>173</v>
      </c>
      <c r="B10" s="13" t="s">
        <v>165</v>
      </c>
      <c r="C10" s="9"/>
      <c r="D10" s="22">
        <f aca="true" t="shared" si="9" ref="D10:D26">SUM(H10:M10)</f>
        <v>0.88</v>
      </c>
      <c r="E10" s="22"/>
      <c r="F10" s="22"/>
      <c r="G10" s="46">
        <f t="shared" si="1"/>
        <v>0.88</v>
      </c>
      <c r="H10" s="54" t="str">
        <f aca="true" t="shared" si="10" ref="H10:M10">IF(H54="D",H53,"ND")</f>
        <v>ND</v>
      </c>
      <c r="I10" s="54" t="str">
        <f t="shared" si="10"/>
        <v>ND</v>
      </c>
      <c r="J10" s="54" t="str">
        <f t="shared" si="10"/>
        <v>ND</v>
      </c>
      <c r="K10" s="54" t="str">
        <f t="shared" si="10"/>
        <v>ND</v>
      </c>
      <c r="L10" s="54">
        <f t="shared" si="10"/>
        <v>0.88</v>
      </c>
      <c r="M10" s="54" t="str">
        <f t="shared" si="10"/>
        <v>ND</v>
      </c>
    </row>
    <row r="11" spans="1:13" ht="12.75">
      <c r="A11" s="47" t="s">
        <v>174</v>
      </c>
      <c r="B11" s="13" t="s">
        <v>165</v>
      </c>
      <c r="C11" s="9"/>
      <c r="D11" s="22">
        <f t="shared" si="9"/>
        <v>6.59</v>
      </c>
      <c r="E11" s="22"/>
      <c r="F11" s="22"/>
      <c r="G11" s="46">
        <f t="shared" si="1"/>
        <v>6.59</v>
      </c>
      <c r="H11" s="54" t="str">
        <f aca="true" t="shared" si="11" ref="H11:M11">IF(H57="D",H56,"ND")</f>
        <v>ND</v>
      </c>
      <c r="I11" s="54">
        <f t="shared" si="11"/>
        <v>0.89</v>
      </c>
      <c r="J11" s="54" t="str">
        <f t="shared" si="11"/>
        <v>ND</v>
      </c>
      <c r="K11" s="54" t="str">
        <f t="shared" si="11"/>
        <v>ND</v>
      </c>
      <c r="L11" s="54">
        <f t="shared" si="11"/>
        <v>4.17</v>
      </c>
      <c r="M11" s="54">
        <f t="shared" si="11"/>
        <v>1.53</v>
      </c>
    </row>
    <row r="12" spans="1:13" ht="12.75">
      <c r="A12" s="47" t="s">
        <v>175</v>
      </c>
      <c r="B12" s="13" t="s">
        <v>165</v>
      </c>
      <c r="C12" s="9"/>
      <c r="D12" s="22">
        <f t="shared" si="9"/>
        <v>77.13</v>
      </c>
      <c r="E12" s="22"/>
      <c r="F12" s="22"/>
      <c r="G12" s="46">
        <f t="shared" si="1"/>
        <v>77.13</v>
      </c>
      <c r="H12" s="54" t="str">
        <f aca="true" t="shared" si="12" ref="H12:M12">IF(H60="D",H59,"ND")</f>
        <v>ND</v>
      </c>
      <c r="I12" s="54">
        <f t="shared" si="12"/>
        <v>9.41</v>
      </c>
      <c r="J12" s="54" t="str">
        <f t="shared" si="12"/>
        <v>ND</v>
      </c>
      <c r="K12" s="54">
        <f t="shared" si="12"/>
        <v>3.52</v>
      </c>
      <c r="L12" s="54">
        <f t="shared" si="12"/>
        <v>51.2</v>
      </c>
      <c r="M12" s="54">
        <f t="shared" si="12"/>
        <v>13</v>
      </c>
    </row>
    <row r="13" spans="1:13" ht="12.75">
      <c r="A13" s="47" t="s">
        <v>177</v>
      </c>
      <c r="B13" s="13" t="s">
        <v>165</v>
      </c>
      <c r="C13" s="9"/>
      <c r="D13" s="22">
        <f t="shared" si="9"/>
        <v>87.21</v>
      </c>
      <c r="E13" s="22"/>
      <c r="F13" s="22"/>
      <c r="G13" s="46">
        <f t="shared" si="1"/>
        <v>87.21</v>
      </c>
      <c r="H13" s="54" t="str">
        <f aca="true" t="shared" si="13" ref="H13:M13">IF(H63="D",H62,"ND")</f>
        <v>ND</v>
      </c>
      <c r="I13" s="54">
        <f t="shared" si="13"/>
        <v>11.7</v>
      </c>
      <c r="J13" s="54" t="str">
        <f t="shared" si="13"/>
        <v>ND</v>
      </c>
      <c r="K13" s="54">
        <f t="shared" si="13"/>
        <v>9.59</v>
      </c>
      <c r="L13" s="54">
        <f t="shared" si="13"/>
        <v>57.5</v>
      </c>
      <c r="M13" s="54">
        <f t="shared" si="13"/>
        <v>8.42</v>
      </c>
    </row>
    <row r="14" spans="1:13" ht="12.75">
      <c r="A14" s="47" t="s">
        <v>180</v>
      </c>
      <c r="B14" s="13" t="s">
        <v>165</v>
      </c>
      <c r="C14" s="9"/>
      <c r="D14" s="22">
        <f t="shared" si="9"/>
        <v>20.26</v>
      </c>
      <c r="E14" s="22"/>
      <c r="F14" s="22"/>
      <c r="G14" s="46">
        <f t="shared" si="1"/>
        <v>20.26</v>
      </c>
      <c r="H14" s="54" t="str">
        <f aca="true" t="shared" si="14" ref="H14:M14">IF(H66="D",H65,"ND")</f>
        <v>ND</v>
      </c>
      <c r="I14" s="54">
        <f t="shared" si="14"/>
        <v>2.27</v>
      </c>
      <c r="J14" s="54" t="str">
        <f t="shared" si="14"/>
        <v>ND</v>
      </c>
      <c r="K14" s="54">
        <f t="shared" si="14"/>
        <v>1.75</v>
      </c>
      <c r="L14" s="54">
        <f t="shared" si="14"/>
        <v>12.9</v>
      </c>
      <c r="M14" s="54">
        <f t="shared" si="14"/>
        <v>3.34</v>
      </c>
    </row>
    <row r="15" spans="1:13" ht="12.75">
      <c r="A15" s="47" t="s">
        <v>182</v>
      </c>
      <c r="B15" s="13" t="s">
        <v>165</v>
      </c>
      <c r="C15" s="9"/>
      <c r="D15" s="22">
        <f t="shared" si="9"/>
        <v>64.95</v>
      </c>
      <c r="E15" s="22"/>
      <c r="F15" s="22"/>
      <c r="G15" s="46">
        <f t="shared" si="1"/>
        <v>64.95</v>
      </c>
      <c r="H15" s="54">
        <f aca="true" t="shared" si="15" ref="H15:M15">IF(H69="D",H68,"ND")</f>
        <v>3.06</v>
      </c>
      <c r="I15" s="54">
        <f t="shared" si="15"/>
        <v>7.54</v>
      </c>
      <c r="J15" s="54">
        <f t="shared" si="15"/>
        <v>0.67</v>
      </c>
      <c r="K15" s="54">
        <f t="shared" si="15"/>
        <v>4.86</v>
      </c>
      <c r="L15" s="54">
        <f t="shared" si="15"/>
        <v>45.6</v>
      </c>
      <c r="M15" s="54">
        <f t="shared" si="15"/>
        <v>3.22</v>
      </c>
    </row>
    <row r="16" spans="1:13" ht="12.75">
      <c r="A16" s="47" t="s">
        <v>184</v>
      </c>
      <c r="B16" s="13" t="s">
        <v>165</v>
      </c>
      <c r="C16" s="9"/>
      <c r="D16" s="22">
        <f t="shared" si="9"/>
        <v>94.77</v>
      </c>
      <c r="E16" s="22"/>
      <c r="F16" s="22"/>
      <c r="G16" s="46">
        <f t="shared" si="1"/>
        <v>94.77</v>
      </c>
      <c r="H16" s="54" t="str">
        <f aca="true" t="shared" si="16" ref="H16:M16">IF(H72="D",H71,"ND")</f>
        <v>ND</v>
      </c>
      <c r="I16" s="54">
        <f t="shared" si="16"/>
        <v>14.6</v>
      </c>
      <c r="J16" s="54" t="str">
        <f t="shared" si="16"/>
        <v>ND</v>
      </c>
      <c r="K16" s="54">
        <f t="shared" si="16"/>
        <v>11.1</v>
      </c>
      <c r="L16" s="54">
        <f t="shared" si="16"/>
        <v>60.3</v>
      </c>
      <c r="M16" s="54">
        <f t="shared" si="16"/>
        <v>8.77</v>
      </c>
    </row>
    <row r="17" spans="1:13" ht="12.75">
      <c r="A17" s="47" t="s">
        <v>186</v>
      </c>
      <c r="B17" s="13" t="s">
        <v>165</v>
      </c>
      <c r="C17" s="9"/>
      <c r="D17" s="22">
        <f t="shared" si="9"/>
        <v>3.64</v>
      </c>
      <c r="E17" s="22"/>
      <c r="F17" s="22"/>
      <c r="G17" s="46">
        <f t="shared" si="1"/>
        <v>3.64</v>
      </c>
      <c r="H17" s="54">
        <f aca="true" t="shared" si="17" ref="H17:M17">IF(H75="D",H74,"ND")</f>
        <v>0.24</v>
      </c>
      <c r="I17" s="54">
        <f t="shared" si="17"/>
        <v>0.4</v>
      </c>
      <c r="J17" s="54" t="str">
        <f t="shared" si="17"/>
        <v>ND</v>
      </c>
      <c r="K17" s="54">
        <f t="shared" si="17"/>
        <v>0.3</v>
      </c>
      <c r="L17" s="54">
        <f t="shared" si="17"/>
        <v>2.7</v>
      </c>
      <c r="M17" s="54" t="str">
        <f t="shared" si="17"/>
        <v>ND</v>
      </c>
    </row>
    <row r="18" spans="1:13" ht="12.75">
      <c r="A18" s="47" t="s">
        <v>187</v>
      </c>
      <c r="B18" s="13" t="s">
        <v>165</v>
      </c>
      <c r="C18" s="9"/>
      <c r="D18" s="22">
        <f t="shared" si="9"/>
        <v>37.41</v>
      </c>
      <c r="E18" s="22"/>
      <c r="F18" s="22"/>
      <c r="G18" s="46">
        <f t="shared" si="1"/>
        <v>37.41</v>
      </c>
      <c r="H18" s="54">
        <f aca="true" t="shared" si="18" ref="H18:M18">IF(H78="D",H77,"ND")</f>
        <v>1.6</v>
      </c>
      <c r="I18" s="54">
        <f t="shared" si="18"/>
        <v>3.86</v>
      </c>
      <c r="J18" s="54">
        <f t="shared" si="18"/>
        <v>0.39</v>
      </c>
      <c r="K18" s="54">
        <f t="shared" si="18"/>
        <v>2.93</v>
      </c>
      <c r="L18" s="54">
        <f t="shared" si="18"/>
        <v>23.8</v>
      </c>
      <c r="M18" s="54">
        <f t="shared" si="18"/>
        <v>4.83</v>
      </c>
    </row>
    <row r="19" spans="1:13" ht="12.75">
      <c r="A19" s="47" t="s">
        <v>188</v>
      </c>
      <c r="B19" s="13" t="s">
        <v>165</v>
      </c>
      <c r="C19" s="9"/>
      <c r="D19" s="22">
        <f t="shared" si="9"/>
        <v>1.93</v>
      </c>
      <c r="E19" s="22"/>
      <c r="F19" s="22"/>
      <c r="G19" s="46">
        <f t="shared" si="1"/>
        <v>1.93</v>
      </c>
      <c r="H19" s="54">
        <f aca="true" t="shared" si="19" ref="H19:M19">IF(H81="D",H80,"ND")</f>
        <v>0.22</v>
      </c>
      <c r="I19" s="54">
        <f t="shared" si="19"/>
        <v>0.15</v>
      </c>
      <c r="J19" s="54" t="str">
        <f t="shared" si="19"/>
        <v>ND</v>
      </c>
      <c r="K19" s="54">
        <f t="shared" si="19"/>
        <v>0.32</v>
      </c>
      <c r="L19" s="54">
        <f t="shared" si="19"/>
        <v>1.24</v>
      </c>
      <c r="M19" s="54" t="str">
        <f t="shared" si="19"/>
        <v>ND</v>
      </c>
    </row>
    <row r="20" spans="1:13" ht="12.75">
      <c r="A20" s="47" t="s">
        <v>189</v>
      </c>
      <c r="B20" s="13" t="s">
        <v>165</v>
      </c>
      <c r="C20" s="9"/>
      <c r="D20" s="22">
        <f t="shared" si="9"/>
        <v>2.5300000000000002</v>
      </c>
      <c r="E20" s="22"/>
      <c r="F20" s="22"/>
      <c r="G20" s="46">
        <f t="shared" si="1"/>
        <v>2.5300000000000002</v>
      </c>
      <c r="H20" s="54">
        <f aca="true" t="shared" si="20" ref="H20:M20">IF(H84="D",H83,"ND")</f>
        <v>0.51</v>
      </c>
      <c r="I20" s="54">
        <f t="shared" si="20"/>
        <v>0.16</v>
      </c>
      <c r="J20" s="54" t="str">
        <f t="shared" si="20"/>
        <v>ND</v>
      </c>
      <c r="K20" s="54">
        <f t="shared" si="20"/>
        <v>0.37</v>
      </c>
      <c r="L20" s="54">
        <f t="shared" si="20"/>
        <v>1.49</v>
      </c>
      <c r="M20" s="54" t="str">
        <f t="shared" si="20"/>
        <v>ND</v>
      </c>
    </row>
    <row r="21" spans="1:13" ht="12.75">
      <c r="A21" s="47" t="s">
        <v>190</v>
      </c>
      <c r="B21" s="13" t="s">
        <v>165</v>
      </c>
      <c r="C21" s="9"/>
      <c r="D21" s="22">
        <f t="shared" si="9"/>
        <v>12.73</v>
      </c>
      <c r="E21" s="22"/>
      <c r="F21" s="22"/>
      <c r="G21" s="46">
        <f t="shared" si="1"/>
        <v>12.73</v>
      </c>
      <c r="H21" s="54">
        <f aca="true" t="shared" si="21" ref="H21:M21">IF(H87="D",H86,"ND")</f>
        <v>0.42</v>
      </c>
      <c r="I21" s="54">
        <f t="shared" si="21"/>
        <v>1.24</v>
      </c>
      <c r="J21" s="54" t="str">
        <f t="shared" si="21"/>
        <v>ND</v>
      </c>
      <c r="K21" s="54">
        <f t="shared" si="21"/>
        <v>0.88</v>
      </c>
      <c r="L21" s="54">
        <f t="shared" si="21"/>
        <v>7.99</v>
      </c>
      <c r="M21" s="54">
        <f t="shared" si="21"/>
        <v>2.2</v>
      </c>
    </row>
    <row r="22" spans="1:13" ht="12.75">
      <c r="A22" s="47" t="s">
        <v>192</v>
      </c>
      <c r="B22" s="13" t="s">
        <v>165</v>
      </c>
      <c r="C22" s="9"/>
      <c r="D22" s="22">
        <f t="shared" si="9"/>
        <v>22.9</v>
      </c>
      <c r="E22" s="22"/>
      <c r="F22" s="22"/>
      <c r="G22" s="46">
        <f t="shared" si="1"/>
        <v>22.9</v>
      </c>
      <c r="H22" s="54">
        <f aca="true" t="shared" si="22" ref="H22:M22">IF(H90="D",H89,"ND")</f>
        <v>2.46</v>
      </c>
      <c r="I22" s="54">
        <f t="shared" si="22"/>
        <v>2.44</v>
      </c>
      <c r="J22" s="54" t="str">
        <f t="shared" si="22"/>
        <v>ND</v>
      </c>
      <c r="K22" s="54">
        <f t="shared" si="22"/>
        <v>1.8</v>
      </c>
      <c r="L22" s="54">
        <f t="shared" si="22"/>
        <v>16.2</v>
      </c>
      <c r="M22" s="54" t="str">
        <f t="shared" si="22"/>
        <v>ND</v>
      </c>
    </row>
    <row r="23" spans="1:13" ht="12.75">
      <c r="A23" s="47" t="s">
        <v>197</v>
      </c>
      <c r="B23" s="13" t="s">
        <v>165</v>
      </c>
      <c r="C23" s="9"/>
      <c r="D23" s="22">
        <f t="shared" si="9"/>
        <v>20.1</v>
      </c>
      <c r="E23" s="22"/>
      <c r="F23" s="22"/>
      <c r="G23" s="46">
        <f t="shared" si="1"/>
        <v>20.1</v>
      </c>
      <c r="H23" s="54">
        <f aca="true" t="shared" si="23" ref="H23:M23">IF(H93="D",H92,"ND")</f>
        <v>1.1</v>
      </c>
      <c r="I23" s="54">
        <f t="shared" si="23"/>
        <v>1.2</v>
      </c>
      <c r="J23" s="54">
        <f t="shared" si="23"/>
        <v>1.2</v>
      </c>
      <c r="K23" s="54">
        <f t="shared" si="23"/>
        <v>4.1</v>
      </c>
      <c r="L23" s="54">
        <f t="shared" si="23"/>
        <v>12</v>
      </c>
      <c r="M23" s="54">
        <f t="shared" si="23"/>
        <v>0.5</v>
      </c>
    </row>
    <row r="24" spans="1:13" ht="12.75">
      <c r="A24" s="47" t="s">
        <v>200</v>
      </c>
      <c r="B24" s="13" t="s">
        <v>165</v>
      </c>
      <c r="C24" s="9"/>
      <c r="D24" s="22">
        <f t="shared" si="9"/>
        <v>9.5</v>
      </c>
      <c r="E24" s="22"/>
      <c r="F24" s="22"/>
      <c r="G24" s="46">
        <f t="shared" si="1"/>
        <v>9.5</v>
      </c>
      <c r="H24" s="54" t="str">
        <f aca="true" t="shared" si="24" ref="H24:M24">IF(H96="D",H95,"ND")</f>
        <v>ND</v>
      </c>
      <c r="I24" s="54" t="str">
        <f t="shared" si="24"/>
        <v>ND</v>
      </c>
      <c r="J24" s="54" t="str">
        <f t="shared" si="24"/>
        <v>ND</v>
      </c>
      <c r="K24" s="54" t="str">
        <f t="shared" si="24"/>
        <v>ND</v>
      </c>
      <c r="L24" s="54">
        <f t="shared" si="24"/>
        <v>9.5</v>
      </c>
      <c r="M24" s="54" t="str">
        <f t="shared" si="24"/>
        <v>ND</v>
      </c>
    </row>
    <row r="25" spans="1:13" ht="12.75">
      <c r="A25" s="47" t="s">
        <v>201</v>
      </c>
      <c r="B25" s="13" t="s">
        <v>165</v>
      </c>
      <c r="C25" s="9"/>
      <c r="D25" s="22">
        <f t="shared" si="9"/>
        <v>44.5</v>
      </c>
      <c r="E25" s="22"/>
      <c r="F25" s="22"/>
      <c r="G25" s="46">
        <f t="shared" si="1"/>
        <v>44.5</v>
      </c>
      <c r="H25" s="54" t="str">
        <f aca="true" t="shared" si="25" ref="H25:M25">IF(H99="D",H98,"ND")</f>
        <v>ND</v>
      </c>
      <c r="I25" s="54">
        <f t="shared" si="25"/>
        <v>6.1</v>
      </c>
      <c r="J25" s="54" t="str">
        <f t="shared" si="25"/>
        <v>ND</v>
      </c>
      <c r="K25" s="54" t="str">
        <f t="shared" si="25"/>
        <v>ND</v>
      </c>
      <c r="L25" s="54">
        <f t="shared" si="25"/>
        <v>38.4</v>
      </c>
      <c r="M25" s="54" t="str">
        <f t="shared" si="25"/>
        <v>ND</v>
      </c>
    </row>
    <row r="26" spans="1:13" ht="12.75">
      <c r="A26" s="47" t="s">
        <v>202</v>
      </c>
      <c r="B26" s="13" t="s">
        <v>165</v>
      </c>
      <c r="C26" s="9"/>
      <c r="D26" s="22">
        <f t="shared" si="9"/>
        <v>19.6</v>
      </c>
      <c r="E26" s="22"/>
      <c r="F26" s="22"/>
      <c r="G26" s="46">
        <f t="shared" si="1"/>
        <v>19.6</v>
      </c>
      <c r="H26" s="54" t="str">
        <f aca="true" t="shared" si="26" ref="H26:M26">IF(H102="D",H101,"ND")</f>
        <v>ND</v>
      </c>
      <c r="I26" s="54" t="str">
        <f t="shared" si="26"/>
        <v>ND</v>
      </c>
      <c r="J26" s="54" t="str">
        <f t="shared" si="26"/>
        <v>ND</v>
      </c>
      <c r="K26" s="54" t="str">
        <f t="shared" si="26"/>
        <v>ND</v>
      </c>
      <c r="L26" s="54">
        <f t="shared" si="26"/>
        <v>19.6</v>
      </c>
      <c r="M26" s="54" t="str">
        <f t="shared" si="26"/>
        <v>ND</v>
      </c>
    </row>
    <row r="30" spans="1:3" ht="12.75">
      <c r="A30" s="37" t="s">
        <v>106</v>
      </c>
      <c r="B30" s="48"/>
      <c r="C30" s="39"/>
    </row>
    <row r="31" spans="1:13" ht="12.75">
      <c r="A31" s="7" t="s">
        <v>53</v>
      </c>
      <c r="B31" s="18" t="s">
        <v>54</v>
      </c>
      <c r="C31" s="7" t="s">
        <v>90</v>
      </c>
      <c r="D31" s="12" t="s">
        <v>14</v>
      </c>
      <c r="E31" s="19" t="s">
        <v>71</v>
      </c>
      <c r="F31" s="19" t="s">
        <v>99</v>
      </c>
      <c r="G31" s="11" t="s">
        <v>100</v>
      </c>
      <c r="H31" s="12" t="s">
        <v>8</v>
      </c>
      <c r="I31" s="12" t="s">
        <v>9</v>
      </c>
      <c r="J31" s="12" t="s">
        <v>10</v>
      </c>
      <c r="K31" s="12" t="s">
        <v>11</v>
      </c>
      <c r="L31" s="12" t="s">
        <v>12</v>
      </c>
      <c r="M31" s="12" t="s">
        <v>13</v>
      </c>
    </row>
    <row r="32" spans="1:41" s="30" customFormat="1" ht="12.75">
      <c r="A32" s="40" t="s">
        <v>164</v>
      </c>
      <c r="B32" s="13" t="s">
        <v>165</v>
      </c>
      <c r="C32" s="40" t="s">
        <v>68</v>
      </c>
      <c r="D32" s="22"/>
      <c r="E32" s="22"/>
      <c r="F32" s="22"/>
      <c r="G32" s="46"/>
      <c r="H32" s="22">
        <v>3.26</v>
      </c>
      <c r="I32" s="22">
        <v>6.26</v>
      </c>
      <c r="J32" s="22">
        <v>1</v>
      </c>
      <c r="K32" s="22">
        <v>18.2</v>
      </c>
      <c r="L32" s="22">
        <v>58.2</v>
      </c>
      <c r="M32" s="22">
        <v>2.55</v>
      </c>
      <c r="N32" s="35"/>
      <c r="O32" s="35"/>
      <c r="P32" s="35"/>
      <c r="Q32" s="3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</row>
    <row r="33" spans="1:41" s="30" customFormat="1" ht="12.75">
      <c r="A33" s="40"/>
      <c r="B33" s="1"/>
      <c r="C33" s="1" t="s">
        <v>133</v>
      </c>
      <c r="D33" s="22"/>
      <c r="E33" s="22"/>
      <c r="F33" s="22"/>
      <c r="G33" s="22"/>
      <c r="H33" s="22" t="s">
        <v>138</v>
      </c>
      <c r="I33" s="22" t="s">
        <v>138</v>
      </c>
      <c r="J33" s="22" t="s">
        <v>17</v>
      </c>
      <c r="K33" s="22" t="s">
        <v>138</v>
      </c>
      <c r="L33" s="22" t="s">
        <v>138</v>
      </c>
      <c r="M33" s="22" t="s">
        <v>138</v>
      </c>
      <c r="N33" s="35"/>
      <c r="O33" s="35"/>
      <c r="P33" s="35"/>
      <c r="Q33" s="3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spans="1:41" s="30" customFormat="1" ht="12.75">
      <c r="A34" s="40"/>
      <c r="B34" s="1"/>
      <c r="C34" s="24" t="s">
        <v>69</v>
      </c>
      <c r="D34" s="23"/>
      <c r="E34" s="23"/>
      <c r="F34" s="23"/>
      <c r="G34" s="23"/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35"/>
      <c r="O34" s="35"/>
      <c r="P34" s="35"/>
      <c r="Q34" s="3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1:41" s="30" customFormat="1" ht="12.75">
      <c r="A35" s="40" t="s">
        <v>166</v>
      </c>
      <c r="B35" s="13" t="s">
        <v>165</v>
      </c>
      <c r="C35" s="40" t="s">
        <v>68</v>
      </c>
      <c r="D35" s="22"/>
      <c r="E35" s="22"/>
      <c r="F35" s="22"/>
      <c r="G35" s="46"/>
      <c r="H35" s="22">
        <v>5.41</v>
      </c>
      <c r="I35" s="22">
        <v>3.93</v>
      </c>
      <c r="J35" s="22">
        <v>0.4</v>
      </c>
      <c r="K35" s="22">
        <v>19.4</v>
      </c>
      <c r="L35" s="22">
        <v>28.7</v>
      </c>
      <c r="M35" s="22">
        <v>2.15</v>
      </c>
      <c r="N35" s="35"/>
      <c r="O35" s="35"/>
      <c r="P35" s="35"/>
      <c r="Q35" s="3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</row>
    <row r="36" spans="1:41" s="30" customFormat="1" ht="12.75">
      <c r="A36" s="40"/>
      <c r="B36" s="1"/>
      <c r="C36" s="1" t="s">
        <v>133</v>
      </c>
      <c r="D36" s="22"/>
      <c r="E36" s="22"/>
      <c r="F36" s="22"/>
      <c r="G36" s="22"/>
      <c r="H36" s="22" t="s">
        <v>138</v>
      </c>
      <c r="I36" s="22" t="s">
        <v>138</v>
      </c>
      <c r="J36" s="22" t="s">
        <v>138</v>
      </c>
      <c r="K36" s="22" t="s">
        <v>138</v>
      </c>
      <c r="L36" s="22" t="s">
        <v>138</v>
      </c>
      <c r="M36" s="22" t="s">
        <v>138</v>
      </c>
      <c r="N36" s="35"/>
      <c r="O36" s="35"/>
      <c r="P36" s="35"/>
      <c r="Q36" s="3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1:41" s="30" customFormat="1" ht="12.75">
      <c r="A37" s="40"/>
      <c r="B37" s="1"/>
      <c r="C37" s="24" t="s">
        <v>69</v>
      </c>
      <c r="D37" s="23"/>
      <c r="E37" s="23"/>
      <c r="F37" s="23"/>
      <c r="G37" s="23"/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35"/>
      <c r="O37" s="35"/>
      <c r="P37" s="35"/>
      <c r="Q37" s="3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</row>
    <row r="38" spans="1:41" s="30" customFormat="1" ht="12.75">
      <c r="A38" s="40" t="s">
        <v>167</v>
      </c>
      <c r="B38" s="13" t="s">
        <v>165</v>
      </c>
      <c r="C38" s="40" t="s">
        <v>68</v>
      </c>
      <c r="D38" s="22"/>
      <c r="E38" s="22"/>
      <c r="F38" s="22"/>
      <c r="G38" s="46"/>
      <c r="H38" s="22">
        <v>0.95</v>
      </c>
      <c r="I38" s="22">
        <v>6.52</v>
      </c>
      <c r="J38" s="22">
        <v>1</v>
      </c>
      <c r="K38" s="22">
        <v>2.66</v>
      </c>
      <c r="L38" s="22">
        <v>25.1</v>
      </c>
      <c r="M38" s="22">
        <v>0.46</v>
      </c>
      <c r="N38" s="35"/>
      <c r="O38" s="35"/>
      <c r="P38" s="35"/>
      <c r="Q38" s="3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</row>
    <row r="39" spans="1:41" s="30" customFormat="1" ht="12.75">
      <c r="A39" s="40"/>
      <c r="B39" s="1"/>
      <c r="C39" s="1" t="s">
        <v>133</v>
      </c>
      <c r="D39" s="22"/>
      <c r="E39" s="22"/>
      <c r="F39" s="22"/>
      <c r="G39" s="22"/>
      <c r="H39" s="22" t="s">
        <v>138</v>
      </c>
      <c r="I39" s="22" t="s">
        <v>138</v>
      </c>
      <c r="J39" s="22" t="s">
        <v>17</v>
      </c>
      <c r="K39" s="22" t="s">
        <v>138</v>
      </c>
      <c r="L39" s="22" t="s">
        <v>138</v>
      </c>
      <c r="M39" s="22" t="s">
        <v>138</v>
      </c>
      <c r="N39" s="35"/>
      <c r="O39" s="35"/>
      <c r="P39" s="35"/>
      <c r="Q39" s="3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</row>
    <row r="40" spans="1:41" s="30" customFormat="1" ht="12.75">
      <c r="A40" s="40"/>
      <c r="B40" s="1"/>
      <c r="C40" s="24" t="s">
        <v>69</v>
      </c>
      <c r="D40" s="23"/>
      <c r="E40" s="23"/>
      <c r="F40" s="23"/>
      <c r="G40" s="23"/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35"/>
      <c r="O40" s="35"/>
      <c r="P40" s="35"/>
      <c r="Q40" s="3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</row>
    <row r="41" spans="1:41" s="30" customFormat="1" ht="12.75">
      <c r="A41" s="40" t="s">
        <v>168</v>
      </c>
      <c r="B41" s="13" t="s">
        <v>165</v>
      </c>
      <c r="C41" s="40" t="s">
        <v>68</v>
      </c>
      <c r="D41" s="22"/>
      <c r="E41" s="22"/>
      <c r="F41" s="22"/>
      <c r="G41" s="46"/>
      <c r="H41" s="22">
        <v>1</v>
      </c>
      <c r="I41" s="22">
        <v>2.74</v>
      </c>
      <c r="J41" s="22">
        <v>1</v>
      </c>
      <c r="K41" s="22">
        <v>4.2</v>
      </c>
      <c r="L41" s="22">
        <v>14.8</v>
      </c>
      <c r="M41" s="22">
        <v>0.71</v>
      </c>
      <c r="N41" s="35"/>
      <c r="O41" s="35"/>
      <c r="P41" s="35"/>
      <c r="Q41" s="3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1:41" s="30" customFormat="1" ht="12.75">
      <c r="A42" s="40"/>
      <c r="B42" s="1"/>
      <c r="C42" s="1" t="s">
        <v>133</v>
      </c>
      <c r="D42" s="22"/>
      <c r="E42" s="22"/>
      <c r="F42" s="22"/>
      <c r="G42" s="22"/>
      <c r="H42" s="22" t="s">
        <v>17</v>
      </c>
      <c r="I42" s="22" t="s">
        <v>138</v>
      </c>
      <c r="J42" s="22" t="s">
        <v>17</v>
      </c>
      <c r="K42" s="22" t="s">
        <v>138</v>
      </c>
      <c r="L42" s="22" t="s">
        <v>138</v>
      </c>
      <c r="M42" s="22" t="s">
        <v>138</v>
      </c>
      <c r="N42" s="35"/>
      <c r="O42" s="35"/>
      <c r="P42" s="35"/>
      <c r="Q42" s="3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spans="1:41" s="30" customFormat="1" ht="12.75">
      <c r="A43" s="40"/>
      <c r="B43" s="1"/>
      <c r="C43" s="24" t="s">
        <v>69</v>
      </c>
      <c r="D43" s="23"/>
      <c r="E43" s="23"/>
      <c r="F43" s="23"/>
      <c r="G43" s="23"/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35"/>
      <c r="O43" s="35"/>
      <c r="P43" s="35"/>
      <c r="Q43" s="3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</row>
    <row r="44" spans="1:41" s="30" customFormat="1" ht="12.75">
      <c r="A44" s="40" t="s">
        <v>169</v>
      </c>
      <c r="B44" s="13" t="s">
        <v>165</v>
      </c>
      <c r="C44" s="40" t="s">
        <v>68</v>
      </c>
      <c r="D44" s="22"/>
      <c r="E44" s="22"/>
      <c r="F44" s="22"/>
      <c r="G44" s="46"/>
      <c r="H44" s="22">
        <v>1.71</v>
      </c>
      <c r="I44" s="22">
        <v>9.01</v>
      </c>
      <c r="J44" s="22">
        <v>0.28</v>
      </c>
      <c r="K44" s="22">
        <v>5.81</v>
      </c>
      <c r="L44" s="22">
        <v>36.5</v>
      </c>
      <c r="M44" s="22">
        <v>3.08</v>
      </c>
      <c r="N44" s="35"/>
      <c r="O44" s="35"/>
      <c r="P44" s="35"/>
      <c r="Q44" s="3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</row>
    <row r="45" spans="1:41" s="30" customFormat="1" ht="12.75">
      <c r="A45" s="40"/>
      <c r="B45" s="1"/>
      <c r="C45" s="1" t="s">
        <v>133</v>
      </c>
      <c r="D45" s="22"/>
      <c r="E45" s="22"/>
      <c r="F45" s="22"/>
      <c r="G45" s="22"/>
      <c r="H45" s="22" t="s">
        <v>138</v>
      </c>
      <c r="I45" s="22" t="s">
        <v>138</v>
      </c>
      <c r="J45" s="22" t="s">
        <v>138</v>
      </c>
      <c r="K45" s="22" t="s">
        <v>138</v>
      </c>
      <c r="L45" s="22" t="s">
        <v>138</v>
      </c>
      <c r="M45" s="22" t="s">
        <v>138</v>
      </c>
      <c r="N45" s="35"/>
      <c r="O45" s="35"/>
      <c r="P45" s="35"/>
      <c r="Q45" s="3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</row>
    <row r="46" spans="1:41" s="30" customFormat="1" ht="12.75">
      <c r="A46" s="40"/>
      <c r="B46" s="1"/>
      <c r="C46" s="24" t="s">
        <v>69</v>
      </c>
      <c r="D46" s="23"/>
      <c r="E46" s="23"/>
      <c r="F46" s="23"/>
      <c r="G46" s="23"/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35"/>
      <c r="O46" s="35"/>
      <c r="P46" s="35"/>
      <c r="Q46" s="3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1:41" s="30" customFormat="1" ht="12.75">
      <c r="A47" s="40" t="s">
        <v>170</v>
      </c>
      <c r="B47" s="13" t="s">
        <v>165</v>
      </c>
      <c r="C47" s="40" t="s">
        <v>68</v>
      </c>
      <c r="D47" s="22"/>
      <c r="E47" s="22"/>
      <c r="F47" s="22"/>
      <c r="G47" s="46"/>
      <c r="H47" s="22">
        <v>2.17</v>
      </c>
      <c r="I47" s="22">
        <v>8.25</v>
      </c>
      <c r="J47" s="22">
        <v>0.56</v>
      </c>
      <c r="K47" s="22">
        <v>5.95</v>
      </c>
      <c r="L47" s="22">
        <v>55.4</v>
      </c>
      <c r="M47" s="22">
        <v>4.01</v>
      </c>
      <c r="N47" s="35"/>
      <c r="O47" s="35"/>
      <c r="P47" s="35"/>
      <c r="Q47" s="3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</row>
    <row r="48" spans="1:41" s="30" customFormat="1" ht="12.75">
      <c r="A48" s="40"/>
      <c r="B48" s="1"/>
      <c r="C48" s="1" t="s">
        <v>133</v>
      </c>
      <c r="D48" s="22"/>
      <c r="E48" s="22"/>
      <c r="F48" s="22"/>
      <c r="G48" s="22"/>
      <c r="H48" s="22" t="s">
        <v>138</v>
      </c>
      <c r="I48" s="22" t="s">
        <v>138</v>
      </c>
      <c r="J48" s="22" t="s">
        <v>138</v>
      </c>
      <c r="K48" s="22" t="s">
        <v>138</v>
      </c>
      <c r="L48" s="22" t="s">
        <v>138</v>
      </c>
      <c r="M48" s="22" t="s">
        <v>138</v>
      </c>
      <c r="N48" s="35"/>
      <c r="O48" s="35"/>
      <c r="P48" s="35"/>
      <c r="Q48" s="3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</row>
    <row r="49" spans="1:41" s="30" customFormat="1" ht="12.75">
      <c r="A49" s="40"/>
      <c r="B49" s="1"/>
      <c r="C49" s="24" t="s">
        <v>69</v>
      </c>
      <c r="D49" s="23"/>
      <c r="E49" s="23"/>
      <c r="F49" s="23"/>
      <c r="G49" s="23"/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35"/>
      <c r="O49" s="35"/>
      <c r="P49" s="35"/>
      <c r="Q49" s="3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</row>
    <row r="50" spans="1:41" s="30" customFormat="1" ht="12.75">
      <c r="A50" s="40" t="s">
        <v>171</v>
      </c>
      <c r="B50" s="13" t="s">
        <v>165</v>
      </c>
      <c r="C50" s="40" t="s">
        <v>68</v>
      </c>
      <c r="D50" s="22"/>
      <c r="E50" s="22"/>
      <c r="F50" s="22"/>
      <c r="G50" s="46"/>
      <c r="H50" s="22">
        <v>1</v>
      </c>
      <c r="I50" s="22">
        <v>1</v>
      </c>
      <c r="J50" s="22">
        <v>1</v>
      </c>
      <c r="K50" s="22">
        <v>1</v>
      </c>
      <c r="L50" s="22">
        <v>1</v>
      </c>
      <c r="M50" s="22">
        <v>1</v>
      </c>
      <c r="N50" s="35"/>
      <c r="O50" s="35"/>
      <c r="P50" s="35"/>
      <c r="Q50" s="3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</row>
    <row r="51" spans="1:41" s="30" customFormat="1" ht="12.75">
      <c r="A51" s="40"/>
      <c r="B51" s="1"/>
      <c r="C51" s="1" t="s">
        <v>133</v>
      </c>
      <c r="D51" s="22"/>
      <c r="E51" s="22"/>
      <c r="F51" s="22"/>
      <c r="G51" s="22"/>
      <c r="H51" s="22" t="s">
        <v>17</v>
      </c>
      <c r="I51" s="22" t="s">
        <v>17</v>
      </c>
      <c r="J51" s="22" t="s">
        <v>17</v>
      </c>
      <c r="K51" s="22" t="s">
        <v>17</v>
      </c>
      <c r="L51" s="22" t="s">
        <v>17</v>
      </c>
      <c r="M51" s="22" t="s">
        <v>17</v>
      </c>
      <c r="N51" s="35"/>
      <c r="O51" s="35"/>
      <c r="P51" s="35"/>
      <c r="Q51" s="3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</row>
    <row r="52" spans="1:41" s="30" customFormat="1" ht="12.75">
      <c r="A52" s="40"/>
      <c r="B52" s="1"/>
      <c r="C52" s="24" t="s">
        <v>69</v>
      </c>
      <c r="D52" s="23"/>
      <c r="E52" s="23"/>
      <c r="F52" s="23"/>
      <c r="G52" s="23"/>
      <c r="H52" s="23">
        <v>0.228</v>
      </c>
      <c r="I52" s="23">
        <v>0.168</v>
      </c>
      <c r="J52" s="23">
        <v>0.135</v>
      </c>
      <c r="K52" s="23">
        <v>0.199</v>
      </c>
      <c r="L52" s="23">
        <v>0.094</v>
      </c>
      <c r="M52" s="23">
        <v>0.185</v>
      </c>
      <c r="N52" s="35"/>
      <c r="O52" s="35"/>
      <c r="P52" s="35"/>
      <c r="Q52" s="3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</row>
    <row r="53" spans="1:41" s="30" customFormat="1" ht="12.75">
      <c r="A53" s="40" t="s">
        <v>173</v>
      </c>
      <c r="B53" s="13" t="s">
        <v>165</v>
      </c>
      <c r="C53" s="40" t="s">
        <v>68</v>
      </c>
      <c r="D53" s="22"/>
      <c r="E53" s="22"/>
      <c r="F53" s="22"/>
      <c r="G53" s="46"/>
      <c r="H53" s="22">
        <v>1</v>
      </c>
      <c r="I53" s="22">
        <v>1</v>
      </c>
      <c r="J53" s="22">
        <v>1</v>
      </c>
      <c r="K53" s="22">
        <v>1</v>
      </c>
      <c r="L53" s="22">
        <v>0.88</v>
      </c>
      <c r="M53" s="22">
        <v>1</v>
      </c>
      <c r="N53" s="35"/>
      <c r="O53" s="35"/>
      <c r="P53" s="35"/>
      <c r="Q53" s="3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</row>
    <row r="54" spans="1:41" s="30" customFormat="1" ht="12.75">
      <c r="A54" s="40"/>
      <c r="B54" s="1"/>
      <c r="C54" s="1" t="s">
        <v>133</v>
      </c>
      <c r="D54" s="22"/>
      <c r="E54" s="22"/>
      <c r="F54" s="22"/>
      <c r="G54" s="22"/>
      <c r="H54" s="22" t="s">
        <v>17</v>
      </c>
      <c r="I54" s="22" t="s">
        <v>17</v>
      </c>
      <c r="J54" s="22" t="s">
        <v>17</v>
      </c>
      <c r="K54" s="22" t="s">
        <v>17</v>
      </c>
      <c r="L54" s="22" t="s">
        <v>138</v>
      </c>
      <c r="M54" s="22" t="s">
        <v>17</v>
      </c>
      <c r="N54" s="35"/>
      <c r="O54" s="35"/>
      <c r="P54" s="35"/>
      <c r="Q54" s="3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</row>
    <row r="55" spans="1:41" s="30" customFormat="1" ht="12.75">
      <c r="A55" s="40"/>
      <c r="B55" s="1"/>
      <c r="C55" s="24" t="s">
        <v>69</v>
      </c>
      <c r="D55" s="23"/>
      <c r="E55" s="23"/>
      <c r="F55" s="23"/>
      <c r="G55" s="23"/>
      <c r="H55" s="23">
        <v>0.228</v>
      </c>
      <c r="I55" s="23">
        <v>0.168</v>
      </c>
      <c r="J55" s="23">
        <v>0.135</v>
      </c>
      <c r="K55" s="23">
        <v>0.199</v>
      </c>
      <c r="L55" s="23">
        <v>0.094</v>
      </c>
      <c r="M55" s="23">
        <v>0.185</v>
      </c>
      <c r="N55" s="35"/>
      <c r="O55" s="35"/>
      <c r="P55" s="35"/>
      <c r="Q55" s="3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</row>
    <row r="56" spans="1:41" s="30" customFormat="1" ht="12.75">
      <c r="A56" s="40" t="s">
        <v>174</v>
      </c>
      <c r="B56" s="13" t="s">
        <v>165</v>
      </c>
      <c r="C56" s="40" t="s">
        <v>68</v>
      </c>
      <c r="D56" s="22"/>
      <c r="E56" s="22"/>
      <c r="F56" s="22"/>
      <c r="G56" s="46"/>
      <c r="H56" s="22">
        <v>1</v>
      </c>
      <c r="I56" s="22">
        <v>0.89</v>
      </c>
      <c r="J56" s="22">
        <v>1</v>
      </c>
      <c r="K56" s="22">
        <v>1</v>
      </c>
      <c r="L56" s="22">
        <v>4.17</v>
      </c>
      <c r="M56" s="22">
        <v>1.53</v>
      </c>
      <c r="N56" s="35"/>
      <c r="O56" s="35"/>
      <c r="P56" s="35"/>
      <c r="Q56" s="3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</row>
    <row r="57" spans="1:41" s="30" customFormat="1" ht="12.75">
      <c r="A57" s="40"/>
      <c r="B57" s="1"/>
      <c r="C57" s="1" t="s">
        <v>133</v>
      </c>
      <c r="D57" s="22"/>
      <c r="E57" s="22"/>
      <c r="F57" s="22"/>
      <c r="G57" s="22"/>
      <c r="H57" s="22" t="s">
        <v>17</v>
      </c>
      <c r="I57" s="22" t="s">
        <v>138</v>
      </c>
      <c r="J57" s="22" t="s">
        <v>17</v>
      </c>
      <c r="K57" s="22" t="s">
        <v>17</v>
      </c>
      <c r="L57" s="22" t="s">
        <v>138</v>
      </c>
      <c r="M57" s="22" t="s">
        <v>138</v>
      </c>
      <c r="N57" s="35"/>
      <c r="O57" s="35"/>
      <c r="P57" s="35"/>
      <c r="Q57" s="3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</row>
    <row r="58" spans="1:41" s="30" customFormat="1" ht="12.75">
      <c r="A58" s="40"/>
      <c r="B58" s="1"/>
      <c r="C58" s="24" t="s">
        <v>69</v>
      </c>
      <c r="D58" s="23"/>
      <c r="E58" s="23"/>
      <c r="F58" s="23"/>
      <c r="G58" s="23"/>
      <c r="H58" s="23">
        <v>0.228</v>
      </c>
      <c r="I58" s="23">
        <v>0.168</v>
      </c>
      <c r="J58" s="23">
        <v>0.135</v>
      </c>
      <c r="K58" s="23">
        <v>0.199</v>
      </c>
      <c r="L58" s="23">
        <v>0.094</v>
      </c>
      <c r="M58" s="23">
        <v>0.185</v>
      </c>
      <c r="N58" s="35"/>
      <c r="O58" s="35"/>
      <c r="P58" s="35"/>
      <c r="Q58" s="3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</row>
    <row r="59" spans="1:41" s="30" customFormat="1" ht="12.75">
      <c r="A59" s="40" t="s">
        <v>175</v>
      </c>
      <c r="B59" s="13" t="s">
        <v>165</v>
      </c>
      <c r="C59" s="40" t="s">
        <v>68</v>
      </c>
      <c r="D59" s="22"/>
      <c r="E59" s="22"/>
      <c r="F59" s="22"/>
      <c r="G59" s="46"/>
      <c r="H59" s="22">
        <v>1</v>
      </c>
      <c r="I59" s="22">
        <v>9.41</v>
      </c>
      <c r="J59" s="22">
        <v>1</v>
      </c>
      <c r="K59" s="22">
        <v>3.52</v>
      </c>
      <c r="L59" s="22">
        <v>51.2</v>
      </c>
      <c r="M59" s="22">
        <v>13</v>
      </c>
      <c r="N59" s="35"/>
      <c r="O59" s="35"/>
      <c r="P59" s="35"/>
      <c r="Q59" s="3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</row>
    <row r="60" spans="1:41" s="30" customFormat="1" ht="12.75">
      <c r="A60" s="40"/>
      <c r="B60" s="1"/>
      <c r="C60" s="1" t="s">
        <v>133</v>
      </c>
      <c r="D60" s="22"/>
      <c r="E60" s="22"/>
      <c r="F60" s="22"/>
      <c r="G60" s="22"/>
      <c r="H60" s="22" t="s">
        <v>17</v>
      </c>
      <c r="I60" s="22" t="s">
        <v>138</v>
      </c>
      <c r="J60" s="22" t="s">
        <v>17</v>
      </c>
      <c r="K60" s="22" t="s">
        <v>138</v>
      </c>
      <c r="L60" s="22" t="s">
        <v>138</v>
      </c>
      <c r="M60" s="22" t="s">
        <v>138</v>
      </c>
      <c r="N60" s="35"/>
      <c r="O60" s="35"/>
      <c r="P60" s="35"/>
      <c r="Q60" s="3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</row>
    <row r="61" spans="1:41" s="30" customFormat="1" ht="12.75">
      <c r="A61" s="40"/>
      <c r="B61" s="1"/>
      <c r="C61" s="24" t="s">
        <v>69</v>
      </c>
      <c r="D61" s="23"/>
      <c r="E61" s="23"/>
      <c r="F61" s="23"/>
      <c r="G61" s="23"/>
      <c r="H61" s="23">
        <v>0.228</v>
      </c>
      <c r="I61" s="23">
        <v>0.168</v>
      </c>
      <c r="J61" s="23">
        <v>0.135</v>
      </c>
      <c r="K61" s="23">
        <v>0.199</v>
      </c>
      <c r="L61" s="23">
        <v>0.094</v>
      </c>
      <c r="M61" s="23">
        <v>0.185</v>
      </c>
      <c r="N61" s="35"/>
      <c r="O61" s="35"/>
      <c r="P61" s="35"/>
      <c r="Q61" s="3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</row>
    <row r="62" spans="1:41" s="30" customFormat="1" ht="12.75">
      <c r="A62" s="40" t="s">
        <v>177</v>
      </c>
      <c r="B62" s="13" t="s">
        <v>165</v>
      </c>
      <c r="C62" s="40" t="s">
        <v>68</v>
      </c>
      <c r="D62" s="22"/>
      <c r="E62" s="22"/>
      <c r="F62" s="22"/>
      <c r="G62" s="46"/>
      <c r="H62" s="22">
        <v>1</v>
      </c>
      <c r="I62" s="22">
        <v>11.7</v>
      </c>
      <c r="J62" s="22">
        <v>1</v>
      </c>
      <c r="K62" s="22">
        <v>9.59</v>
      </c>
      <c r="L62" s="22">
        <v>57.5</v>
      </c>
      <c r="M62" s="22">
        <v>8.42</v>
      </c>
      <c r="N62" s="35"/>
      <c r="O62" s="35"/>
      <c r="P62" s="35"/>
      <c r="Q62" s="3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</row>
    <row r="63" spans="1:41" s="30" customFormat="1" ht="12.75">
      <c r="A63" s="40"/>
      <c r="B63" s="1"/>
      <c r="C63" s="1" t="s">
        <v>133</v>
      </c>
      <c r="D63" s="22"/>
      <c r="E63" s="22"/>
      <c r="F63" s="22"/>
      <c r="G63" s="22"/>
      <c r="H63" s="22" t="s">
        <v>17</v>
      </c>
      <c r="I63" s="22" t="s">
        <v>138</v>
      </c>
      <c r="J63" s="22" t="s">
        <v>17</v>
      </c>
      <c r="K63" s="22" t="s">
        <v>138</v>
      </c>
      <c r="L63" s="22" t="s">
        <v>138</v>
      </c>
      <c r="M63" s="22" t="s">
        <v>138</v>
      </c>
      <c r="N63" s="35"/>
      <c r="O63" s="35"/>
      <c r="P63" s="35"/>
      <c r="Q63" s="3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</row>
    <row r="64" spans="1:41" s="30" customFormat="1" ht="12.75">
      <c r="A64" s="40"/>
      <c r="B64" s="1"/>
      <c r="C64" s="24" t="s">
        <v>69</v>
      </c>
      <c r="D64" s="23"/>
      <c r="E64" s="23"/>
      <c r="F64" s="23"/>
      <c r="G64" s="23"/>
      <c r="H64" s="23">
        <v>0.228</v>
      </c>
      <c r="I64" s="23">
        <v>0.168</v>
      </c>
      <c r="J64" s="23">
        <v>0.135</v>
      </c>
      <c r="K64" s="23">
        <v>0.199</v>
      </c>
      <c r="L64" s="23">
        <v>0.094</v>
      </c>
      <c r="M64" s="23">
        <v>0.185</v>
      </c>
      <c r="N64" s="35"/>
      <c r="O64" s="35"/>
      <c r="P64" s="35"/>
      <c r="Q64" s="3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</row>
    <row r="65" spans="1:41" s="30" customFormat="1" ht="12.75">
      <c r="A65" s="40" t="s">
        <v>180</v>
      </c>
      <c r="B65" s="13" t="s">
        <v>165</v>
      </c>
      <c r="C65" s="40" t="s">
        <v>68</v>
      </c>
      <c r="D65" s="22"/>
      <c r="E65" s="22"/>
      <c r="F65" s="22"/>
      <c r="G65" s="46"/>
      <c r="H65" s="22">
        <v>1</v>
      </c>
      <c r="I65" s="22">
        <v>2.27</v>
      </c>
      <c r="J65" s="22">
        <v>1</v>
      </c>
      <c r="K65" s="22">
        <v>1.75</v>
      </c>
      <c r="L65" s="22">
        <v>12.9</v>
      </c>
      <c r="M65" s="22">
        <v>3.34</v>
      </c>
      <c r="N65" s="35"/>
      <c r="O65" s="35"/>
      <c r="P65" s="35"/>
      <c r="Q65" s="3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</row>
    <row r="66" spans="1:41" s="30" customFormat="1" ht="12.75">
      <c r="A66" s="40"/>
      <c r="B66" s="1"/>
      <c r="C66" s="1" t="s">
        <v>133</v>
      </c>
      <c r="D66" s="22"/>
      <c r="E66" s="22"/>
      <c r="F66" s="22"/>
      <c r="G66" s="22"/>
      <c r="H66" s="22" t="s">
        <v>17</v>
      </c>
      <c r="I66" s="22" t="s">
        <v>138</v>
      </c>
      <c r="J66" s="22" t="s">
        <v>17</v>
      </c>
      <c r="K66" s="22" t="s">
        <v>138</v>
      </c>
      <c r="L66" s="22" t="s">
        <v>138</v>
      </c>
      <c r="M66" s="22" t="s">
        <v>138</v>
      </c>
      <c r="N66" s="35"/>
      <c r="O66" s="35"/>
      <c r="P66" s="35"/>
      <c r="Q66" s="3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</row>
    <row r="67" spans="1:41" s="30" customFormat="1" ht="12.75">
      <c r="A67" s="40"/>
      <c r="B67" s="1"/>
      <c r="C67" s="24" t="s">
        <v>69</v>
      </c>
      <c r="D67" s="23"/>
      <c r="E67" s="23"/>
      <c r="F67" s="23"/>
      <c r="G67" s="23"/>
      <c r="H67" s="23">
        <v>0.228</v>
      </c>
      <c r="I67" s="23">
        <v>0.168</v>
      </c>
      <c r="J67" s="23">
        <v>0.135</v>
      </c>
      <c r="K67" s="23">
        <v>0.199</v>
      </c>
      <c r="L67" s="23">
        <v>0.094</v>
      </c>
      <c r="M67" s="23">
        <v>0.185</v>
      </c>
      <c r="N67" s="35"/>
      <c r="O67" s="35"/>
      <c r="P67" s="35"/>
      <c r="Q67" s="3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</row>
    <row r="68" spans="1:41" s="30" customFormat="1" ht="12.75">
      <c r="A68" s="40" t="s">
        <v>182</v>
      </c>
      <c r="B68" s="13" t="s">
        <v>165</v>
      </c>
      <c r="C68" s="40" t="s">
        <v>68</v>
      </c>
      <c r="D68" s="22"/>
      <c r="E68" s="22"/>
      <c r="F68" s="22"/>
      <c r="G68" s="46"/>
      <c r="H68" s="22">
        <v>3.06</v>
      </c>
      <c r="I68" s="22">
        <v>7.54</v>
      </c>
      <c r="J68" s="22">
        <v>0.67</v>
      </c>
      <c r="K68" s="22">
        <v>4.86</v>
      </c>
      <c r="L68" s="22">
        <v>45.6</v>
      </c>
      <c r="M68" s="22">
        <v>3.22</v>
      </c>
      <c r="N68" s="35"/>
      <c r="O68" s="35"/>
      <c r="P68" s="35"/>
      <c r="Q68" s="3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</row>
    <row r="69" spans="1:41" s="30" customFormat="1" ht="12.75">
      <c r="A69" s="40"/>
      <c r="B69" s="1"/>
      <c r="C69" s="1" t="s">
        <v>133</v>
      </c>
      <c r="D69" s="22"/>
      <c r="E69" s="22"/>
      <c r="F69" s="22"/>
      <c r="G69" s="22"/>
      <c r="H69" s="22" t="s">
        <v>138</v>
      </c>
      <c r="I69" s="22" t="s">
        <v>138</v>
      </c>
      <c r="J69" s="22" t="s">
        <v>138</v>
      </c>
      <c r="K69" s="22" t="s">
        <v>138</v>
      </c>
      <c r="L69" s="22" t="s">
        <v>138</v>
      </c>
      <c r="M69" s="22" t="s">
        <v>138</v>
      </c>
      <c r="N69" s="35"/>
      <c r="O69" s="35"/>
      <c r="P69" s="35"/>
      <c r="Q69" s="3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</row>
    <row r="70" spans="1:41" s="30" customFormat="1" ht="12.75">
      <c r="A70" s="40"/>
      <c r="B70" s="1"/>
      <c r="C70" s="24" t="s">
        <v>69</v>
      </c>
      <c r="D70" s="23"/>
      <c r="E70" s="23"/>
      <c r="F70" s="23"/>
      <c r="G70" s="23"/>
      <c r="H70" s="23">
        <v>0.209</v>
      </c>
      <c r="I70" s="23">
        <v>0.047</v>
      </c>
      <c r="J70" s="23">
        <v>0.228</v>
      </c>
      <c r="K70" s="23">
        <v>0.133</v>
      </c>
      <c r="L70" s="23">
        <v>0.045</v>
      </c>
      <c r="M70" s="23">
        <v>0.29</v>
      </c>
      <c r="N70" s="35"/>
      <c r="O70" s="35"/>
      <c r="P70" s="35"/>
      <c r="Q70" s="3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</row>
    <row r="71" spans="1:41" s="30" customFormat="1" ht="12.75">
      <c r="A71" s="40" t="s">
        <v>184</v>
      </c>
      <c r="B71" s="13" t="s">
        <v>165</v>
      </c>
      <c r="C71" s="40" t="s">
        <v>68</v>
      </c>
      <c r="D71" s="22"/>
      <c r="E71" s="22"/>
      <c r="F71" s="22"/>
      <c r="G71" s="46"/>
      <c r="H71" s="22">
        <v>1</v>
      </c>
      <c r="I71" s="22">
        <v>14.6</v>
      </c>
      <c r="J71" s="22">
        <v>1</v>
      </c>
      <c r="K71" s="22">
        <v>11.1</v>
      </c>
      <c r="L71" s="22">
        <v>60.3</v>
      </c>
      <c r="M71" s="22">
        <v>8.77</v>
      </c>
      <c r="N71" s="35"/>
      <c r="O71" s="35"/>
      <c r="P71" s="35"/>
      <c r="Q71" s="3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</row>
    <row r="72" spans="1:41" s="30" customFormat="1" ht="12.75">
      <c r="A72" s="40"/>
      <c r="B72" s="1"/>
      <c r="C72" s="1" t="s">
        <v>133</v>
      </c>
      <c r="D72" s="22"/>
      <c r="E72" s="22"/>
      <c r="F72" s="22"/>
      <c r="G72" s="22"/>
      <c r="H72" s="22" t="s">
        <v>17</v>
      </c>
      <c r="I72" s="22" t="s">
        <v>138</v>
      </c>
      <c r="J72" s="22" t="s">
        <v>17</v>
      </c>
      <c r="K72" s="22" t="s">
        <v>138</v>
      </c>
      <c r="L72" s="22" t="s">
        <v>138</v>
      </c>
      <c r="M72" s="22" t="s">
        <v>138</v>
      </c>
      <c r="N72" s="35"/>
      <c r="O72" s="35"/>
      <c r="P72" s="35"/>
      <c r="Q72" s="3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</row>
    <row r="73" spans="1:41" s="30" customFormat="1" ht="12.75">
      <c r="A73" s="40"/>
      <c r="B73" s="1"/>
      <c r="C73" s="24" t="s">
        <v>69</v>
      </c>
      <c r="D73" s="23"/>
      <c r="E73" s="23"/>
      <c r="F73" s="23"/>
      <c r="G73" s="23"/>
      <c r="H73" s="23">
        <v>0.228</v>
      </c>
      <c r="I73" s="23">
        <v>0.168</v>
      </c>
      <c r="J73" s="23">
        <v>0.135</v>
      </c>
      <c r="K73" s="23">
        <v>0.199</v>
      </c>
      <c r="L73" s="23">
        <v>0.094</v>
      </c>
      <c r="M73" s="23">
        <v>0.185</v>
      </c>
      <c r="N73" s="35"/>
      <c r="O73" s="35"/>
      <c r="P73" s="35"/>
      <c r="Q73" s="3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</row>
    <row r="74" spans="1:41" s="30" customFormat="1" ht="12.75">
      <c r="A74" s="40" t="s">
        <v>186</v>
      </c>
      <c r="B74" s="13" t="s">
        <v>165</v>
      </c>
      <c r="C74" s="40" t="s">
        <v>68</v>
      </c>
      <c r="D74" s="22"/>
      <c r="E74" s="22"/>
      <c r="F74" s="22"/>
      <c r="G74" s="46"/>
      <c r="H74" s="22">
        <v>0.24</v>
      </c>
      <c r="I74" s="22">
        <v>0.4</v>
      </c>
      <c r="J74" s="22">
        <v>0.5</v>
      </c>
      <c r="K74" s="22">
        <v>0.3</v>
      </c>
      <c r="L74" s="22">
        <v>2.7</v>
      </c>
      <c r="M74" s="22">
        <v>0.5</v>
      </c>
      <c r="N74" s="35"/>
      <c r="O74" s="35"/>
      <c r="P74" s="35"/>
      <c r="Q74" s="3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</row>
    <row r="75" spans="1:41" s="30" customFormat="1" ht="12.75">
      <c r="A75" s="40"/>
      <c r="B75" s="1"/>
      <c r="C75" s="1" t="s">
        <v>133</v>
      </c>
      <c r="D75" s="22"/>
      <c r="E75" s="22"/>
      <c r="F75" s="22"/>
      <c r="G75" s="22"/>
      <c r="H75" s="22" t="s">
        <v>138</v>
      </c>
      <c r="I75" s="22" t="s">
        <v>138</v>
      </c>
      <c r="J75" s="22" t="s">
        <v>17</v>
      </c>
      <c r="K75" s="22" t="s">
        <v>138</v>
      </c>
      <c r="L75" s="22" t="s">
        <v>138</v>
      </c>
      <c r="M75" s="22" t="s">
        <v>17</v>
      </c>
      <c r="N75" s="35"/>
      <c r="O75" s="35"/>
      <c r="P75" s="35"/>
      <c r="Q75" s="3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</row>
    <row r="76" spans="1:41" s="30" customFormat="1" ht="12.75">
      <c r="A76" s="40"/>
      <c r="B76" s="1"/>
      <c r="C76" s="24" t="s">
        <v>69</v>
      </c>
      <c r="D76" s="23"/>
      <c r="E76" s="23"/>
      <c r="F76" s="23"/>
      <c r="G76" s="23"/>
      <c r="H76" s="23">
        <v>0.209</v>
      </c>
      <c r="I76" s="23">
        <v>0.047</v>
      </c>
      <c r="J76" s="23">
        <v>0.228</v>
      </c>
      <c r="K76" s="23">
        <v>0.133</v>
      </c>
      <c r="L76" s="23">
        <v>0.045</v>
      </c>
      <c r="M76" s="23">
        <v>0.29</v>
      </c>
      <c r="N76" s="35"/>
      <c r="O76" s="35"/>
      <c r="P76" s="35"/>
      <c r="Q76" s="3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</row>
    <row r="77" spans="1:41" s="30" customFormat="1" ht="12.75">
      <c r="A77" s="40" t="s">
        <v>187</v>
      </c>
      <c r="B77" s="13" t="s">
        <v>165</v>
      </c>
      <c r="C77" s="40" t="s">
        <v>68</v>
      </c>
      <c r="D77" s="22"/>
      <c r="E77" s="22"/>
      <c r="F77" s="22"/>
      <c r="G77" s="46"/>
      <c r="H77" s="22">
        <v>1.6</v>
      </c>
      <c r="I77" s="22">
        <v>3.86</v>
      </c>
      <c r="J77" s="22">
        <v>0.39</v>
      </c>
      <c r="K77" s="22">
        <v>2.93</v>
      </c>
      <c r="L77" s="22">
        <v>23.8</v>
      </c>
      <c r="M77" s="22">
        <v>4.83</v>
      </c>
      <c r="N77" s="35"/>
      <c r="O77" s="35"/>
      <c r="P77" s="35"/>
      <c r="Q77" s="3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</row>
    <row r="78" spans="1:41" s="30" customFormat="1" ht="12.75">
      <c r="A78" s="40"/>
      <c r="B78" s="1"/>
      <c r="C78" s="1" t="s">
        <v>133</v>
      </c>
      <c r="D78" s="22"/>
      <c r="E78" s="22"/>
      <c r="F78" s="22"/>
      <c r="G78" s="22"/>
      <c r="H78" s="22" t="s">
        <v>138</v>
      </c>
      <c r="I78" s="22" t="s">
        <v>138</v>
      </c>
      <c r="J78" s="22" t="s">
        <v>138</v>
      </c>
      <c r="K78" s="22" t="s">
        <v>138</v>
      </c>
      <c r="L78" s="22" t="s">
        <v>138</v>
      </c>
      <c r="M78" s="22" t="s">
        <v>138</v>
      </c>
      <c r="N78" s="35"/>
      <c r="O78" s="35"/>
      <c r="P78" s="35"/>
      <c r="Q78" s="3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</row>
    <row r="79" spans="1:41" s="30" customFormat="1" ht="12.75">
      <c r="A79" s="40"/>
      <c r="B79" s="1"/>
      <c r="C79" s="24" t="s">
        <v>69</v>
      </c>
      <c r="D79" s="23"/>
      <c r="E79" s="23"/>
      <c r="F79" s="23"/>
      <c r="G79" s="23"/>
      <c r="H79" s="23">
        <v>0.209</v>
      </c>
      <c r="I79" s="23">
        <v>0.047</v>
      </c>
      <c r="J79" s="23">
        <v>0.228</v>
      </c>
      <c r="K79" s="23">
        <v>0.133</v>
      </c>
      <c r="L79" s="23">
        <v>0.045</v>
      </c>
      <c r="M79" s="23">
        <v>0.29</v>
      </c>
      <c r="N79" s="35"/>
      <c r="O79" s="35"/>
      <c r="P79" s="35"/>
      <c r="Q79" s="3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</row>
    <row r="80" spans="1:41" s="30" customFormat="1" ht="12.75">
      <c r="A80" s="40" t="s">
        <v>188</v>
      </c>
      <c r="B80" s="13" t="s">
        <v>165</v>
      </c>
      <c r="C80" s="40" t="s">
        <v>68</v>
      </c>
      <c r="D80" s="22"/>
      <c r="E80" s="22"/>
      <c r="F80" s="22"/>
      <c r="G80" s="46"/>
      <c r="H80" s="22">
        <v>0.22</v>
      </c>
      <c r="I80" s="22">
        <v>0.15</v>
      </c>
      <c r="J80" s="22">
        <v>0.5</v>
      </c>
      <c r="K80" s="22">
        <v>0.32</v>
      </c>
      <c r="L80" s="22">
        <v>1.24</v>
      </c>
      <c r="M80" s="22">
        <v>0.5</v>
      </c>
      <c r="N80" s="35"/>
      <c r="O80" s="35"/>
      <c r="P80" s="35"/>
      <c r="Q80" s="3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</row>
    <row r="81" spans="1:41" s="30" customFormat="1" ht="12.75">
      <c r="A81" s="40"/>
      <c r="B81" s="1"/>
      <c r="C81" s="1" t="s">
        <v>133</v>
      </c>
      <c r="D81" s="22"/>
      <c r="E81" s="22"/>
      <c r="F81" s="22"/>
      <c r="G81" s="22"/>
      <c r="H81" s="22" t="s">
        <v>138</v>
      </c>
      <c r="I81" s="22" t="s">
        <v>138</v>
      </c>
      <c r="J81" s="22" t="s">
        <v>17</v>
      </c>
      <c r="K81" s="22" t="s">
        <v>138</v>
      </c>
      <c r="L81" s="22" t="s">
        <v>138</v>
      </c>
      <c r="M81" s="22" t="s">
        <v>17</v>
      </c>
      <c r="N81" s="35"/>
      <c r="O81" s="35"/>
      <c r="P81" s="35"/>
      <c r="Q81" s="3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</row>
    <row r="82" spans="1:41" s="30" customFormat="1" ht="12.75">
      <c r="A82" s="40"/>
      <c r="B82" s="1"/>
      <c r="C82" s="24" t="s">
        <v>69</v>
      </c>
      <c r="D82" s="23"/>
      <c r="E82" s="23"/>
      <c r="F82" s="23"/>
      <c r="G82" s="23"/>
      <c r="H82" s="23">
        <v>0.209</v>
      </c>
      <c r="I82" s="23">
        <v>0.047</v>
      </c>
      <c r="J82" s="23">
        <v>0.228</v>
      </c>
      <c r="K82" s="23">
        <v>0.133</v>
      </c>
      <c r="L82" s="23">
        <v>0.045</v>
      </c>
      <c r="M82" s="23">
        <v>0.29</v>
      </c>
      <c r="N82" s="35"/>
      <c r="O82" s="35"/>
      <c r="P82" s="35"/>
      <c r="Q82" s="3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</row>
    <row r="83" spans="1:41" s="30" customFormat="1" ht="12.75">
      <c r="A83" s="40" t="s">
        <v>189</v>
      </c>
      <c r="B83" s="13" t="s">
        <v>165</v>
      </c>
      <c r="C83" s="1" t="s">
        <v>68</v>
      </c>
      <c r="D83" s="22"/>
      <c r="E83" s="22"/>
      <c r="F83" s="22"/>
      <c r="G83" s="46"/>
      <c r="H83" s="35">
        <v>0.51</v>
      </c>
      <c r="I83" s="35">
        <v>0.16</v>
      </c>
      <c r="J83" s="35">
        <v>0.5</v>
      </c>
      <c r="K83" s="35">
        <v>0.37</v>
      </c>
      <c r="L83" s="22">
        <v>1.49</v>
      </c>
      <c r="M83" s="22">
        <v>0.5</v>
      </c>
      <c r="N83" s="35"/>
      <c r="O83" s="35"/>
      <c r="P83" s="35"/>
      <c r="Q83" s="35"/>
      <c r="R83" s="44"/>
      <c r="S83" s="44"/>
      <c r="T83" s="44"/>
      <c r="U83" s="44"/>
      <c r="V83" s="44"/>
      <c r="W83" s="44"/>
      <c r="X83" s="44"/>
      <c r="Y83" s="44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</row>
    <row r="84" spans="1:41" s="30" customFormat="1" ht="12.75">
      <c r="A84" s="40"/>
      <c r="B84" s="1"/>
      <c r="C84" s="1" t="s">
        <v>133</v>
      </c>
      <c r="D84" s="22"/>
      <c r="E84" s="22"/>
      <c r="F84" s="22"/>
      <c r="G84" s="22"/>
      <c r="H84" s="22" t="s">
        <v>138</v>
      </c>
      <c r="I84" s="22" t="s">
        <v>138</v>
      </c>
      <c r="J84" s="22" t="s">
        <v>17</v>
      </c>
      <c r="K84" s="22" t="s">
        <v>138</v>
      </c>
      <c r="L84" s="22" t="s">
        <v>138</v>
      </c>
      <c r="M84" s="22" t="s">
        <v>17</v>
      </c>
      <c r="N84" s="35"/>
      <c r="O84" s="35"/>
      <c r="P84" s="35"/>
      <c r="Q84" s="3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</row>
    <row r="85" spans="1:41" s="30" customFormat="1" ht="12.75">
      <c r="A85" s="40"/>
      <c r="B85" s="1"/>
      <c r="C85" s="24" t="s">
        <v>69</v>
      </c>
      <c r="D85" s="23"/>
      <c r="E85" s="23"/>
      <c r="F85" s="23"/>
      <c r="G85" s="23"/>
      <c r="H85" s="23">
        <v>0.209</v>
      </c>
      <c r="I85" s="23">
        <v>0.047</v>
      </c>
      <c r="J85" s="23">
        <v>0.228</v>
      </c>
      <c r="K85" s="23">
        <v>0.133</v>
      </c>
      <c r="L85" s="23">
        <v>0.045</v>
      </c>
      <c r="M85" s="23">
        <v>0.29</v>
      </c>
      <c r="N85" s="35"/>
      <c r="O85" s="35"/>
      <c r="P85" s="35"/>
      <c r="Q85" s="3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</row>
    <row r="86" spans="1:41" s="30" customFormat="1" ht="12.75">
      <c r="A86" s="40" t="s">
        <v>190</v>
      </c>
      <c r="B86" s="13" t="s">
        <v>165</v>
      </c>
      <c r="C86" s="40" t="s">
        <v>68</v>
      </c>
      <c r="D86" s="22"/>
      <c r="E86" s="22"/>
      <c r="F86" s="22"/>
      <c r="G86" s="46"/>
      <c r="H86" s="22">
        <v>0.42</v>
      </c>
      <c r="I86" s="22">
        <v>1.24</v>
      </c>
      <c r="J86" s="22">
        <v>0.5</v>
      </c>
      <c r="K86" s="22">
        <v>0.88</v>
      </c>
      <c r="L86" s="22">
        <v>7.99</v>
      </c>
      <c r="M86" s="22">
        <v>2.2</v>
      </c>
      <c r="N86" s="35"/>
      <c r="O86" s="35"/>
      <c r="P86" s="35"/>
      <c r="Q86" s="3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</row>
    <row r="87" spans="1:41" s="30" customFormat="1" ht="12.75">
      <c r="A87" s="40"/>
      <c r="B87" s="1"/>
      <c r="C87" s="1" t="s">
        <v>133</v>
      </c>
      <c r="D87" s="22"/>
      <c r="E87" s="22"/>
      <c r="F87" s="22"/>
      <c r="G87" s="22"/>
      <c r="H87" s="22" t="s">
        <v>138</v>
      </c>
      <c r="I87" s="22" t="s">
        <v>138</v>
      </c>
      <c r="J87" s="22" t="s">
        <v>17</v>
      </c>
      <c r="K87" s="22" t="s">
        <v>138</v>
      </c>
      <c r="L87" s="22" t="s">
        <v>138</v>
      </c>
      <c r="M87" s="22" t="s">
        <v>138</v>
      </c>
      <c r="N87" s="35"/>
      <c r="O87" s="35"/>
      <c r="P87" s="35"/>
      <c r="Q87" s="3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</row>
    <row r="88" spans="1:41" s="30" customFormat="1" ht="12.75">
      <c r="A88" s="40"/>
      <c r="B88" s="1"/>
      <c r="C88" s="24" t="s">
        <v>69</v>
      </c>
      <c r="D88" s="23"/>
      <c r="E88" s="23"/>
      <c r="F88" s="23"/>
      <c r="G88" s="23"/>
      <c r="H88" s="23">
        <v>0.209</v>
      </c>
      <c r="I88" s="23">
        <v>0.047</v>
      </c>
      <c r="J88" s="23">
        <v>0.228</v>
      </c>
      <c r="K88" s="23">
        <v>0.133</v>
      </c>
      <c r="L88" s="23">
        <v>0.045</v>
      </c>
      <c r="M88" s="23">
        <v>0.29</v>
      </c>
      <c r="N88" s="35"/>
      <c r="O88" s="35"/>
      <c r="P88" s="35"/>
      <c r="Q88" s="3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</row>
    <row r="89" spans="1:41" s="30" customFormat="1" ht="12.75">
      <c r="A89" s="40" t="s">
        <v>192</v>
      </c>
      <c r="B89" s="13" t="s">
        <v>165</v>
      </c>
      <c r="C89" s="40" t="s">
        <v>68</v>
      </c>
      <c r="D89" s="22"/>
      <c r="E89" s="22"/>
      <c r="F89" s="22"/>
      <c r="G89" s="46"/>
      <c r="H89" s="22">
        <v>2.46</v>
      </c>
      <c r="I89" s="22">
        <v>2.44</v>
      </c>
      <c r="J89" s="22">
        <v>1</v>
      </c>
      <c r="K89" s="22">
        <v>1.8</v>
      </c>
      <c r="L89" s="22">
        <v>16.2</v>
      </c>
      <c r="M89" s="22">
        <v>1</v>
      </c>
      <c r="N89" s="35"/>
      <c r="O89" s="35"/>
      <c r="P89" s="35"/>
      <c r="Q89" s="3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</row>
    <row r="90" spans="1:41" s="30" customFormat="1" ht="12.75">
      <c r="A90" s="40"/>
      <c r="B90" s="1"/>
      <c r="C90" s="1" t="s">
        <v>133</v>
      </c>
      <c r="D90" s="22"/>
      <c r="E90" s="22"/>
      <c r="F90" s="22"/>
      <c r="G90" s="22"/>
      <c r="H90" s="22" t="s">
        <v>138</v>
      </c>
      <c r="I90" s="22" t="s">
        <v>138</v>
      </c>
      <c r="J90" s="22" t="s">
        <v>17</v>
      </c>
      <c r="K90" s="22" t="s">
        <v>138</v>
      </c>
      <c r="L90" s="22" t="s">
        <v>138</v>
      </c>
      <c r="M90" s="22" t="s">
        <v>17</v>
      </c>
      <c r="N90" s="35"/>
      <c r="O90" s="35"/>
      <c r="P90" s="35"/>
      <c r="Q90" s="3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</row>
    <row r="91" spans="1:41" s="30" customFormat="1" ht="12.75">
      <c r="A91" s="40"/>
      <c r="B91" s="1"/>
      <c r="C91" s="24" t="s">
        <v>69</v>
      </c>
      <c r="D91" s="23"/>
      <c r="E91" s="23"/>
      <c r="F91" s="23"/>
      <c r="G91" s="23"/>
      <c r="H91" s="23">
        <v>1</v>
      </c>
      <c r="I91" s="23">
        <v>1</v>
      </c>
      <c r="J91" s="23">
        <v>1</v>
      </c>
      <c r="K91" s="23">
        <v>1</v>
      </c>
      <c r="L91" s="23">
        <v>1</v>
      </c>
      <c r="M91" s="23">
        <v>1</v>
      </c>
      <c r="N91" s="35"/>
      <c r="O91" s="35"/>
      <c r="P91" s="35"/>
      <c r="Q91" s="3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</row>
    <row r="92" spans="1:41" s="30" customFormat="1" ht="12.75">
      <c r="A92" s="40" t="s">
        <v>197</v>
      </c>
      <c r="B92" s="13" t="s">
        <v>165</v>
      </c>
      <c r="C92" s="40" t="s">
        <v>68</v>
      </c>
      <c r="D92" s="22"/>
      <c r="E92" s="22"/>
      <c r="F92" s="22"/>
      <c r="G92" s="46"/>
      <c r="H92" s="22">
        <v>1.1</v>
      </c>
      <c r="I92" s="22">
        <v>1.2</v>
      </c>
      <c r="J92" s="22">
        <v>1.2</v>
      </c>
      <c r="K92" s="22">
        <v>4.1</v>
      </c>
      <c r="L92" s="22">
        <v>12</v>
      </c>
      <c r="M92" s="22">
        <v>0.5</v>
      </c>
      <c r="N92" s="35"/>
      <c r="O92" s="35"/>
      <c r="P92" s="35"/>
      <c r="Q92" s="3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</row>
    <row r="93" spans="1:41" s="30" customFormat="1" ht="12.75">
      <c r="A93" s="40"/>
      <c r="B93" s="1"/>
      <c r="C93" s="1" t="s">
        <v>133</v>
      </c>
      <c r="D93" s="22"/>
      <c r="E93" s="22"/>
      <c r="F93" s="22"/>
      <c r="G93" s="22"/>
      <c r="H93" s="22" t="s">
        <v>138</v>
      </c>
      <c r="I93" s="22" t="s">
        <v>138</v>
      </c>
      <c r="J93" s="22" t="s">
        <v>138</v>
      </c>
      <c r="K93" s="22" t="s">
        <v>138</v>
      </c>
      <c r="L93" s="22" t="s">
        <v>138</v>
      </c>
      <c r="M93" s="22" t="s">
        <v>138</v>
      </c>
      <c r="N93" s="35"/>
      <c r="O93" s="35"/>
      <c r="P93" s="35"/>
      <c r="Q93" s="3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</row>
    <row r="94" spans="1:41" s="30" customFormat="1" ht="12.75">
      <c r="A94" s="40"/>
      <c r="B94" s="1"/>
      <c r="C94" s="24" t="s">
        <v>69</v>
      </c>
      <c r="D94" s="23"/>
      <c r="E94" s="23"/>
      <c r="F94" s="23"/>
      <c r="G94" s="23"/>
      <c r="H94" s="23">
        <v>1</v>
      </c>
      <c r="I94" s="23">
        <v>1</v>
      </c>
      <c r="J94" s="23">
        <v>1</v>
      </c>
      <c r="K94" s="23">
        <v>1</v>
      </c>
      <c r="L94" s="23">
        <v>1</v>
      </c>
      <c r="M94" s="23">
        <v>1</v>
      </c>
      <c r="N94" s="35"/>
      <c r="O94" s="35"/>
      <c r="P94" s="35"/>
      <c r="Q94" s="3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</row>
    <row r="95" spans="1:41" s="30" customFormat="1" ht="12.75">
      <c r="A95" s="40" t="s">
        <v>200</v>
      </c>
      <c r="B95" s="13" t="s">
        <v>165</v>
      </c>
      <c r="C95" s="40" t="s">
        <v>68</v>
      </c>
      <c r="D95" s="22"/>
      <c r="E95" s="22"/>
      <c r="F95" s="22"/>
      <c r="G95" s="46"/>
      <c r="H95" s="22">
        <v>5</v>
      </c>
      <c r="I95" s="22">
        <v>1.1</v>
      </c>
      <c r="J95" s="22">
        <v>5</v>
      </c>
      <c r="K95" s="22">
        <v>5</v>
      </c>
      <c r="L95" s="22">
        <v>9.5</v>
      </c>
      <c r="M95" s="22">
        <v>5</v>
      </c>
      <c r="N95" s="35"/>
      <c r="O95" s="35"/>
      <c r="P95" s="35"/>
      <c r="Q95" s="3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</row>
    <row r="96" spans="1:41" s="30" customFormat="1" ht="12.75">
      <c r="A96" s="40"/>
      <c r="B96" s="1"/>
      <c r="C96" s="1" t="s">
        <v>133</v>
      </c>
      <c r="D96" s="22"/>
      <c r="E96" s="22"/>
      <c r="F96" s="22"/>
      <c r="G96" s="22"/>
      <c r="H96" s="22" t="s">
        <v>17</v>
      </c>
      <c r="I96" s="22" t="s">
        <v>17</v>
      </c>
      <c r="J96" s="22" t="s">
        <v>17</v>
      </c>
      <c r="K96" s="22" t="s">
        <v>17</v>
      </c>
      <c r="L96" s="22" t="s">
        <v>138</v>
      </c>
      <c r="M96" s="22" t="s">
        <v>17</v>
      </c>
      <c r="N96" s="35"/>
      <c r="O96" s="35"/>
      <c r="P96" s="35"/>
      <c r="Q96" s="3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</row>
    <row r="97" spans="1:41" s="30" customFormat="1" ht="12.75">
      <c r="A97" s="40"/>
      <c r="B97" s="1"/>
      <c r="C97" s="24" t="s">
        <v>69</v>
      </c>
      <c r="D97" s="23"/>
      <c r="E97" s="23"/>
      <c r="F97" s="23"/>
      <c r="G97" s="23"/>
      <c r="H97" s="23">
        <v>1</v>
      </c>
      <c r="I97" s="23">
        <v>1</v>
      </c>
      <c r="J97" s="23">
        <v>1</v>
      </c>
      <c r="K97" s="23">
        <v>1</v>
      </c>
      <c r="L97" s="23">
        <v>1</v>
      </c>
      <c r="M97" s="23">
        <v>1</v>
      </c>
      <c r="N97" s="35"/>
      <c r="O97" s="35"/>
      <c r="P97" s="35"/>
      <c r="Q97" s="3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</row>
    <row r="98" spans="1:41" s="30" customFormat="1" ht="12.75">
      <c r="A98" s="40" t="s">
        <v>201</v>
      </c>
      <c r="B98" s="13" t="s">
        <v>165</v>
      </c>
      <c r="C98" s="40" t="s">
        <v>68</v>
      </c>
      <c r="D98" s="22"/>
      <c r="E98" s="22"/>
      <c r="F98" s="22"/>
      <c r="G98" s="46"/>
      <c r="H98" s="22">
        <v>1.5</v>
      </c>
      <c r="I98" s="22">
        <v>6.1</v>
      </c>
      <c r="J98" s="22">
        <v>5</v>
      </c>
      <c r="K98" s="22">
        <v>4.3</v>
      </c>
      <c r="L98" s="22">
        <v>38.4</v>
      </c>
      <c r="M98" s="22">
        <v>5</v>
      </c>
      <c r="N98" s="35"/>
      <c r="O98" s="35"/>
      <c r="P98" s="35"/>
      <c r="Q98" s="3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</row>
    <row r="99" spans="1:41" s="30" customFormat="1" ht="12.75">
      <c r="A99" s="40"/>
      <c r="B99" s="1"/>
      <c r="C99" s="1" t="s">
        <v>133</v>
      </c>
      <c r="D99" s="22"/>
      <c r="E99" s="22"/>
      <c r="F99" s="22"/>
      <c r="G99" s="22"/>
      <c r="H99" s="22" t="s">
        <v>17</v>
      </c>
      <c r="I99" s="22" t="s">
        <v>138</v>
      </c>
      <c r="J99" s="22" t="s">
        <v>17</v>
      </c>
      <c r="K99" s="22" t="s">
        <v>17</v>
      </c>
      <c r="L99" s="22" t="s">
        <v>138</v>
      </c>
      <c r="M99" s="22" t="s">
        <v>17</v>
      </c>
      <c r="N99" s="35"/>
      <c r="O99" s="35"/>
      <c r="P99" s="35"/>
      <c r="Q99" s="3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</row>
    <row r="100" spans="1:41" s="30" customFormat="1" ht="12.75">
      <c r="A100" s="40"/>
      <c r="B100" s="1"/>
      <c r="C100" s="24" t="s">
        <v>69</v>
      </c>
      <c r="D100" s="23"/>
      <c r="E100" s="23"/>
      <c r="F100" s="23"/>
      <c r="G100" s="23"/>
      <c r="H100" s="23">
        <v>1</v>
      </c>
      <c r="I100" s="23">
        <v>1</v>
      </c>
      <c r="J100" s="23">
        <v>1</v>
      </c>
      <c r="K100" s="23">
        <v>1</v>
      </c>
      <c r="L100" s="23">
        <v>1</v>
      </c>
      <c r="M100" s="23">
        <v>1</v>
      </c>
      <c r="N100" s="35"/>
      <c r="O100" s="35"/>
      <c r="P100" s="35"/>
      <c r="Q100" s="3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</row>
    <row r="101" spans="1:41" s="30" customFormat="1" ht="12.75">
      <c r="A101" s="40" t="s">
        <v>202</v>
      </c>
      <c r="B101" s="13" t="s">
        <v>165</v>
      </c>
      <c r="C101" s="40" t="s">
        <v>68</v>
      </c>
      <c r="D101" s="22"/>
      <c r="E101" s="22"/>
      <c r="F101" s="22"/>
      <c r="G101" s="46"/>
      <c r="H101" s="22">
        <v>5</v>
      </c>
      <c r="I101" s="22">
        <v>2.5</v>
      </c>
      <c r="J101" s="22">
        <v>5</v>
      </c>
      <c r="K101" s="22">
        <v>2.4</v>
      </c>
      <c r="L101" s="22">
        <v>19.6</v>
      </c>
      <c r="M101" s="22">
        <v>5</v>
      </c>
      <c r="N101" s="35"/>
      <c r="O101" s="35"/>
      <c r="P101" s="35"/>
      <c r="Q101" s="3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</row>
    <row r="102" spans="1:41" s="30" customFormat="1" ht="12.75">
      <c r="A102" s="40"/>
      <c r="B102" s="1"/>
      <c r="C102" s="1" t="s">
        <v>133</v>
      </c>
      <c r="D102" s="22"/>
      <c r="E102" s="22"/>
      <c r="F102" s="22"/>
      <c r="G102" s="22"/>
      <c r="H102" s="22" t="s">
        <v>17</v>
      </c>
      <c r="I102" s="22" t="s">
        <v>17</v>
      </c>
      <c r="J102" s="22" t="s">
        <v>17</v>
      </c>
      <c r="K102" s="22" t="s">
        <v>17</v>
      </c>
      <c r="L102" s="22" t="s">
        <v>138</v>
      </c>
      <c r="M102" s="22" t="s">
        <v>17</v>
      </c>
      <c r="N102" s="35"/>
      <c r="O102" s="35"/>
      <c r="P102" s="35"/>
      <c r="Q102" s="3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</row>
    <row r="103" spans="1:41" s="30" customFormat="1" ht="12.75">
      <c r="A103" s="40"/>
      <c r="B103" s="1"/>
      <c r="C103" s="24" t="s">
        <v>69</v>
      </c>
      <c r="D103" s="23"/>
      <c r="E103" s="23"/>
      <c r="F103" s="23"/>
      <c r="G103" s="23"/>
      <c r="H103" s="23">
        <v>1</v>
      </c>
      <c r="I103" s="23">
        <v>1</v>
      </c>
      <c r="J103" s="23">
        <v>1</v>
      </c>
      <c r="K103" s="23">
        <v>1</v>
      </c>
      <c r="L103" s="23">
        <v>1</v>
      </c>
      <c r="M103" s="23">
        <v>1</v>
      </c>
      <c r="N103" s="35"/>
      <c r="O103" s="35"/>
      <c r="P103" s="35"/>
      <c r="Q103" s="3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</row>
    <row r="156" spans="1:13" ht="12.75">
      <c r="A156" s="7" t="s">
        <v>53</v>
      </c>
      <c r="B156" s="18" t="s">
        <v>54</v>
      </c>
      <c r="C156" s="7" t="s">
        <v>90</v>
      </c>
      <c r="D156" s="12" t="s">
        <v>14</v>
      </c>
      <c r="E156" s="19" t="s">
        <v>71</v>
      </c>
      <c r="F156" s="19" t="s">
        <v>99</v>
      </c>
      <c r="G156" s="11" t="s">
        <v>100</v>
      </c>
      <c r="H156" s="12" t="s">
        <v>8</v>
      </c>
      <c r="I156" s="12" t="s">
        <v>9</v>
      </c>
      <c r="J156" s="12" t="s">
        <v>10</v>
      </c>
      <c r="K156" s="12" t="s">
        <v>11</v>
      </c>
      <c r="L156" s="12" t="s">
        <v>12</v>
      </c>
      <c r="M156" s="12" t="s">
        <v>13</v>
      </c>
    </row>
    <row r="157" spans="1:14" ht="12.75">
      <c r="A157" s="88" t="s">
        <v>107</v>
      </c>
      <c r="B157" s="88" t="s">
        <v>142</v>
      </c>
      <c r="C157" s="88"/>
      <c r="D157" s="88"/>
      <c r="E157" s="88"/>
      <c r="F157" s="88"/>
      <c r="G157" s="88"/>
      <c r="H157" s="88" t="s">
        <v>8</v>
      </c>
      <c r="I157" s="32" t="s">
        <v>9</v>
      </c>
      <c r="J157" s="32" t="s">
        <v>10</v>
      </c>
      <c r="K157" s="32" t="s">
        <v>11</v>
      </c>
      <c r="L157" s="32" t="s">
        <v>12</v>
      </c>
      <c r="M157" s="32" t="s">
        <v>13</v>
      </c>
      <c r="N157" s="89" t="s">
        <v>158</v>
      </c>
    </row>
    <row r="158" spans="1:14" ht="12.75">
      <c r="A158" s="88" t="s">
        <v>164</v>
      </c>
      <c r="B158" s="88" t="s">
        <v>203</v>
      </c>
      <c r="C158" s="88"/>
      <c r="D158" s="88"/>
      <c r="E158" s="88"/>
      <c r="F158" s="88"/>
      <c r="G158" s="88"/>
      <c r="H158" s="90">
        <v>3.26</v>
      </c>
      <c r="I158" s="33">
        <v>6.26</v>
      </c>
      <c r="J158" s="33">
        <v>1</v>
      </c>
      <c r="K158" s="33">
        <v>18.2</v>
      </c>
      <c r="L158" s="33">
        <v>58.2</v>
      </c>
      <c r="M158" s="33">
        <v>2.55</v>
      </c>
      <c r="N158" s="91">
        <v>89.47</v>
      </c>
    </row>
    <row r="159" spans="1:14" ht="12.75">
      <c r="A159" s="92"/>
      <c r="B159" s="93" t="s">
        <v>204</v>
      </c>
      <c r="C159" s="93"/>
      <c r="D159" s="93"/>
      <c r="E159" s="93"/>
      <c r="F159" s="93"/>
      <c r="G159" s="93"/>
      <c r="H159" s="94" t="s">
        <v>138</v>
      </c>
      <c r="I159" s="4" t="s">
        <v>138</v>
      </c>
      <c r="J159" s="4" t="s">
        <v>17</v>
      </c>
      <c r="K159" s="4" t="s">
        <v>138</v>
      </c>
      <c r="L159" s="4" t="s">
        <v>138</v>
      </c>
      <c r="M159" s="4" t="s">
        <v>138</v>
      </c>
      <c r="N159" s="95" t="s">
        <v>17</v>
      </c>
    </row>
    <row r="160" spans="1:14" ht="12.75">
      <c r="A160" s="92"/>
      <c r="B160" s="93" t="s">
        <v>205</v>
      </c>
      <c r="C160" s="93"/>
      <c r="D160" s="93"/>
      <c r="E160" s="93"/>
      <c r="F160" s="93"/>
      <c r="G160" s="93"/>
      <c r="H160" s="9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95">
        <v>0</v>
      </c>
    </row>
    <row r="161" spans="1:14" ht="12.75">
      <c r="A161" s="88" t="s">
        <v>166</v>
      </c>
      <c r="B161" s="88" t="s">
        <v>203</v>
      </c>
      <c r="C161" s="88"/>
      <c r="D161" s="88"/>
      <c r="E161" s="88"/>
      <c r="F161" s="88"/>
      <c r="G161" s="88"/>
      <c r="H161" s="90">
        <v>5.41</v>
      </c>
      <c r="I161" s="33">
        <v>3.93</v>
      </c>
      <c r="J161" s="33">
        <v>0.4</v>
      </c>
      <c r="K161" s="33">
        <v>19.4</v>
      </c>
      <c r="L161" s="33">
        <v>28.7</v>
      </c>
      <c r="M161" s="33">
        <v>2.15</v>
      </c>
      <c r="N161" s="91">
        <v>59.99</v>
      </c>
    </row>
    <row r="162" spans="1:14" ht="12.75">
      <c r="A162" s="92"/>
      <c r="B162" s="93" t="s">
        <v>204</v>
      </c>
      <c r="C162" s="93"/>
      <c r="D162" s="93"/>
      <c r="E162" s="93"/>
      <c r="F162" s="93"/>
      <c r="G162" s="93"/>
      <c r="H162" s="94" t="s">
        <v>138</v>
      </c>
      <c r="I162" s="4" t="s">
        <v>138</v>
      </c>
      <c r="J162" s="4" t="s">
        <v>138</v>
      </c>
      <c r="K162" s="4" t="s">
        <v>138</v>
      </c>
      <c r="L162" s="4" t="s">
        <v>138</v>
      </c>
      <c r="M162" s="4" t="s">
        <v>138</v>
      </c>
      <c r="N162" s="95" t="s">
        <v>138</v>
      </c>
    </row>
    <row r="163" spans="1:14" ht="12.75">
      <c r="A163" s="92"/>
      <c r="B163" s="93" t="s">
        <v>205</v>
      </c>
      <c r="C163" s="93"/>
      <c r="D163" s="93"/>
      <c r="E163" s="93"/>
      <c r="F163" s="93"/>
      <c r="G163" s="93"/>
      <c r="H163" s="9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95">
        <v>0</v>
      </c>
    </row>
    <row r="164" spans="1:14" ht="12.75">
      <c r="A164" s="88" t="s">
        <v>167</v>
      </c>
      <c r="B164" s="88" t="s">
        <v>203</v>
      </c>
      <c r="C164" s="88"/>
      <c r="D164" s="88"/>
      <c r="E164" s="88"/>
      <c r="F164" s="88"/>
      <c r="G164" s="88"/>
      <c r="H164" s="90">
        <v>0.95</v>
      </c>
      <c r="I164" s="33">
        <v>6.52</v>
      </c>
      <c r="J164" s="33">
        <v>1</v>
      </c>
      <c r="K164" s="33">
        <v>2.66</v>
      </c>
      <c r="L164" s="33">
        <v>25.1</v>
      </c>
      <c r="M164" s="33">
        <v>0.46</v>
      </c>
      <c r="N164" s="91">
        <v>36.69</v>
      </c>
    </row>
    <row r="165" spans="1:14" ht="12.75">
      <c r="A165" s="92"/>
      <c r="B165" s="93" t="s">
        <v>204</v>
      </c>
      <c r="C165" s="93"/>
      <c r="D165" s="93"/>
      <c r="E165" s="93"/>
      <c r="F165" s="93"/>
      <c r="G165" s="93"/>
      <c r="H165" s="94" t="s">
        <v>138</v>
      </c>
      <c r="I165" s="4" t="s">
        <v>138</v>
      </c>
      <c r="J165" s="4" t="s">
        <v>17</v>
      </c>
      <c r="K165" s="4" t="s">
        <v>138</v>
      </c>
      <c r="L165" s="4" t="s">
        <v>138</v>
      </c>
      <c r="M165" s="4" t="s">
        <v>138</v>
      </c>
      <c r="N165" s="95" t="s">
        <v>17</v>
      </c>
    </row>
    <row r="166" spans="1:14" ht="12.75">
      <c r="A166" s="92"/>
      <c r="B166" s="93" t="s">
        <v>205</v>
      </c>
      <c r="C166" s="93"/>
      <c r="D166" s="93"/>
      <c r="E166" s="93"/>
      <c r="F166" s="93"/>
      <c r="G166" s="93"/>
      <c r="H166" s="9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95">
        <v>0</v>
      </c>
    </row>
    <row r="167" spans="1:14" ht="12.75">
      <c r="A167" s="88" t="s">
        <v>168</v>
      </c>
      <c r="B167" s="88" t="s">
        <v>203</v>
      </c>
      <c r="C167" s="88"/>
      <c r="D167" s="88"/>
      <c r="E167" s="88"/>
      <c r="F167" s="88"/>
      <c r="G167" s="88"/>
      <c r="H167" s="90">
        <v>1</v>
      </c>
      <c r="I167" s="33">
        <v>2.74</v>
      </c>
      <c r="J167" s="33">
        <v>1</v>
      </c>
      <c r="K167" s="33">
        <v>4.2</v>
      </c>
      <c r="L167" s="33">
        <v>14.8</v>
      </c>
      <c r="M167" s="33">
        <v>0.71</v>
      </c>
      <c r="N167" s="91">
        <v>24.45</v>
      </c>
    </row>
    <row r="168" spans="1:14" ht="12.75">
      <c r="A168" s="92"/>
      <c r="B168" s="93" t="s">
        <v>204</v>
      </c>
      <c r="C168" s="93"/>
      <c r="D168" s="93"/>
      <c r="E168" s="93"/>
      <c r="F168" s="93"/>
      <c r="G168" s="93"/>
      <c r="H168" s="94" t="s">
        <v>17</v>
      </c>
      <c r="I168" s="4" t="s">
        <v>138</v>
      </c>
      <c r="J168" s="4" t="s">
        <v>17</v>
      </c>
      <c r="K168" s="4" t="s">
        <v>138</v>
      </c>
      <c r="L168" s="4" t="s">
        <v>138</v>
      </c>
      <c r="M168" s="4" t="s">
        <v>138</v>
      </c>
      <c r="N168" s="95">
        <v>-198</v>
      </c>
    </row>
    <row r="169" spans="1:14" ht="12.75">
      <c r="A169" s="92"/>
      <c r="B169" s="93" t="s">
        <v>205</v>
      </c>
      <c r="C169" s="93"/>
      <c r="D169" s="93"/>
      <c r="E169" s="93"/>
      <c r="F169" s="93"/>
      <c r="G169" s="93"/>
      <c r="H169" s="9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95">
        <v>0</v>
      </c>
    </row>
    <row r="170" spans="1:14" ht="12.75">
      <c r="A170" s="88" t="s">
        <v>169</v>
      </c>
      <c r="B170" s="88" t="s">
        <v>203</v>
      </c>
      <c r="C170" s="88"/>
      <c r="D170" s="88"/>
      <c r="E170" s="88"/>
      <c r="F170" s="88"/>
      <c r="G170" s="88"/>
      <c r="H170" s="90">
        <v>1.71</v>
      </c>
      <c r="I170" s="33">
        <v>9.01</v>
      </c>
      <c r="J170" s="33">
        <v>0.28</v>
      </c>
      <c r="K170" s="33">
        <v>5.81</v>
      </c>
      <c r="L170" s="33">
        <v>36.5</v>
      </c>
      <c r="M170" s="33">
        <v>3.08</v>
      </c>
      <c r="N170" s="91">
        <v>56.39</v>
      </c>
    </row>
    <row r="171" spans="1:14" ht="12.75">
      <c r="A171" s="92"/>
      <c r="B171" s="93" t="s">
        <v>204</v>
      </c>
      <c r="C171" s="93"/>
      <c r="D171" s="93"/>
      <c r="E171" s="93"/>
      <c r="F171" s="93"/>
      <c r="G171" s="93"/>
      <c r="H171" s="94" t="s">
        <v>138</v>
      </c>
      <c r="I171" s="4" t="s">
        <v>138</v>
      </c>
      <c r="J171" s="4" t="s">
        <v>138</v>
      </c>
      <c r="K171" s="4" t="s">
        <v>138</v>
      </c>
      <c r="L171" s="4" t="s">
        <v>138</v>
      </c>
      <c r="M171" s="4" t="s">
        <v>138</v>
      </c>
      <c r="N171" s="95" t="s">
        <v>138</v>
      </c>
    </row>
    <row r="172" spans="1:14" ht="12.75">
      <c r="A172" s="92"/>
      <c r="B172" s="93" t="s">
        <v>205</v>
      </c>
      <c r="C172" s="93"/>
      <c r="D172" s="93"/>
      <c r="E172" s="93"/>
      <c r="F172" s="93"/>
      <c r="G172" s="93"/>
      <c r="H172" s="9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95">
        <v>0</v>
      </c>
    </row>
    <row r="173" spans="1:14" ht="12.75">
      <c r="A173" s="88" t="s">
        <v>170</v>
      </c>
      <c r="B173" s="88" t="s">
        <v>203</v>
      </c>
      <c r="C173" s="88"/>
      <c r="D173" s="88"/>
      <c r="E173" s="88"/>
      <c r="F173" s="88"/>
      <c r="G173" s="88"/>
      <c r="H173" s="90">
        <v>2.17</v>
      </c>
      <c r="I173" s="33">
        <v>8.25</v>
      </c>
      <c r="J173" s="33">
        <v>0.56</v>
      </c>
      <c r="K173" s="33">
        <v>5.95</v>
      </c>
      <c r="L173" s="33">
        <v>55.4</v>
      </c>
      <c r="M173" s="33">
        <v>4.01</v>
      </c>
      <c r="N173" s="91">
        <v>76.34</v>
      </c>
    </row>
    <row r="174" spans="1:14" ht="12.75">
      <c r="A174" s="92"/>
      <c r="B174" s="93" t="s">
        <v>204</v>
      </c>
      <c r="C174" s="93"/>
      <c r="D174" s="93"/>
      <c r="E174" s="93"/>
      <c r="F174" s="93"/>
      <c r="G174" s="93"/>
      <c r="H174" s="94" t="s">
        <v>138</v>
      </c>
      <c r="I174" s="4" t="s">
        <v>138</v>
      </c>
      <c r="J174" s="4" t="s">
        <v>138</v>
      </c>
      <c r="K174" s="4" t="s">
        <v>138</v>
      </c>
      <c r="L174" s="4" t="s">
        <v>138</v>
      </c>
      <c r="M174" s="4" t="s">
        <v>138</v>
      </c>
      <c r="N174" s="95" t="s">
        <v>138</v>
      </c>
    </row>
    <row r="175" spans="1:14" ht="12.75">
      <c r="A175" s="92"/>
      <c r="B175" s="93" t="s">
        <v>205</v>
      </c>
      <c r="C175" s="93"/>
      <c r="D175" s="93"/>
      <c r="E175" s="93"/>
      <c r="F175" s="93"/>
      <c r="G175" s="93"/>
      <c r="H175" s="9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95">
        <v>0</v>
      </c>
    </row>
    <row r="176" spans="1:14" ht="12.75">
      <c r="A176" s="88" t="s">
        <v>171</v>
      </c>
      <c r="B176" s="88" t="s">
        <v>203</v>
      </c>
      <c r="C176" s="88"/>
      <c r="D176" s="88"/>
      <c r="E176" s="88"/>
      <c r="F176" s="88"/>
      <c r="G176" s="88"/>
      <c r="H176" s="90">
        <v>1</v>
      </c>
      <c r="I176" s="33">
        <v>1</v>
      </c>
      <c r="J176" s="33">
        <v>1</v>
      </c>
      <c r="K176" s="33">
        <v>1</v>
      </c>
      <c r="L176" s="33">
        <v>1</v>
      </c>
      <c r="M176" s="33">
        <v>1</v>
      </c>
      <c r="N176" s="91">
        <v>7</v>
      </c>
    </row>
    <row r="177" spans="1:14" ht="12.75">
      <c r="A177" s="92"/>
      <c r="B177" s="93" t="s">
        <v>204</v>
      </c>
      <c r="C177" s="93"/>
      <c r="D177" s="93"/>
      <c r="E177" s="93"/>
      <c r="F177" s="93"/>
      <c r="G177" s="93"/>
      <c r="H177" s="94" t="s">
        <v>17</v>
      </c>
      <c r="I177" s="4" t="s">
        <v>17</v>
      </c>
      <c r="J177" s="4" t="s">
        <v>17</v>
      </c>
      <c r="K177" s="4" t="s">
        <v>17</v>
      </c>
      <c r="L177" s="4" t="s">
        <v>17</v>
      </c>
      <c r="M177" s="4" t="s">
        <v>17</v>
      </c>
      <c r="N177" s="95">
        <v>-693</v>
      </c>
    </row>
    <row r="178" spans="1:14" ht="12.75">
      <c r="A178" s="92"/>
      <c r="B178" s="93" t="s">
        <v>205</v>
      </c>
      <c r="C178" s="93"/>
      <c r="D178" s="93"/>
      <c r="E178" s="93"/>
      <c r="F178" s="93"/>
      <c r="G178" s="93"/>
      <c r="H178" s="94">
        <v>0.228</v>
      </c>
      <c r="I178" s="4">
        <v>0.168</v>
      </c>
      <c r="J178" s="4">
        <v>0.135</v>
      </c>
      <c r="K178" s="4">
        <v>0.199</v>
      </c>
      <c r="L178" s="4">
        <v>0.094</v>
      </c>
      <c r="M178" s="4">
        <v>0.185</v>
      </c>
      <c r="N178" s="95">
        <v>-97.991</v>
      </c>
    </row>
    <row r="179" spans="1:14" ht="12.75">
      <c r="A179" s="88" t="s">
        <v>173</v>
      </c>
      <c r="B179" s="88" t="s">
        <v>203</v>
      </c>
      <c r="C179" s="88"/>
      <c r="D179" s="88"/>
      <c r="E179" s="88"/>
      <c r="F179" s="88"/>
      <c r="G179" s="88"/>
      <c r="H179" s="90">
        <v>1</v>
      </c>
      <c r="I179" s="33">
        <v>1</v>
      </c>
      <c r="J179" s="33">
        <v>1</v>
      </c>
      <c r="K179" s="33">
        <v>1</v>
      </c>
      <c r="L179" s="33">
        <v>0.88</v>
      </c>
      <c r="M179" s="33">
        <v>1</v>
      </c>
      <c r="N179" s="91">
        <v>6.76</v>
      </c>
    </row>
    <row r="180" spans="1:14" ht="12.75">
      <c r="A180" s="92"/>
      <c r="B180" s="93" t="s">
        <v>204</v>
      </c>
      <c r="C180" s="93"/>
      <c r="D180" s="93"/>
      <c r="E180" s="93"/>
      <c r="F180" s="93"/>
      <c r="G180" s="93"/>
      <c r="H180" s="94" t="s">
        <v>17</v>
      </c>
      <c r="I180" s="4" t="s">
        <v>17</v>
      </c>
      <c r="J180" s="4" t="s">
        <v>17</v>
      </c>
      <c r="K180" s="4" t="s">
        <v>17</v>
      </c>
      <c r="L180" s="4" t="s">
        <v>138</v>
      </c>
      <c r="M180" s="4" t="s">
        <v>17</v>
      </c>
      <c r="N180" s="95">
        <v>-495</v>
      </c>
    </row>
    <row r="181" spans="1:14" ht="12.75">
      <c r="A181" s="92"/>
      <c r="B181" s="93" t="s">
        <v>205</v>
      </c>
      <c r="C181" s="93"/>
      <c r="D181" s="93"/>
      <c r="E181" s="93"/>
      <c r="F181" s="93"/>
      <c r="G181" s="93"/>
      <c r="H181" s="94">
        <v>0.228</v>
      </c>
      <c r="I181" s="4">
        <v>0.168</v>
      </c>
      <c r="J181" s="4">
        <v>0.135</v>
      </c>
      <c r="K181" s="4">
        <v>0.199</v>
      </c>
      <c r="L181" s="4">
        <v>0.094</v>
      </c>
      <c r="M181" s="4">
        <v>0.185</v>
      </c>
      <c r="N181" s="95">
        <v>-97.991</v>
      </c>
    </row>
    <row r="182" spans="1:14" ht="12.75">
      <c r="A182" s="88" t="s">
        <v>174</v>
      </c>
      <c r="B182" s="88" t="s">
        <v>203</v>
      </c>
      <c r="C182" s="88"/>
      <c r="D182" s="88"/>
      <c r="E182" s="88"/>
      <c r="F182" s="88"/>
      <c r="G182" s="88"/>
      <c r="H182" s="90">
        <v>1</v>
      </c>
      <c r="I182" s="33">
        <v>0.89</v>
      </c>
      <c r="J182" s="33">
        <v>1</v>
      </c>
      <c r="K182" s="33">
        <v>1</v>
      </c>
      <c r="L182" s="33">
        <v>4.17</v>
      </c>
      <c r="M182" s="33">
        <v>1.53</v>
      </c>
      <c r="N182" s="91">
        <v>16.18</v>
      </c>
    </row>
    <row r="183" spans="1:14" ht="12.75">
      <c r="A183" s="92"/>
      <c r="B183" s="93" t="s">
        <v>204</v>
      </c>
      <c r="C183" s="93"/>
      <c r="D183" s="93"/>
      <c r="E183" s="93"/>
      <c r="F183" s="93"/>
      <c r="G183" s="93"/>
      <c r="H183" s="94" t="s">
        <v>17</v>
      </c>
      <c r="I183" s="4" t="s">
        <v>138</v>
      </c>
      <c r="J183" s="4" t="s">
        <v>17</v>
      </c>
      <c r="K183" s="4" t="s">
        <v>17</v>
      </c>
      <c r="L183" s="4" t="s">
        <v>138</v>
      </c>
      <c r="M183" s="4" t="s">
        <v>138</v>
      </c>
      <c r="N183" s="95">
        <v>-297</v>
      </c>
    </row>
    <row r="184" spans="1:14" ht="12.75">
      <c r="A184" s="92"/>
      <c r="B184" s="93" t="s">
        <v>205</v>
      </c>
      <c r="C184" s="93"/>
      <c r="D184" s="93"/>
      <c r="E184" s="93"/>
      <c r="F184" s="93"/>
      <c r="G184" s="93"/>
      <c r="H184" s="94">
        <v>0.228</v>
      </c>
      <c r="I184" s="4">
        <v>0.168</v>
      </c>
      <c r="J184" s="4">
        <v>0.135</v>
      </c>
      <c r="K184" s="4">
        <v>0.199</v>
      </c>
      <c r="L184" s="4">
        <v>0.094</v>
      </c>
      <c r="M184" s="4">
        <v>0.185</v>
      </c>
      <c r="N184" s="95">
        <v>-97.991</v>
      </c>
    </row>
    <row r="185" spans="1:14" ht="12.75">
      <c r="A185" s="88" t="s">
        <v>175</v>
      </c>
      <c r="B185" s="88" t="s">
        <v>203</v>
      </c>
      <c r="C185" s="88"/>
      <c r="D185" s="88"/>
      <c r="E185" s="88"/>
      <c r="F185" s="88"/>
      <c r="G185" s="88"/>
      <c r="H185" s="90">
        <v>1</v>
      </c>
      <c r="I185" s="33">
        <v>9.41</v>
      </c>
      <c r="J185" s="33">
        <v>1</v>
      </c>
      <c r="K185" s="33">
        <v>3.52</v>
      </c>
      <c r="L185" s="33">
        <v>51.2</v>
      </c>
      <c r="M185" s="33">
        <v>13</v>
      </c>
      <c r="N185" s="91">
        <v>156.26</v>
      </c>
    </row>
    <row r="186" spans="1:14" ht="12.75">
      <c r="A186" s="92"/>
      <c r="B186" s="93" t="s">
        <v>204</v>
      </c>
      <c r="C186" s="93"/>
      <c r="D186" s="93"/>
      <c r="E186" s="93"/>
      <c r="F186" s="93"/>
      <c r="G186" s="93"/>
      <c r="H186" s="94" t="s">
        <v>17</v>
      </c>
      <c r="I186" s="4" t="s">
        <v>138</v>
      </c>
      <c r="J186" s="4" t="s">
        <v>17</v>
      </c>
      <c r="K186" s="4" t="s">
        <v>138</v>
      </c>
      <c r="L186" s="4" t="s">
        <v>138</v>
      </c>
      <c r="M186" s="4" t="s">
        <v>138</v>
      </c>
      <c r="N186" s="95">
        <v>-198</v>
      </c>
    </row>
    <row r="187" spans="1:14" ht="12.75">
      <c r="A187" s="92"/>
      <c r="B187" s="93" t="s">
        <v>205</v>
      </c>
      <c r="C187" s="93"/>
      <c r="D187" s="93"/>
      <c r="E187" s="93"/>
      <c r="F187" s="93"/>
      <c r="G187" s="93"/>
      <c r="H187" s="94">
        <v>0.228</v>
      </c>
      <c r="I187" s="4">
        <v>0.168</v>
      </c>
      <c r="J187" s="4">
        <v>0.135</v>
      </c>
      <c r="K187" s="4">
        <v>0.199</v>
      </c>
      <c r="L187" s="4">
        <v>0.094</v>
      </c>
      <c r="M187" s="4">
        <v>0.185</v>
      </c>
      <c r="N187" s="95">
        <v>-97.991</v>
      </c>
    </row>
    <row r="188" spans="1:14" ht="12.75">
      <c r="A188" s="88" t="s">
        <v>177</v>
      </c>
      <c r="B188" s="88" t="s">
        <v>203</v>
      </c>
      <c r="C188" s="88"/>
      <c r="D188" s="88"/>
      <c r="E188" s="88"/>
      <c r="F188" s="88"/>
      <c r="G188" s="88"/>
      <c r="H188" s="90">
        <v>1</v>
      </c>
      <c r="I188" s="33">
        <v>11.7</v>
      </c>
      <c r="J188" s="33">
        <v>1</v>
      </c>
      <c r="K188" s="33">
        <v>9.59</v>
      </c>
      <c r="L188" s="33">
        <v>57.5</v>
      </c>
      <c r="M188" s="33">
        <v>8.42</v>
      </c>
      <c r="N188" s="91">
        <v>176.42</v>
      </c>
    </row>
    <row r="189" spans="1:14" ht="12.75">
      <c r="A189" s="92"/>
      <c r="B189" s="93" t="s">
        <v>204</v>
      </c>
      <c r="C189" s="93"/>
      <c r="D189" s="93"/>
      <c r="E189" s="93"/>
      <c r="F189" s="93"/>
      <c r="G189" s="93"/>
      <c r="H189" s="94" t="s">
        <v>17</v>
      </c>
      <c r="I189" s="4" t="s">
        <v>138</v>
      </c>
      <c r="J189" s="4" t="s">
        <v>17</v>
      </c>
      <c r="K189" s="4" t="s">
        <v>138</v>
      </c>
      <c r="L189" s="4" t="s">
        <v>138</v>
      </c>
      <c r="M189" s="4" t="s">
        <v>138</v>
      </c>
      <c r="N189" s="95">
        <v>-198</v>
      </c>
    </row>
    <row r="190" spans="1:14" ht="12.75">
      <c r="A190" s="92"/>
      <c r="B190" s="93" t="s">
        <v>205</v>
      </c>
      <c r="C190" s="93"/>
      <c r="D190" s="93"/>
      <c r="E190" s="93"/>
      <c r="F190" s="93"/>
      <c r="G190" s="93"/>
      <c r="H190" s="94">
        <v>0.228</v>
      </c>
      <c r="I190" s="4">
        <v>0.168</v>
      </c>
      <c r="J190" s="4">
        <v>0.135</v>
      </c>
      <c r="K190" s="4">
        <v>0.199</v>
      </c>
      <c r="L190" s="4">
        <v>0.094</v>
      </c>
      <c r="M190" s="4">
        <v>0.185</v>
      </c>
      <c r="N190" s="95">
        <v>-97.991</v>
      </c>
    </row>
    <row r="191" spans="1:14" ht="12.75">
      <c r="A191" s="88" t="s">
        <v>180</v>
      </c>
      <c r="B191" s="88" t="s">
        <v>203</v>
      </c>
      <c r="C191" s="88"/>
      <c r="D191" s="88"/>
      <c r="E191" s="88"/>
      <c r="F191" s="88"/>
      <c r="G191" s="88"/>
      <c r="H191" s="90">
        <v>1</v>
      </c>
      <c r="I191" s="33">
        <v>2.27</v>
      </c>
      <c r="J191" s="33">
        <v>1</v>
      </c>
      <c r="K191" s="33">
        <v>1.75</v>
      </c>
      <c r="L191" s="33">
        <v>12.9</v>
      </c>
      <c r="M191" s="33">
        <v>3.34</v>
      </c>
      <c r="N191" s="91">
        <v>42.52</v>
      </c>
    </row>
    <row r="192" spans="1:14" ht="12.75">
      <c r="A192" s="92"/>
      <c r="B192" s="93" t="s">
        <v>204</v>
      </c>
      <c r="C192" s="93"/>
      <c r="D192" s="93"/>
      <c r="E192" s="93"/>
      <c r="F192" s="93"/>
      <c r="G192" s="93"/>
      <c r="H192" s="94" t="s">
        <v>17</v>
      </c>
      <c r="I192" s="4" t="s">
        <v>138</v>
      </c>
      <c r="J192" s="4" t="s">
        <v>17</v>
      </c>
      <c r="K192" s="4" t="s">
        <v>138</v>
      </c>
      <c r="L192" s="4" t="s">
        <v>138</v>
      </c>
      <c r="M192" s="4" t="s">
        <v>138</v>
      </c>
      <c r="N192" s="95">
        <v>-198</v>
      </c>
    </row>
    <row r="193" spans="1:14" ht="12.75">
      <c r="A193" s="92"/>
      <c r="B193" s="93" t="s">
        <v>205</v>
      </c>
      <c r="C193" s="93"/>
      <c r="D193" s="93"/>
      <c r="E193" s="93"/>
      <c r="F193" s="93"/>
      <c r="G193" s="93"/>
      <c r="H193" s="94">
        <v>0.228</v>
      </c>
      <c r="I193" s="4">
        <v>0.168</v>
      </c>
      <c r="J193" s="4">
        <v>0.135</v>
      </c>
      <c r="K193" s="4">
        <v>0.199</v>
      </c>
      <c r="L193" s="4">
        <v>0.094</v>
      </c>
      <c r="M193" s="4">
        <v>0.185</v>
      </c>
      <c r="N193" s="95">
        <v>-97.991</v>
      </c>
    </row>
    <row r="194" spans="1:14" ht="12.75">
      <c r="A194" s="88" t="s">
        <v>182</v>
      </c>
      <c r="B194" s="88" t="s">
        <v>203</v>
      </c>
      <c r="C194" s="88"/>
      <c r="D194" s="88"/>
      <c r="E194" s="88"/>
      <c r="F194" s="88"/>
      <c r="G194" s="88"/>
      <c r="H194" s="90">
        <v>3.06</v>
      </c>
      <c r="I194" s="33">
        <v>7.54</v>
      </c>
      <c r="J194" s="33">
        <v>0.67</v>
      </c>
      <c r="K194" s="33">
        <v>4.86</v>
      </c>
      <c r="L194" s="33">
        <v>45.6</v>
      </c>
      <c r="M194" s="33">
        <v>3.22</v>
      </c>
      <c r="N194" s="91">
        <v>129.9</v>
      </c>
    </row>
    <row r="195" spans="1:14" ht="12.75">
      <c r="A195" s="92"/>
      <c r="B195" s="93" t="s">
        <v>204</v>
      </c>
      <c r="C195" s="93"/>
      <c r="D195" s="93"/>
      <c r="E195" s="93"/>
      <c r="F195" s="93"/>
      <c r="G195" s="93"/>
      <c r="H195" s="94" t="s">
        <v>138</v>
      </c>
      <c r="I195" s="4" t="s">
        <v>138</v>
      </c>
      <c r="J195" s="4" t="s">
        <v>138</v>
      </c>
      <c r="K195" s="4" t="s">
        <v>138</v>
      </c>
      <c r="L195" s="4" t="s">
        <v>138</v>
      </c>
      <c r="M195" s="4" t="s">
        <v>138</v>
      </c>
      <c r="N195" s="95" t="s">
        <v>138</v>
      </c>
    </row>
    <row r="196" spans="1:14" ht="12.75">
      <c r="A196" s="92"/>
      <c r="B196" s="93" t="s">
        <v>205</v>
      </c>
      <c r="C196" s="93"/>
      <c r="D196" s="93"/>
      <c r="E196" s="93"/>
      <c r="F196" s="93"/>
      <c r="G196" s="93"/>
      <c r="H196" s="94">
        <v>0.209</v>
      </c>
      <c r="I196" s="4">
        <v>0.047</v>
      </c>
      <c r="J196" s="4">
        <v>0.228</v>
      </c>
      <c r="K196" s="4">
        <v>0.133</v>
      </c>
      <c r="L196" s="4">
        <v>0.045</v>
      </c>
      <c r="M196" s="4">
        <v>0.29</v>
      </c>
      <c r="N196" s="95">
        <v>-98.048</v>
      </c>
    </row>
    <row r="197" spans="1:14" ht="12.75">
      <c r="A197" s="88" t="s">
        <v>184</v>
      </c>
      <c r="B197" s="88" t="s">
        <v>203</v>
      </c>
      <c r="C197" s="88"/>
      <c r="D197" s="88"/>
      <c r="E197" s="88"/>
      <c r="F197" s="88"/>
      <c r="G197" s="88"/>
      <c r="H197" s="90">
        <v>1</v>
      </c>
      <c r="I197" s="33">
        <v>14.6</v>
      </c>
      <c r="J197" s="33">
        <v>1</v>
      </c>
      <c r="K197" s="33">
        <v>11.1</v>
      </c>
      <c r="L197" s="33">
        <v>60.3</v>
      </c>
      <c r="M197" s="33">
        <v>8.77</v>
      </c>
      <c r="N197" s="91">
        <v>191.54</v>
      </c>
    </row>
    <row r="198" spans="1:14" ht="12.75">
      <c r="A198" s="92"/>
      <c r="B198" s="93" t="s">
        <v>204</v>
      </c>
      <c r="C198" s="93"/>
      <c r="D198" s="93"/>
      <c r="E198" s="93"/>
      <c r="F198" s="93"/>
      <c r="G198" s="93"/>
      <c r="H198" s="94" t="s">
        <v>17</v>
      </c>
      <c r="I198" s="4" t="s">
        <v>138</v>
      </c>
      <c r="J198" s="4" t="s">
        <v>17</v>
      </c>
      <c r="K198" s="4" t="s">
        <v>138</v>
      </c>
      <c r="L198" s="4" t="s">
        <v>138</v>
      </c>
      <c r="M198" s="4" t="s">
        <v>138</v>
      </c>
      <c r="N198" s="95">
        <v>-198</v>
      </c>
    </row>
    <row r="199" spans="1:14" ht="12.75">
      <c r="A199" s="92"/>
      <c r="B199" s="93" t="s">
        <v>205</v>
      </c>
      <c r="C199" s="93"/>
      <c r="D199" s="93"/>
      <c r="E199" s="93"/>
      <c r="F199" s="93"/>
      <c r="G199" s="93"/>
      <c r="H199" s="94">
        <v>0.228</v>
      </c>
      <c r="I199" s="4">
        <v>0.168</v>
      </c>
      <c r="J199" s="4">
        <v>0.135</v>
      </c>
      <c r="K199" s="4">
        <v>0.199</v>
      </c>
      <c r="L199" s="4">
        <v>0.094</v>
      </c>
      <c r="M199" s="4">
        <v>0.185</v>
      </c>
      <c r="N199" s="95">
        <v>-97.991</v>
      </c>
    </row>
    <row r="200" spans="1:14" ht="12.75">
      <c r="A200" s="88" t="s">
        <v>186</v>
      </c>
      <c r="B200" s="88" t="s">
        <v>203</v>
      </c>
      <c r="C200" s="88"/>
      <c r="D200" s="88"/>
      <c r="E200" s="88"/>
      <c r="F200" s="88"/>
      <c r="G200" s="88"/>
      <c r="H200" s="90">
        <v>0.24</v>
      </c>
      <c r="I200" s="33">
        <v>0.4</v>
      </c>
      <c r="J200" s="33">
        <v>0.5</v>
      </c>
      <c r="K200" s="33">
        <v>0.3</v>
      </c>
      <c r="L200" s="33">
        <v>2.7</v>
      </c>
      <c r="M200" s="33">
        <v>0.5</v>
      </c>
      <c r="N200" s="91">
        <v>8.28</v>
      </c>
    </row>
    <row r="201" spans="1:14" ht="12.75">
      <c r="A201" s="92"/>
      <c r="B201" s="93" t="s">
        <v>204</v>
      </c>
      <c r="C201" s="93"/>
      <c r="D201" s="93"/>
      <c r="E201" s="93"/>
      <c r="F201" s="93"/>
      <c r="G201" s="93"/>
      <c r="H201" s="94" t="s">
        <v>138</v>
      </c>
      <c r="I201" s="4" t="s">
        <v>138</v>
      </c>
      <c r="J201" s="4" t="s">
        <v>17</v>
      </c>
      <c r="K201" s="4" t="s">
        <v>138</v>
      </c>
      <c r="L201" s="4" t="s">
        <v>138</v>
      </c>
      <c r="M201" s="4" t="s">
        <v>17</v>
      </c>
      <c r="N201" s="95">
        <v>-198</v>
      </c>
    </row>
    <row r="202" spans="1:14" ht="12.75">
      <c r="A202" s="92"/>
      <c r="B202" s="93" t="s">
        <v>205</v>
      </c>
      <c r="C202" s="93"/>
      <c r="D202" s="93"/>
      <c r="E202" s="93"/>
      <c r="F202" s="93"/>
      <c r="G202" s="93"/>
      <c r="H202" s="94">
        <v>0.209</v>
      </c>
      <c r="I202" s="4">
        <v>0.047</v>
      </c>
      <c r="J202" s="4">
        <v>0.228</v>
      </c>
      <c r="K202" s="4">
        <v>0.133</v>
      </c>
      <c r="L202" s="4">
        <v>0.045</v>
      </c>
      <c r="M202" s="4">
        <v>0.29</v>
      </c>
      <c r="N202" s="95">
        <v>-98.048</v>
      </c>
    </row>
    <row r="203" spans="1:14" ht="12.75">
      <c r="A203" s="88" t="s">
        <v>187</v>
      </c>
      <c r="B203" s="88" t="s">
        <v>203</v>
      </c>
      <c r="C203" s="88"/>
      <c r="D203" s="88"/>
      <c r="E203" s="88"/>
      <c r="F203" s="88"/>
      <c r="G203" s="88"/>
      <c r="H203" s="90">
        <v>1.6</v>
      </c>
      <c r="I203" s="33">
        <v>3.86</v>
      </c>
      <c r="J203" s="33">
        <v>0.39</v>
      </c>
      <c r="K203" s="33">
        <v>2.93</v>
      </c>
      <c r="L203" s="33">
        <v>23.8</v>
      </c>
      <c r="M203" s="33">
        <v>4.83</v>
      </c>
      <c r="N203" s="91">
        <v>74.82</v>
      </c>
    </row>
    <row r="204" spans="1:14" ht="12.75">
      <c r="A204" s="92"/>
      <c r="B204" s="93" t="s">
        <v>204</v>
      </c>
      <c r="C204" s="93"/>
      <c r="D204" s="93"/>
      <c r="E204" s="93"/>
      <c r="F204" s="93"/>
      <c r="G204" s="93"/>
      <c r="H204" s="94" t="s">
        <v>138</v>
      </c>
      <c r="I204" s="4" t="s">
        <v>138</v>
      </c>
      <c r="J204" s="4" t="s">
        <v>138</v>
      </c>
      <c r="K204" s="4" t="s">
        <v>138</v>
      </c>
      <c r="L204" s="4" t="s">
        <v>138</v>
      </c>
      <c r="M204" s="4" t="s">
        <v>138</v>
      </c>
      <c r="N204" s="95" t="s">
        <v>138</v>
      </c>
    </row>
    <row r="205" spans="1:14" ht="12.75">
      <c r="A205" s="92"/>
      <c r="B205" s="93" t="s">
        <v>205</v>
      </c>
      <c r="C205" s="93"/>
      <c r="D205" s="93"/>
      <c r="E205" s="93"/>
      <c r="F205" s="93"/>
      <c r="G205" s="93"/>
      <c r="H205" s="94">
        <v>0.209</v>
      </c>
      <c r="I205" s="4">
        <v>0.047</v>
      </c>
      <c r="J205" s="4">
        <v>0.228</v>
      </c>
      <c r="K205" s="4">
        <v>0.133</v>
      </c>
      <c r="L205" s="4">
        <v>0.045</v>
      </c>
      <c r="M205" s="4">
        <v>0.29</v>
      </c>
      <c r="N205" s="95">
        <v>-98.048</v>
      </c>
    </row>
    <row r="206" spans="1:14" ht="12.75">
      <c r="A206" s="88" t="s">
        <v>188</v>
      </c>
      <c r="B206" s="88" t="s">
        <v>203</v>
      </c>
      <c r="C206" s="88"/>
      <c r="D206" s="88"/>
      <c r="E206" s="88"/>
      <c r="F206" s="88"/>
      <c r="G206" s="88"/>
      <c r="H206" s="90">
        <v>0.22</v>
      </c>
      <c r="I206" s="33">
        <v>0.15</v>
      </c>
      <c r="J206" s="33">
        <v>0.5</v>
      </c>
      <c r="K206" s="33">
        <v>0.32</v>
      </c>
      <c r="L206" s="33">
        <v>1.24</v>
      </c>
      <c r="M206" s="33">
        <v>0.5</v>
      </c>
      <c r="N206" s="91">
        <v>4.86</v>
      </c>
    </row>
    <row r="207" spans="1:14" ht="12.75">
      <c r="A207" s="92"/>
      <c r="B207" s="93" t="s">
        <v>204</v>
      </c>
      <c r="C207" s="93"/>
      <c r="D207" s="93"/>
      <c r="E207" s="93"/>
      <c r="F207" s="93"/>
      <c r="G207" s="93"/>
      <c r="H207" s="94" t="s">
        <v>138</v>
      </c>
      <c r="I207" s="4" t="s">
        <v>138</v>
      </c>
      <c r="J207" s="4" t="s">
        <v>17</v>
      </c>
      <c r="K207" s="4" t="s">
        <v>138</v>
      </c>
      <c r="L207" s="4" t="s">
        <v>138</v>
      </c>
      <c r="M207" s="4" t="s">
        <v>17</v>
      </c>
      <c r="N207" s="95">
        <v>-198</v>
      </c>
    </row>
    <row r="208" spans="1:14" ht="12.75">
      <c r="A208" s="92"/>
      <c r="B208" s="93" t="s">
        <v>205</v>
      </c>
      <c r="C208" s="93"/>
      <c r="D208" s="93"/>
      <c r="E208" s="93"/>
      <c r="F208" s="93"/>
      <c r="G208" s="93"/>
      <c r="H208" s="94">
        <v>0.209</v>
      </c>
      <c r="I208" s="4">
        <v>0.047</v>
      </c>
      <c r="J208" s="4">
        <v>0.228</v>
      </c>
      <c r="K208" s="4">
        <v>0.133</v>
      </c>
      <c r="L208" s="4">
        <v>0.045</v>
      </c>
      <c r="M208" s="4">
        <v>0.29</v>
      </c>
      <c r="N208" s="95">
        <v>-98.048</v>
      </c>
    </row>
    <row r="209" spans="1:14" ht="12.75">
      <c r="A209" s="88" t="s">
        <v>189</v>
      </c>
      <c r="B209" s="88" t="s">
        <v>203</v>
      </c>
      <c r="C209" s="88"/>
      <c r="D209" s="88"/>
      <c r="E209" s="88"/>
      <c r="F209" s="88"/>
      <c r="G209" s="88"/>
      <c r="H209" s="90">
        <v>0.51</v>
      </c>
      <c r="I209" s="33">
        <v>0.16</v>
      </c>
      <c r="J209" s="33">
        <v>0.5</v>
      </c>
      <c r="K209" s="33">
        <v>0.37</v>
      </c>
      <c r="L209" s="33">
        <v>1.49</v>
      </c>
      <c r="M209" s="33">
        <v>0.5</v>
      </c>
      <c r="N209" s="91">
        <v>6.06</v>
      </c>
    </row>
    <row r="210" spans="1:14" ht="12.75">
      <c r="A210" s="92"/>
      <c r="B210" s="93" t="s">
        <v>204</v>
      </c>
      <c r="C210" s="93"/>
      <c r="D210" s="93"/>
      <c r="E210" s="93"/>
      <c r="F210" s="93"/>
      <c r="G210" s="93"/>
      <c r="H210" s="94" t="s">
        <v>138</v>
      </c>
      <c r="I210" s="4" t="s">
        <v>138</v>
      </c>
      <c r="J210" s="4" t="s">
        <v>17</v>
      </c>
      <c r="K210" s="4" t="s">
        <v>138</v>
      </c>
      <c r="L210" s="4" t="s">
        <v>138</v>
      </c>
      <c r="M210" s="4" t="s">
        <v>17</v>
      </c>
      <c r="N210" s="95">
        <v>-198</v>
      </c>
    </row>
    <row r="211" spans="1:14" ht="12.75">
      <c r="A211" s="92"/>
      <c r="B211" s="93" t="s">
        <v>205</v>
      </c>
      <c r="C211" s="93"/>
      <c r="D211" s="93"/>
      <c r="E211" s="93"/>
      <c r="F211" s="93"/>
      <c r="G211" s="93"/>
      <c r="H211" s="94">
        <v>0.209</v>
      </c>
      <c r="I211" s="4">
        <v>0.047</v>
      </c>
      <c r="J211" s="4">
        <v>0.228</v>
      </c>
      <c r="K211" s="4">
        <v>0.133</v>
      </c>
      <c r="L211" s="4">
        <v>0.045</v>
      </c>
      <c r="M211" s="4">
        <v>0.29</v>
      </c>
      <c r="N211" s="95">
        <v>-98.048</v>
      </c>
    </row>
    <row r="212" spans="1:14" ht="12.75">
      <c r="A212" s="88" t="s">
        <v>190</v>
      </c>
      <c r="B212" s="88" t="s">
        <v>203</v>
      </c>
      <c r="C212" s="88"/>
      <c r="D212" s="88"/>
      <c r="E212" s="88"/>
      <c r="F212" s="88"/>
      <c r="G212" s="88"/>
      <c r="H212" s="90">
        <v>0.42</v>
      </c>
      <c r="I212" s="33">
        <v>1.24</v>
      </c>
      <c r="J212" s="33">
        <v>0.5</v>
      </c>
      <c r="K212" s="33">
        <v>0.88</v>
      </c>
      <c r="L212" s="33">
        <v>7.99</v>
      </c>
      <c r="M212" s="33">
        <v>2.2</v>
      </c>
      <c r="N212" s="91">
        <v>25.96</v>
      </c>
    </row>
    <row r="213" spans="1:14" ht="12.75">
      <c r="A213" s="92"/>
      <c r="B213" s="93" t="s">
        <v>204</v>
      </c>
      <c r="C213" s="93"/>
      <c r="D213" s="93"/>
      <c r="E213" s="93"/>
      <c r="F213" s="93"/>
      <c r="G213" s="93"/>
      <c r="H213" s="94" t="s">
        <v>138</v>
      </c>
      <c r="I213" s="4" t="s">
        <v>138</v>
      </c>
      <c r="J213" s="4" t="s">
        <v>17</v>
      </c>
      <c r="K213" s="4" t="s">
        <v>138</v>
      </c>
      <c r="L213" s="4" t="s">
        <v>138</v>
      </c>
      <c r="M213" s="4" t="s">
        <v>138</v>
      </c>
      <c r="N213" s="95" t="s">
        <v>17</v>
      </c>
    </row>
    <row r="214" spans="1:14" ht="12.75">
      <c r="A214" s="92"/>
      <c r="B214" s="93" t="s">
        <v>205</v>
      </c>
      <c r="C214" s="93"/>
      <c r="D214" s="93"/>
      <c r="E214" s="93"/>
      <c r="F214" s="93"/>
      <c r="G214" s="93"/>
      <c r="H214" s="94">
        <v>0.209</v>
      </c>
      <c r="I214" s="4">
        <v>0.047</v>
      </c>
      <c r="J214" s="4">
        <v>0.228</v>
      </c>
      <c r="K214" s="4">
        <v>0.133</v>
      </c>
      <c r="L214" s="4">
        <v>0.045</v>
      </c>
      <c r="M214" s="4">
        <v>0.29</v>
      </c>
      <c r="N214" s="95">
        <v>-98.048</v>
      </c>
    </row>
    <row r="215" spans="1:14" ht="12.75">
      <c r="A215" s="88" t="s">
        <v>192</v>
      </c>
      <c r="B215" s="88" t="s">
        <v>203</v>
      </c>
      <c r="C215" s="88"/>
      <c r="D215" s="88"/>
      <c r="E215" s="88"/>
      <c r="F215" s="88"/>
      <c r="G215" s="88"/>
      <c r="H215" s="90">
        <v>2.46</v>
      </c>
      <c r="I215" s="33">
        <v>2.44</v>
      </c>
      <c r="J215" s="33">
        <v>1</v>
      </c>
      <c r="K215" s="33">
        <v>1.8</v>
      </c>
      <c r="L215" s="33">
        <v>16.2</v>
      </c>
      <c r="M215" s="33">
        <v>1</v>
      </c>
      <c r="N215" s="91">
        <v>47.8</v>
      </c>
    </row>
    <row r="216" spans="1:14" ht="12.75">
      <c r="A216" s="92"/>
      <c r="B216" s="93" t="s">
        <v>204</v>
      </c>
      <c r="C216" s="93"/>
      <c r="D216" s="93"/>
      <c r="E216" s="93"/>
      <c r="F216" s="93"/>
      <c r="G216" s="93"/>
      <c r="H216" s="94" t="s">
        <v>138</v>
      </c>
      <c r="I216" s="4" t="s">
        <v>138</v>
      </c>
      <c r="J216" s="4" t="s">
        <v>17</v>
      </c>
      <c r="K216" s="4" t="s">
        <v>138</v>
      </c>
      <c r="L216" s="4" t="s">
        <v>138</v>
      </c>
      <c r="M216" s="4" t="s">
        <v>17</v>
      </c>
      <c r="N216" s="95">
        <v>-198</v>
      </c>
    </row>
    <row r="217" spans="1:14" ht="12.75">
      <c r="A217" s="92"/>
      <c r="B217" s="93" t="s">
        <v>205</v>
      </c>
      <c r="C217" s="93"/>
      <c r="D217" s="93"/>
      <c r="E217" s="93"/>
      <c r="F217" s="93"/>
      <c r="G217" s="93"/>
      <c r="H217" s="94">
        <v>1</v>
      </c>
      <c r="I217" s="4">
        <v>1</v>
      </c>
      <c r="J217" s="4">
        <v>1</v>
      </c>
      <c r="K217" s="4">
        <v>1</v>
      </c>
      <c r="L217" s="4">
        <v>1</v>
      </c>
      <c r="M217" s="4">
        <v>1</v>
      </c>
      <c r="N217" s="95">
        <v>-93</v>
      </c>
    </row>
    <row r="218" spans="1:14" ht="12.75">
      <c r="A218" s="88" t="s">
        <v>197</v>
      </c>
      <c r="B218" s="88" t="s">
        <v>203</v>
      </c>
      <c r="C218" s="88"/>
      <c r="D218" s="88"/>
      <c r="E218" s="88"/>
      <c r="F218" s="88"/>
      <c r="G218" s="88"/>
      <c r="H218" s="90">
        <v>1.1</v>
      </c>
      <c r="I218" s="33">
        <v>1.2</v>
      </c>
      <c r="J218" s="33">
        <v>1.2</v>
      </c>
      <c r="K218" s="33">
        <v>4.1</v>
      </c>
      <c r="L218" s="33">
        <v>12</v>
      </c>
      <c r="M218" s="33">
        <v>0.5</v>
      </c>
      <c r="N218" s="91">
        <v>40.2</v>
      </c>
    </row>
    <row r="219" spans="1:14" ht="12.75">
      <c r="A219" s="92"/>
      <c r="B219" s="93" t="s">
        <v>204</v>
      </c>
      <c r="C219" s="93"/>
      <c r="D219" s="93"/>
      <c r="E219" s="93"/>
      <c r="F219" s="93"/>
      <c r="G219" s="93"/>
      <c r="H219" s="94" t="s">
        <v>138</v>
      </c>
      <c r="I219" s="4" t="s">
        <v>138</v>
      </c>
      <c r="J219" s="4" t="s">
        <v>138</v>
      </c>
      <c r="K219" s="4" t="s">
        <v>138</v>
      </c>
      <c r="L219" s="4" t="s">
        <v>138</v>
      </c>
      <c r="M219" s="4" t="s">
        <v>138</v>
      </c>
      <c r="N219" s="95" t="s">
        <v>138</v>
      </c>
    </row>
    <row r="220" spans="1:14" ht="12.75">
      <c r="A220" s="92"/>
      <c r="B220" s="93" t="s">
        <v>205</v>
      </c>
      <c r="C220" s="93"/>
      <c r="D220" s="93"/>
      <c r="E220" s="93"/>
      <c r="F220" s="93"/>
      <c r="G220" s="93"/>
      <c r="H220" s="94">
        <v>1</v>
      </c>
      <c r="I220" s="4">
        <v>1</v>
      </c>
      <c r="J220" s="4">
        <v>1</v>
      </c>
      <c r="K220" s="4">
        <v>1</v>
      </c>
      <c r="L220" s="4">
        <v>1</v>
      </c>
      <c r="M220" s="4">
        <v>1</v>
      </c>
      <c r="N220" s="95">
        <v>-93</v>
      </c>
    </row>
    <row r="221" spans="1:14" ht="12.75">
      <c r="A221" s="88" t="s">
        <v>200</v>
      </c>
      <c r="B221" s="88" t="s">
        <v>203</v>
      </c>
      <c r="C221" s="88"/>
      <c r="D221" s="88"/>
      <c r="E221" s="88"/>
      <c r="F221" s="88"/>
      <c r="G221" s="88"/>
      <c r="H221" s="90">
        <v>5</v>
      </c>
      <c r="I221" s="33">
        <v>1.1</v>
      </c>
      <c r="J221" s="33">
        <v>5</v>
      </c>
      <c r="K221" s="33">
        <v>5</v>
      </c>
      <c r="L221" s="33">
        <v>9.5</v>
      </c>
      <c r="M221" s="33">
        <v>5</v>
      </c>
      <c r="N221" s="91">
        <v>41.2</v>
      </c>
    </row>
    <row r="222" spans="1:14" ht="12.75">
      <c r="A222" s="92"/>
      <c r="B222" s="93" t="s">
        <v>204</v>
      </c>
      <c r="C222" s="93"/>
      <c r="D222" s="93"/>
      <c r="E222" s="93"/>
      <c r="F222" s="93"/>
      <c r="G222" s="93"/>
      <c r="H222" s="94" t="s">
        <v>17</v>
      </c>
      <c r="I222" s="4" t="s">
        <v>17</v>
      </c>
      <c r="J222" s="4" t="s">
        <v>17</v>
      </c>
      <c r="K222" s="4" t="s">
        <v>17</v>
      </c>
      <c r="L222" s="4" t="s">
        <v>138</v>
      </c>
      <c r="M222" s="4" t="s">
        <v>17</v>
      </c>
      <c r="N222" s="95">
        <v>-495</v>
      </c>
    </row>
    <row r="223" spans="1:14" ht="12.75">
      <c r="A223" s="92"/>
      <c r="B223" s="93" t="s">
        <v>205</v>
      </c>
      <c r="C223" s="93"/>
      <c r="D223" s="93"/>
      <c r="E223" s="93"/>
      <c r="F223" s="93"/>
      <c r="G223" s="93"/>
      <c r="H223" s="94">
        <v>1</v>
      </c>
      <c r="I223" s="4">
        <v>1</v>
      </c>
      <c r="J223" s="4">
        <v>1</v>
      </c>
      <c r="K223" s="4">
        <v>1</v>
      </c>
      <c r="L223" s="4">
        <v>1</v>
      </c>
      <c r="M223" s="4">
        <v>1</v>
      </c>
      <c r="N223" s="95">
        <v>7</v>
      </c>
    </row>
    <row r="224" spans="1:14" ht="12.75">
      <c r="A224" s="88" t="s">
        <v>201</v>
      </c>
      <c r="B224" s="88" t="s">
        <v>203</v>
      </c>
      <c r="C224" s="88"/>
      <c r="D224" s="88"/>
      <c r="E224" s="88"/>
      <c r="F224" s="88"/>
      <c r="G224" s="88"/>
      <c r="H224" s="90">
        <v>1.5</v>
      </c>
      <c r="I224" s="33">
        <v>6.1</v>
      </c>
      <c r="J224" s="33">
        <v>5</v>
      </c>
      <c r="K224" s="33">
        <v>4.3</v>
      </c>
      <c r="L224" s="33">
        <v>38.4</v>
      </c>
      <c r="M224" s="33">
        <v>5</v>
      </c>
      <c r="N224" s="91">
        <v>110.6</v>
      </c>
    </row>
    <row r="225" spans="1:14" ht="12.75">
      <c r="A225" s="92"/>
      <c r="B225" s="93" t="s">
        <v>204</v>
      </c>
      <c r="C225" s="93"/>
      <c r="D225" s="93"/>
      <c r="E225" s="93"/>
      <c r="F225" s="93"/>
      <c r="G225" s="93"/>
      <c r="H225" s="94" t="s">
        <v>17</v>
      </c>
      <c r="I225" s="4" t="s">
        <v>138</v>
      </c>
      <c r="J225" s="4" t="s">
        <v>17</v>
      </c>
      <c r="K225" s="4" t="s">
        <v>17</v>
      </c>
      <c r="L225" s="4" t="s">
        <v>138</v>
      </c>
      <c r="M225" s="4" t="s">
        <v>17</v>
      </c>
      <c r="N225" s="95">
        <v>-396</v>
      </c>
    </row>
    <row r="226" spans="1:14" ht="12.75">
      <c r="A226" s="92"/>
      <c r="B226" s="93" t="s">
        <v>205</v>
      </c>
      <c r="C226" s="93"/>
      <c r="D226" s="93"/>
      <c r="E226" s="93"/>
      <c r="F226" s="93"/>
      <c r="G226" s="93"/>
      <c r="H226" s="94">
        <v>1</v>
      </c>
      <c r="I226" s="4">
        <v>1</v>
      </c>
      <c r="J226" s="4">
        <v>1</v>
      </c>
      <c r="K226" s="4">
        <v>1</v>
      </c>
      <c r="L226" s="4">
        <v>1</v>
      </c>
      <c r="M226" s="4">
        <v>1</v>
      </c>
      <c r="N226" s="95">
        <v>7</v>
      </c>
    </row>
    <row r="227" spans="1:14" ht="12.75">
      <c r="A227" s="88" t="s">
        <v>202</v>
      </c>
      <c r="B227" s="88" t="s">
        <v>203</v>
      </c>
      <c r="C227" s="88"/>
      <c r="D227" s="88"/>
      <c r="E227" s="88"/>
      <c r="F227" s="88"/>
      <c r="G227" s="88"/>
      <c r="H227" s="90">
        <v>5</v>
      </c>
      <c r="I227" s="33">
        <v>2.5</v>
      </c>
      <c r="J227" s="33">
        <v>5</v>
      </c>
      <c r="K227" s="33">
        <v>2.4</v>
      </c>
      <c r="L227" s="33">
        <v>19.6</v>
      </c>
      <c r="M227" s="33">
        <v>5</v>
      </c>
      <c r="N227" s="91">
        <v>64</v>
      </c>
    </row>
    <row r="228" spans="1:14" ht="12.75">
      <c r="A228" s="92"/>
      <c r="B228" s="93" t="s">
        <v>204</v>
      </c>
      <c r="C228" s="93"/>
      <c r="D228" s="93"/>
      <c r="E228" s="93"/>
      <c r="F228" s="93"/>
      <c r="G228" s="93"/>
      <c r="H228" s="94" t="s">
        <v>17</v>
      </c>
      <c r="I228" s="4" t="s">
        <v>17</v>
      </c>
      <c r="J228" s="4" t="s">
        <v>17</v>
      </c>
      <c r="K228" s="4" t="s">
        <v>17</v>
      </c>
      <c r="L228" s="4" t="s">
        <v>138</v>
      </c>
      <c r="M228" s="4" t="s">
        <v>17</v>
      </c>
      <c r="N228" s="95">
        <v>-495</v>
      </c>
    </row>
    <row r="229" spans="1:14" ht="12.75">
      <c r="A229" s="92"/>
      <c r="B229" s="93" t="s">
        <v>205</v>
      </c>
      <c r="C229" s="93"/>
      <c r="D229" s="93"/>
      <c r="E229" s="93"/>
      <c r="F229" s="93"/>
      <c r="G229" s="93"/>
      <c r="H229" s="94">
        <v>1</v>
      </c>
      <c r="I229" s="4">
        <v>1</v>
      </c>
      <c r="J229" s="4">
        <v>1</v>
      </c>
      <c r="K229" s="4">
        <v>1</v>
      </c>
      <c r="L229" s="4">
        <v>1</v>
      </c>
      <c r="M229" s="4">
        <v>1</v>
      </c>
      <c r="N229" s="95">
        <v>7</v>
      </c>
    </row>
  </sheetData>
  <conditionalFormatting sqref="A30 A32:A103">
    <cfRule type="cellIs" priority="1" dxfId="0" operator="between" stopIfTrue="1">
      <formula>4205</formula>
      <formula>4207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217"/>
  <sheetViews>
    <sheetView workbookViewId="0" topLeftCell="A1">
      <selection activeCell="A1" sqref="A1"/>
    </sheetView>
  </sheetViews>
  <sheetFormatPr defaultColWidth="9.140625" defaultRowHeight="12.75"/>
  <cols>
    <col min="1" max="1" width="11.28125" style="47" customWidth="1"/>
    <col min="2" max="2" width="13.421875" style="47" customWidth="1"/>
    <col min="3" max="3" width="13.421875" style="67" customWidth="1"/>
    <col min="4" max="5" width="10.7109375" style="17" customWidth="1"/>
    <col min="6" max="7" width="19.8515625" style="17" customWidth="1"/>
    <col min="8" max="12" width="10.7109375" style="17" customWidth="1"/>
    <col min="13" max="13" width="11.57421875" style="17" customWidth="1"/>
    <col min="14" max="14" width="11.140625" style="17" customWidth="1"/>
    <col min="15" max="16" width="10.7109375" style="17" customWidth="1"/>
    <col min="17" max="18" width="11.421875" style="17" customWidth="1"/>
    <col min="19" max="45" width="10.7109375" style="17" customWidth="1"/>
    <col min="46" max="48" width="9.140625" style="17" customWidth="1"/>
    <col min="49" max="49" width="13.8515625" style="17" customWidth="1"/>
    <col min="50" max="52" width="9.140625" style="17" customWidth="1"/>
    <col min="53" max="60" width="9.140625" style="5" customWidth="1"/>
  </cols>
  <sheetData>
    <row r="1" spans="1:49" ht="12.75">
      <c r="A1" s="5"/>
      <c r="B1" s="5"/>
      <c r="C1" s="5"/>
      <c r="D1" s="43"/>
      <c r="E1" s="43"/>
      <c r="F1" s="43"/>
      <c r="G1" s="46"/>
      <c r="R1" s="60" t="s">
        <v>70</v>
      </c>
      <c r="AU1" s="66"/>
      <c r="AV1" s="66"/>
      <c r="AW1" s="66"/>
    </row>
    <row r="2" spans="1:52" ht="12.75">
      <c r="A2" s="7" t="s">
        <v>53</v>
      </c>
      <c r="B2" s="7" t="s">
        <v>54</v>
      </c>
      <c r="C2" s="7" t="s">
        <v>55</v>
      </c>
      <c r="D2" s="12" t="s">
        <v>18</v>
      </c>
      <c r="E2" s="19" t="s">
        <v>71</v>
      </c>
      <c r="F2" s="19" t="s">
        <v>72</v>
      </c>
      <c r="G2" s="11" t="s">
        <v>73</v>
      </c>
      <c r="H2" s="12" t="s">
        <v>19</v>
      </c>
      <c r="I2" s="12" t="s">
        <v>20</v>
      </c>
      <c r="J2" s="12" t="s">
        <v>21</v>
      </c>
      <c r="K2" s="12" t="s">
        <v>23</v>
      </c>
      <c r="L2" s="12" t="s">
        <v>27</v>
      </c>
      <c r="M2" s="12" t="s">
        <v>143</v>
      </c>
      <c r="N2" s="12" t="s">
        <v>144</v>
      </c>
      <c r="O2" s="12" t="s">
        <v>28</v>
      </c>
      <c r="P2" s="12" t="s">
        <v>29</v>
      </c>
      <c r="Q2" s="12" t="s">
        <v>145</v>
      </c>
      <c r="R2" s="12" t="s">
        <v>30</v>
      </c>
      <c r="S2" s="12" t="s">
        <v>146</v>
      </c>
      <c r="T2" s="12" t="s">
        <v>32</v>
      </c>
      <c r="U2" s="12" t="s">
        <v>33</v>
      </c>
      <c r="V2" s="12" t="s">
        <v>34</v>
      </c>
      <c r="W2" s="12" t="s">
        <v>37</v>
      </c>
      <c r="X2" s="12" t="s">
        <v>147</v>
      </c>
      <c r="Y2" s="12" t="s">
        <v>38</v>
      </c>
      <c r="Z2" s="12" t="s">
        <v>76</v>
      </c>
      <c r="AA2" s="12" t="s">
        <v>39</v>
      </c>
      <c r="AB2" s="12" t="s">
        <v>40</v>
      </c>
      <c r="AC2" s="12" t="s">
        <v>41</v>
      </c>
      <c r="AD2" s="12" t="s">
        <v>42</v>
      </c>
      <c r="AE2" s="12" t="s">
        <v>43</v>
      </c>
      <c r="AF2" s="12" t="s">
        <v>148</v>
      </c>
      <c r="AG2" s="12" t="s">
        <v>44</v>
      </c>
      <c r="AH2" s="12" t="s">
        <v>149</v>
      </c>
      <c r="AI2" s="12" t="s">
        <v>45</v>
      </c>
      <c r="AJ2" s="12" t="s">
        <v>150</v>
      </c>
      <c r="AK2" s="12" t="s">
        <v>151</v>
      </c>
      <c r="AL2" s="12" t="s">
        <v>77</v>
      </c>
      <c r="AM2" s="12" t="s">
        <v>152</v>
      </c>
      <c r="AN2" s="12" t="s">
        <v>153</v>
      </c>
      <c r="AO2" s="12" t="s">
        <v>79</v>
      </c>
      <c r="AP2" s="12" t="s">
        <v>80</v>
      </c>
      <c r="AQ2" s="12" t="s">
        <v>154</v>
      </c>
      <c r="AR2" s="12" t="s">
        <v>81</v>
      </c>
      <c r="AS2" s="12" t="s">
        <v>82</v>
      </c>
      <c r="AT2" s="12" t="s">
        <v>83</v>
      </c>
      <c r="AU2" s="12" t="s">
        <v>84</v>
      </c>
      <c r="AV2" s="12" t="s">
        <v>155</v>
      </c>
      <c r="AW2" s="12" t="s">
        <v>87</v>
      </c>
      <c r="AX2" s="17" t="s">
        <v>156</v>
      </c>
      <c r="AY2" s="17" t="s">
        <v>157</v>
      </c>
      <c r="AZ2" s="17" t="s">
        <v>88</v>
      </c>
    </row>
    <row r="3" spans="1:49" ht="12.75">
      <c r="A3" s="27" t="s">
        <v>108</v>
      </c>
      <c r="B3" s="13" t="s">
        <v>159</v>
      </c>
      <c r="C3" s="40" t="s">
        <v>68</v>
      </c>
      <c r="D3" s="54">
        <f aca="true" t="shared" si="0" ref="D3:D21">SUM(H3:AZ3)</f>
        <v>42.061</v>
      </c>
      <c r="E3" s="54"/>
      <c r="F3" s="54"/>
      <c r="G3" s="62">
        <f aca="true" t="shared" si="1" ref="G3:G21">IF(E3="U",F3,D3)</f>
        <v>42.061</v>
      </c>
      <c r="H3" s="54">
        <f>IF(H33="D",H32,"ND")</f>
        <v>3.78</v>
      </c>
      <c r="I3" s="54">
        <f>IF(I33="D",I32,"ND")</f>
        <v>2.02</v>
      </c>
      <c r="J3" s="54"/>
      <c r="K3" s="54">
        <f>IF(K33="D",K32,"ND")</f>
        <v>3.48</v>
      </c>
      <c r="L3" s="54">
        <f>IF(L33="D",L32,"ND")</f>
        <v>1.19</v>
      </c>
      <c r="M3" s="54"/>
      <c r="N3" s="54"/>
      <c r="O3" s="54">
        <f>IF(O33="D",O32,"ND")</f>
        <v>6.37</v>
      </c>
      <c r="P3" s="54"/>
      <c r="Q3" s="54"/>
      <c r="R3" s="54"/>
      <c r="S3" s="54">
        <f>IF(S33="D",S32,"ND")</f>
        <v>3.9</v>
      </c>
      <c r="T3" s="54"/>
      <c r="U3" s="54"/>
      <c r="V3" s="54"/>
      <c r="W3" s="54">
        <f>IF(W33="D",W32,"ND")</f>
        <v>1.88</v>
      </c>
      <c r="X3" s="54"/>
      <c r="Y3" s="54"/>
      <c r="Z3" s="54">
        <f>IF(Z33="D",Z32,"ND")</f>
        <v>1.01</v>
      </c>
      <c r="AA3" s="54">
        <f>IF(AA33="D",AA32,"ND")</f>
        <v>3.24</v>
      </c>
      <c r="AB3" s="54"/>
      <c r="AC3" s="54">
        <f>IF(AC33="D",AC32,"ND")</f>
        <v>1.83</v>
      </c>
      <c r="AD3" s="54"/>
      <c r="AE3" s="54"/>
      <c r="AF3" s="54">
        <f>IF(AF33="D",AF32,"ND")</f>
        <v>0.57</v>
      </c>
      <c r="AG3" s="54"/>
      <c r="AH3" s="54"/>
      <c r="AI3" s="54">
        <f>IF(AI33="D",AI32,"ND")</f>
        <v>0.541</v>
      </c>
      <c r="AJ3" s="54" t="str">
        <f>IF(AJ33="D",AJ32,"ND")</f>
        <v>ND</v>
      </c>
      <c r="AK3" s="54"/>
      <c r="AL3" s="54">
        <f>IF(AL33="D",AL32,"ND")</f>
        <v>2.29</v>
      </c>
      <c r="AM3" s="54"/>
      <c r="AN3" s="54"/>
      <c r="AO3" s="54">
        <f>IF(AO33="D",AO32,"ND")</f>
        <v>2.32</v>
      </c>
      <c r="AP3" s="54"/>
      <c r="AQ3" s="54"/>
      <c r="AR3" s="54">
        <f>IF(AR33="D",AR32,"ND")</f>
        <v>3.18</v>
      </c>
      <c r="AS3" s="54">
        <f>IF(AS33="D",AS32,"ND")</f>
        <v>4.46</v>
      </c>
      <c r="AT3" s="54"/>
      <c r="AU3" s="54"/>
      <c r="AV3" s="54" t="str">
        <f>IF(AV33="D",AV32,"ND")</f>
        <v>ND</v>
      </c>
      <c r="AW3" s="54"/>
    </row>
    <row r="4" spans="1:49" ht="12.75">
      <c r="A4" s="27" t="s">
        <v>109</v>
      </c>
      <c r="B4" s="13" t="s">
        <v>159</v>
      </c>
      <c r="C4" s="40" t="s">
        <v>68</v>
      </c>
      <c r="D4" s="54">
        <f t="shared" si="0"/>
        <v>44.98</v>
      </c>
      <c r="E4" s="54"/>
      <c r="F4" s="54"/>
      <c r="G4" s="62">
        <f t="shared" si="1"/>
        <v>44.98</v>
      </c>
      <c r="H4" s="54">
        <f>IF(H36="D",H35,"ND")</f>
        <v>4.31</v>
      </c>
      <c r="I4" s="54">
        <f>IF(I36="D",I35,"ND")</f>
        <v>1.34</v>
      </c>
      <c r="J4" s="54"/>
      <c r="K4" s="54">
        <f>IF(K36="D",K35,"ND")</f>
        <v>4.33</v>
      </c>
      <c r="L4" s="54">
        <f>IF(L36="D",L35,"ND")</f>
        <v>0.911</v>
      </c>
      <c r="M4" s="54"/>
      <c r="N4" s="54"/>
      <c r="O4" s="54">
        <f>IF(O36="D",O35,"ND")</f>
        <v>7.05</v>
      </c>
      <c r="P4" s="54"/>
      <c r="Q4" s="54"/>
      <c r="R4" s="54"/>
      <c r="S4" s="54">
        <f>IF(S36="D",S35,"ND")</f>
        <v>5.02</v>
      </c>
      <c r="T4" s="54"/>
      <c r="U4" s="54"/>
      <c r="V4" s="54"/>
      <c r="W4" s="54">
        <f>IF(W36="D",W35,"ND")</f>
        <v>1.59</v>
      </c>
      <c r="X4" s="54"/>
      <c r="Y4" s="54"/>
      <c r="Z4" s="54">
        <f>IF(Z36="D",Z35,"ND")</f>
        <v>0.842</v>
      </c>
      <c r="AA4" s="54">
        <f>IF(AA36="D",AA35,"ND")</f>
        <v>3.93</v>
      </c>
      <c r="AB4" s="54"/>
      <c r="AC4" s="54">
        <f>IF(AC36="D",AC35,"ND")</f>
        <v>2.29</v>
      </c>
      <c r="AD4" s="54"/>
      <c r="AE4" s="54"/>
      <c r="AF4" s="54" t="str">
        <f>IF(AF36="D",AF35,"ND")</f>
        <v>ND</v>
      </c>
      <c r="AG4" s="54"/>
      <c r="AH4" s="54"/>
      <c r="AI4" s="54">
        <f>IF(AI36="D",AI35,"ND")</f>
        <v>0.675</v>
      </c>
      <c r="AJ4" s="54" t="str">
        <f>IF(AJ36="D",AJ35,"ND")</f>
        <v>ND</v>
      </c>
      <c r="AK4" s="54"/>
      <c r="AL4" s="54">
        <f>IF(AL36="D",AL35,"ND")</f>
        <v>1.82</v>
      </c>
      <c r="AM4" s="54"/>
      <c r="AN4" s="54"/>
      <c r="AO4" s="54">
        <f>IF(AO36="D",AO35,"ND")</f>
        <v>2.46</v>
      </c>
      <c r="AP4" s="54"/>
      <c r="AQ4" s="54"/>
      <c r="AR4" s="54">
        <f>IF(AR36="D",AR35,"ND")</f>
        <v>3.04</v>
      </c>
      <c r="AS4" s="54">
        <f>IF(AS36="D",AS35,"ND")</f>
        <v>4.72</v>
      </c>
      <c r="AT4" s="54"/>
      <c r="AU4" s="54"/>
      <c r="AV4" s="54">
        <f>IF(AV36="D",AV35,"ND")</f>
        <v>0.652</v>
      </c>
      <c r="AW4" s="54"/>
    </row>
    <row r="5" spans="1:49" ht="12.75">
      <c r="A5" s="27" t="s">
        <v>110</v>
      </c>
      <c r="B5" s="13" t="s">
        <v>159</v>
      </c>
      <c r="C5" s="40" t="s">
        <v>68</v>
      </c>
      <c r="D5" s="54">
        <f t="shared" si="0"/>
        <v>43.11900000000001</v>
      </c>
      <c r="E5" s="54"/>
      <c r="F5" s="54"/>
      <c r="G5" s="62">
        <f t="shared" si="1"/>
        <v>43.11900000000001</v>
      </c>
      <c r="H5" s="54">
        <f>IF(H39="D",H38,"ND")</f>
        <v>4.06</v>
      </c>
      <c r="I5" s="54">
        <f>IF(I39="D",I38,"ND")</f>
        <v>1.78</v>
      </c>
      <c r="J5" s="54"/>
      <c r="K5" s="54">
        <f>IF(K39="D",K38,"ND")</f>
        <v>4.34</v>
      </c>
      <c r="L5" s="54">
        <f>IF(L39="D",L38,"ND")</f>
        <v>1.1</v>
      </c>
      <c r="M5" s="54"/>
      <c r="N5" s="54"/>
      <c r="O5" s="54">
        <f>IF(O39="D",O38,"ND")</f>
        <v>6.07</v>
      </c>
      <c r="P5" s="54"/>
      <c r="Q5" s="54"/>
      <c r="R5" s="54"/>
      <c r="S5" s="54">
        <f>IF(S39="D",S38,"ND")</f>
        <v>4.55</v>
      </c>
      <c r="T5" s="54"/>
      <c r="U5" s="54"/>
      <c r="V5" s="54"/>
      <c r="W5" s="54">
        <f>IF(W39="D",W38,"ND")</f>
        <v>1.53</v>
      </c>
      <c r="X5" s="54"/>
      <c r="Y5" s="54"/>
      <c r="Z5" s="54">
        <f>IF(Z39="D",Z38,"ND")</f>
        <v>0.897</v>
      </c>
      <c r="AA5" s="54">
        <f>IF(AA39="D",AA38,"ND")</f>
        <v>2.85</v>
      </c>
      <c r="AB5" s="54"/>
      <c r="AC5" s="54">
        <f>IF(AC39="D",AC38,"ND")</f>
        <v>1.96</v>
      </c>
      <c r="AD5" s="54"/>
      <c r="AE5" s="54"/>
      <c r="AF5" s="54" t="str">
        <f>IF(AF39="D",AF38,"ND")</f>
        <v>ND</v>
      </c>
      <c r="AG5" s="54"/>
      <c r="AH5" s="54"/>
      <c r="AI5" s="54">
        <f>IF(AI39="D",AI38,"ND")</f>
        <v>0.538</v>
      </c>
      <c r="AJ5" s="54">
        <f>IF(AJ39="D",AJ38,"ND")</f>
        <v>0.564</v>
      </c>
      <c r="AK5" s="54"/>
      <c r="AL5" s="54">
        <f>IF(AL39="D",AL38,"ND")</f>
        <v>2.1</v>
      </c>
      <c r="AM5" s="54"/>
      <c r="AN5" s="54"/>
      <c r="AO5" s="54">
        <f>IF(AO39="D",AO38,"ND")</f>
        <v>2.46</v>
      </c>
      <c r="AP5" s="54"/>
      <c r="AQ5" s="54"/>
      <c r="AR5" s="54">
        <f>IF(AR39="D",AR38,"ND")</f>
        <v>2.84</v>
      </c>
      <c r="AS5" s="54">
        <f>IF(AS39="D",AS38,"ND")</f>
        <v>4.82</v>
      </c>
      <c r="AT5" s="54"/>
      <c r="AU5" s="54"/>
      <c r="AV5" s="54">
        <f>IF(AV39="D",AV38,"ND")</f>
        <v>0.66</v>
      </c>
      <c r="AW5" s="54"/>
    </row>
    <row r="6" spans="1:49" ht="12.75">
      <c r="A6" s="27" t="s">
        <v>111</v>
      </c>
      <c r="B6" s="13" t="s">
        <v>159</v>
      </c>
      <c r="C6" s="40" t="s">
        <v>68</v>
      </c>
      <c r="D6" s="54">
        <f t="shared" si="0"/>
        <v>171.63899999999998</v>
      </c>
      <c r="E6" s="54"/>
      <c r="F6" s="54"/>
      <c r="G6" s="62">
        <f t="shared" si="1"/>
        <v>171.63899999999998</v>
      </c>
      <c r="H6" s="54">
        <f>IF(H42="D",H41,"ND")</f>
        <v>16.4</v>
      </c>
      <c r="I6" s="54">
        <f>IF(I42="D",I41,"ND")</f>
        <v>6.9</v>
      </c>
      <c r="J6" s="54"/>
      <c r="K6" s="54">
        <f>IF(K42="D",K41,"ND")</f>
        <v>14.5</v>
      </c>
      <c r="L6" s="54">
        <f>IF(L42="D",L41,"ND")</f>
        <v>2.62</v>
      </c>
      <c r="M6" s="54"/>
      <c r="N6" s="54"/>
      <c r="O6" s="54">
        <f>IF(O42="D",O41,"ND")</f>
        <v>14.6</v>
      </c>
      <c r="P6" s="54"/>
      <c r="Q6" s="54"/>
      <c r="R6" s="54"/>
      <c r="S6" s="54">
        <f>IF(S42="D",S41,"ND")</f>
        <v>12.9</v>
      </c>
      <c r="T6" s="54"/>
      <c r="U6" s="54"/>
      <c r="V6" s="54"/>
      <c r="W6" s="54">
        <f>IF(W42="D",W41,"ND")</f>
        <v>4.1</v>
      </c>
      <c r="X6" s="54"/>
      <c r="Y6" s="54"/>
      <c r="Z6" s="54">
        <f>IF(Z42="D",Z41,"ND")</f>
        <v>6.18</v>
      </c>
      <c r="AA6" s="54">
        <f>IF(AA42="D",AA41,"ND")</f>
        <v>9.1</v>
      </c>
      <c r="AB6" s="54"/>
      <c r="AC6" s="54">
        <f>IF(AC42="D",AC41,"ND")</f>
        <v>4.16</v>
      </c>
      <c r="AD6" s="54"/>
      <c r="AE6" s="54"/>
      <c r="AF6" s="54">
        <f>IF(AF42="D",AF41,"ND")</f>
        <v>0.739</v>
      </c>
      <c r="AG6" s="54"/>
      <c r="AH6" s="54"/>
      <c r="AI6" s="54">
        <f>IF(AI42="D",AI41,"ND")</f>
        <v>1.53</v>
      </c>
      <c r="AJ6" s="54">
        <f>IF(AJ42="D",AJ41,"ND")</f>
        <v>0.9</v>
      </c>
      <c r="AK6" s="54"/>
      <c r="AL6" s="54">
        <f>IF(AL42="D",AL41,"ND")</f>
        <v>13.8</v>
      </c>
      <c r="AM6" s="54"/>
      <c r="AN6" s="54"/>
      <c r="AO6" s="54">
        <f>IF(AO42="D",AO41,"ND")</f>
        <v>12.9</v>
      </c>
      <c r="AP6" s="54"/>
      <c r="AQ6" s="54"/>
      <c r="AR6" s="54">
        <f>IF(AR42="D",AR41,"ND")</f>
        <v>20.8</v>
      </c>
      <c r="AS6" s="54">
        <f>IF(AS42="D",AS41,"ND")</f>
        <v>27</v>
      </c>
      <c r="AT6" s="54"/>
      <c r="AU6" s="54"/>
      <c r="AV6" s="54">
        <f>IF(AV42="D",AV41,"ND")</f>
        <v>2.51</v>
      </c>
      <c r="AW6" s="54"/>
    </row>
    <row r="7" spans="1:49" ht="12.75">
      <c r="A7" s="27" t="s">
        <v>112</v>
      </c>
      <c r="B7" s="13" t="s">
        <v>159</v>
      </c>
      <c r="C7" s="40" t="s">
        <v>68</v>
      </c>
      <c r="D7" s="54">
        <f t="shared" si="0"/>
        <v>202.786</v>
      </c>
      <c r="E7" s="54"/>
      <c r="F7" s="54"/>
      <c r="G7" s="62">
        <f t="shared" si="1"/>
        <v>202.786</v>
      </c>
      <c r="H7" s="54">
        <f>IF(H45="D",H44,"ND")</f>
        <v>18</v>
      </c>
      <c r="I7" s="54">
        <f>IF(I45="D",I44,"ND")</f>
        <v>8.8</v>
      </c>
      <c r="J7" s="54"/>
      <c r="K7" s="54">
        <f>IF(K45="D",K44,"ND")</f>
        <v>16.3</v>
      </c>
      <c r="L7" s="54">
        <f>IF(L45="D",L44,"ND")</f>
        <v>3.43</v>
      </c>
      <c r="M7" s="54"/>
      <c r="N7" s="54"/>
      <c r="O7" s="54">
        <f>IF(O45="D",O44,"ND")</f>
        <v>16.5</v>
      </c>
      <c r="P7" s="54"/>
      <c r="Q7" s="54"/>
      <c r="R7" s="54"/>
      <c r="S7" s="54">
        <f>IF(S45="D",S44,"ND")</f>
        <v>13.6</v>
      </c>
      <c r="T7" s="54"/>
      <c r="U7" s="54"/>
      <c r="V7" s="54"/>
      <c r="W7" s="54">
        <f>IF(W45="D",W44,"ND")</f>
        <v>4.87</v>
      </c>
      <c r="X7" s="54"/>
      <c r="Y7" s="54"/>
      <c r="Z7" s="54">
        <f>IF(Z45="D",Z44,"ND")</f>
        <v>8.04</v>
      </c>
      <c r="AA7" s="54">
        <f>IF(AA45="D",AA44,"ND")</f>
        <v>10.9</v>
      </c>
      <c r="AB7" s="54"/>
      <c r="AC7" s="54">
        <f>IF(AC45="D",AC44,"ND")</f>
        <v>5.13</v>
      </c>
      <c r="AD7" s="54"/>
      <c r="AE7" s="54"/>
      <c r="AF7" s="54">
        <f>IF(AF45="D",AF44,"ND")</f>
        <v>0.956</v>
      </c>
      <c r="AG7" s="54"/>
      <c r="AH7" s="54"/>
      <c r="AI7" s="54">
        <f>IF(AI45="D",AI44,"ND")</f>
        <v>1.87</v>
      </c>
      <c r="AJ7" s="54">
        <f>IF(AJ45="D",AJ44,"ND")</f>
        <v>1</v>
      </c>
      <c r="AK7" s="54"/>
      <c r="AL7" s="54">
        <f>IF(AL45="D",AL44,"ND")</f>
        <v>15.6</v>
      </c>
      <c r="AM7" s="54"/>
      <c r="AN7" s="54"/>
      <c r="AO7" s="54">
        <f>IF(AO45="D",AO44,"ND")</f>
        <v>15.6</v>
      </c>
      <c r="AP7" s="54"/>
      <c r="AQ7" s="54"/>
      <c r="AR7" s="54">
        <f>IF(AR45="D",AR44,"ND")</f>
        <v>23.9</v>
      </c>
      <c r="AS7" s="54">
        <f>IF(AS45="D",AS44,"ND")</f>
        <v>34.5</v>
      </c>
      <c r="AT7" s="54"/>
      <c r="AU7" s="54"/>
      <c r="AV7" s="54">
        <f>IF(AV45="D",AV44,"ND")</f>
        <v>3.79</v>
      </c>
      <c r="AW7" s="54"/>
    </row>
    <row r="8" spans="1:49" ht="12.75">
      <c r="A8" s="27" t="s">
        <v>113</v>
      </c>
      <c r="B8" s="16" t="s">
        <v>159</v>
      </c>
      <c r="C8" s="40" t="s">
        <v>68</v>
      </c>
      <c r="D8" s="54">
        <f t="shared" si="0"/>
        <v>196.43199999999996</v>
      </c>
      <c r="E8" s="54"/>
      <c r="F8" s="54"/>
      <c r="G8" s="62">
        <f t="shared" si="1"/>
        <v>196.43199999999996</v>
      </c>
      <c r="H8" s="54">
        <f>IF(H48="D",H47,"ND")</f>
        <v>18.1</v>
      </c>
      <c r="I8" s="54">
        <f>IF(I48="D",I47,"ND")</f>
        <v>7.32</v>
      </c>
      <c r="J8" s="54"/>
      <c r="K8" s="54">
        <f>IF(K48="D",K47,"ND")</f>
        <v>14.3</v>
      </c>
      <c r="L8" s="54">
        <f>IF(L48="D",L47,"ND")</f>
        <v>2.08</v>
      </c>
      <c r="M8" s="54"/>
      <c r="N8" s="54"/>
      <c r="O8" s="54">
        <f>IF(O48="D",O47,"ND")</f>
        <v>15</v>
      </c>
      <c r="P8" s="54"/>
      <c r="Q8" s="54"/>
      <c r="R8" s="54"/>
      <c r="S8" s="54">
        <f>IF(S48="D",S47,"ND")</f>
        <v>12.8</v>
      </c>
      <c r="T8" s="54"/>
      <c r="U8" s="54"/>
      <c r="V8" s="54"/>
      <c r="W8" s="54">
        <f>IF(W48="D",W47,"ND")</f>
        <v>4.32</v>
      </c>
      <c r="X8" s="54"/>
      <c r="Y8" s="54"/>
      <c r="Z8" s="54">
        <f>IF(Z48="D",Z47,"ND")</f>
        <v>7.35</v>
      </c>
      <c r="AA8" s="54">
        <f>IF(AA48="D",AA47,"ND")</f>
        <v>11</v>
      </c>
      <c r="AB8" s="54"/>
      <c r="AC8" s="54">
        <f>IF(AC48="D",AC47,"ND")</f>
        <v>4.86</v>
      </c>
      <c r="AD8" s="54"/>
      <c r="AE8" s="54"/>
      <c r="AF8" s="54">
        <f>IF(AF48="D",AF47,"ND")</f>
        <v>0.892</v>
      </c>
      <c r="AG8" s="54"/>
      <c r="AH8" s="54"/>
      <c r="AI8" s="54">
        <f>IF(AI48="D",AI47,"ND")</f>
        <v>1.85</v>
      </c>
      <c r="AJ8" s="54">
        <f>IF(AJ48="D",AJ47,"ND")</f>
        <v>1.4</v>
      </c>
      <c r="AK8" s="54"/>
      <c r="AL8" s="54">
        <f>IF(AL48="D",AL47,"ND")</f>
        <v>16.3</v>
      </c>
      <c r="AM8" s="54"/>
      <c r="AN8" s="54"/>
      <c r="AO8" s="54">
        <f>IF(AO48="D",AO47,"ND")</f>
        <v>17</v>
      </c>
      <c r="AP8" s="54"/>
      <c r="AQ8" s="54"/>
      <c r="AR8" s="54">
        <f>IF(AR48="D",AR47,"ND")</f>
        <v>25.1</v>
      </c>
      <c r="AS8" s="54">
        <f>IF(AS48="D",AS47,"ND")</f>
        <v>32</v>
      </c>
      <c r="AT8" s="54"/>
      <c r="AU8" s="54"/>
      <c r="AV8" s="54">
        <f>IF(AV48="D",AV47,"ND")</f>
        <v>4.76</v>
      </c>
      <c r="AW8" s="54"/>
    </row>
    <row r="9" spans="1:48" ht="12.75">
      <c r="A9" s="47" t="s">
        <v>118</v>
      </c>
      <c r="B9" s="47" t="s">
        <v>159</v>
      </c>
      <c r="C9" s="75" t="s">
        <v>68</v>
      </c>
      <c r="D9" s="54">
        <f t="shared" si="0"/>
        <v>71.59999999999998</v>
      </c>
      <c r="E9" s="54"/>
      <c r="F9" s="54"/>
      <c r="G9" s="62">
        <f t="shared" si="1"/>
        <v>71.59999999999998</v>
      </c>
      <c r="H9" s="54">
        <f>IF(H51="D",H50,"ND")</f>
        <v>6.7</v>
      </c>
      <c r="I9" s="54">
        <f>IF(I51="D",I50,"ND")</f>
        <v>1.8</v>
      </c>
      <c r="K9" s="54">
        <f>IF(K51="D",K50,"ND")</f>
        <v>6.6</v>
      </c>
      <c r="L9" s="54">
        <f>IF(L51="D",L50,"ND")</f>
        <v>1.1</v>
      </c>
      <c r="O9" s="54">
        <f>IF(O51="D",O50,"ND")</f>
        <v>8.2</v>
      </c>
      <c r="S9" s="54">
        <f>IF(S51="D",S50,"ND")</f>
        <v>4.5</v>
      </c>
      <c r="W9" s="54">
        <f>IF(W51="D",W50,"ND")</f>
        <v>2.2</v>
      </c>
      <c r="Z9" s="54">
        <f>IF(Z51="D",Z50,"ND")</f>
        <v>3.1</v>
      </c>
      <c r="AA9" s="54">
        <f>IF(AA51="D",AA50,"ND")</f>
        <v>4.8</v>
      </c>
      <c r="AC9" s="54">
        <f>IF(AC51="D",AC50,"ND")</f>
        <v>2.1</v>
      </c>
      <c r="AF9" s="54" t="str">
        <f>IF(AF51="D",AF50,"ND")</f>
        <v>ND</v>
      </c>
      <c r="AI9" s="54" t="str">
        <f>IF(AI51="D",AI50,"ND")</f>
        <v>ND</v>
      </c>
      <c r="AJ9" s="54" t="str">
        <f>IF(AJ51="D",AJ50,"ND")</f>
        <v>ND</v>
      </c>
      <c r="AL9" s="54">
        <f>IF(AL51="D",AL50,"ND")</f>
        <v>5.4</v>
      </c>
      <c r="AO9" s="54">
        <f>IF(AO51="D",AO50,"ND")</f>
        <v>6.4</v>
      </c>
      <c r="AR9" s="54">
        <f>IF(AR51="D",AR50,"ND")</f>
        <v>8.3</v>
      </c>
      <c r="AS9" s="54">
        <f>IF(AS51="D",AS50,"ND")</f>
        <v>9.3</v>
      </c>
      <c r="AV9" s="54">
        <f>IF(AV51="D",AV50,"ND")</f>
        <v>1.1</v>
      </c>
    </row>
    <row r="10" spans="1:48" ht="12.75">
      <c r="A10" s="47" t="s">
        <v>119</v>
      </c>
      <c r="B10" s="47" t="s">
        <v>159</v>
      </c>
      <c r="C10" s="75" t="s">
        <v>68</v>
      </c>
      <c r="D10" s="54">
        <f t="shared" si="0"/>
        <v>71.60000000000001</v>
      </c>
      <c r="E10" s="54"/>
      <c r="F10" s="54"/>
      <c r="G10" s="62">
        <f t="shared" si="1"/>
        <v>71.60000000000001</v>
      </c>
      <c r="H10" s="54">
        <f>IF(H54="D",H53,"ND")</f>
        <v>6.7</v>
      </c>
      <c r="I10" s="54">
        <f>IF(I54="D",I53,"ND")</f>
        <v>2.9</v>
      </c>
      <c r="K10" s="54">
        <f>IF(K54="D",K53,"ND")</f>
        <v>6.3</v>
      </c>
      <c r="L10" s="54">
        <f>IF(L54="D",L53,"ND")</f>
        <v>1.1</v>
      </c>
      <c r="O10" s="54">
        <f>IF(O54="D",O53,"ND")</f>
        <v>8</v>
      </c>
      <c r="S10" s="54">
        <f>IF(S54="D",S53,"ND")</f>
        <v>4.7</v>
      </c>
      <c r="W10" s="54">
        <f>IF(W54="D",W53,"ND")</f>
        <v>2.3</v>
      </c>
      <c r="Z10" s="54">
        <f>IF(Z54="D",Z53,"ND")</f>
        <v>3</v>
      </c>
      <c r="AA10" s="54">
        <f>IF(AA54="D",AA53,"ND")</f>
        <v>4.7</v>
      </c>
      <c r="AC10" s="54">
        <f>IF(AC54="D",AC53,"ND")</f>
        <v>2.1</v>
      </c>
      <c r="AF10" s="54" t="str">
        <f>IF(AF54="D",AF53,"ND")</f>
        <v>ND</v>
      </c>
      <c r="AI10" s="54" t="str">
        <f>IF(AI54="D",AI53,"ND")</f>
        <v>ND</v>
      </c>
      <c r="AJ10" s="54" t="str">
        <f>IF(AJ54="D",AJ53,"ND")</f>
        <v>ND</v>
      </c>
      <c r="AL10" s="54">
        <f>IF(AL54="D",AL53,"ND")</f>
        <v>5</v>
      </c>
      <c r="AO10" s="54">
        <f>IF(AO54="D",AO53,"ND")</f>
        <v>6.2</v>
      </c>
      <c r="AR10" s="54">
        <f>IF(AR54="D",AR53,"ND")</f>
        <v>8.1</v>
      </c>
      <c r="AS10" s="54">
        <f>IF(AS54="D",AS53,"ND")</f>
        <v>9.2</v>
      </c>
      <c r="AV10" s="54">
        <f>IF(AV54="D",AV53,"ND")</f>
        <v>1.3</v>
      </c>
    </row>
    <row r="11" spans="1:48" ht="12.75">
      <c r="A11" s="47" t="s">
        <v>120</v>
      </c>
      <c r="B11" s="47" t="s">
        <v>159</v>
      </c>
      <c r="C11" s="75" t="s">
        <v>68</v>
      </c>
      <c r="D11" s="54">
        <f t="shared" si="0"/>
        <v>37.699999999999996</v>
      </c>
      <c r="E11" s="54"/>
      <c r="F11" s="54"/>
      <c r="G11" s="62">
        <f t="shared" si="1"/>
        <v>37.699999999999996</v>
      </c>
      <c r="H11" s="54">
        <f>IF(H57="D",H56,"ND")</f>
        <v>4.1</v>
      </c>
      <c r="I11" s="54">
        <f>IF(I57="D",I56,"ND")</f>
        <v>1.8</v>
      </c>
      <c r="K11" s="54">
        <f>IF(K57="D",K56,"ND")</f>
        <v>4.3</v>
      </c>
      <c r="L11" s="54" t="str">
        <f>IF(L57="D",L56,"ND")</f>
        <v>ND</v>
      </c>
      <c r="O11" s="54">
        <f>IF(O57="D",O56,"ND")</f>
        <v>5.8</v>
      </c>
      <c r="S11" s="54">
        <f>IF(S57="D",S56,"ND")</f>
        <v>3.7</v>
      </c>
      <c r="W11" s="54">
        <f>IF(W57="D",W56,"ND")</f>
        <v>1.5</v>
      </c>
      <c r="Z11" s="54" t="str">
        <f>IF(Z57="D",Z56,"ND")</f>
        <v>ND</v>
      </c>
      <c r="AA11" s="54">
        <f>IF(AA57="D",AA56,"ND")</f>
        <v>2.9</v>
      </c>
      <c r="AC11" s="54">
        <f>IF(AC57="D",AC56,"ND")</f>
        <v>1.5</v>
      </c>
      <c r="AF11" s="54" t="str">
        <f>IF(AF57="D",AF56,"ND")</f>
        <v>ND</v>
      </c>
      <c r="AI11" s="54" t="str">
        <f>IF(AI57="D",AI56,"ND")</f>
        <v>ND</v>
      </c>
      <c r="AJ11" s="54" t="str">
        <f>IF(AJ57="D",AJ56,"ND")</f>
        <v>ND</v>
      </c>
      <c r="AL11" s="54">
        <f>IF(AL57="D",AL56,"ND")</f>
        <v>2.2</v>
      </c>
      <c r="AO11" s="54">
        <f>IF(AO57="D",AO56,"ND")</f>
        <v>2.4</v>
      </c>
      <c r="AR11" s="54">
        <f>IF(AR57="D",AR56,"ND")</f>
        <v>3.1</v>
      </c>
      <c r="AS11" s="54">
        <f>IF(AS57="D",AS56,"ND")</f>
        <v>4.4</v>
      </c>
      <c r="AV11" s="54" t="str">
        <f>IF(AV57="D",AV56,"ND")</f>
        <v>ND</v>
      </c>
    </row>
    <row r="12" spans="1:49" ht="12.75">
      <c r="A12" s="47" t="s">
        <v>121</v>
      </c>
      <c r="B12" s="47" t="s">
        <v>159</v>
      </c>
      <c r="C12" s="75" t="s">
        <v>68</v>
      </c>
      <c r="D12" s="54">
        <f t="shared" si="0"/>
        <v>28.800000000000004</v>
      </c>
      <c r="E12" s="54"/>
      <c r="F12" s="54"/>
      <c r="G12" s="62">
        <f t="shared" si="1"/>
        <v>28.800000000000004</v>
      </c>
      <c r="H12" s="54">
        <f>IF(H60="D",H59,"ND")</f>
        <v>2.3</v>
      </c>
      <c r="I12" s="54">
        <f>IF(I60="D",I59,"ND")</f>
        <v>0.7</v>
      </c>
      <c r="K12" s="54">
        <f>IF(K60="D",K59,"ND")</f>
        <v>2.7</v>
      </c>
      <c r="L12" s="54">
        <f>IF(L60="D",L59,"ND")</f>
        <v>0.9</v>
      </c>
      <c r="O12" s="54">
        <f>IF(O60="D",O59,"ND")</f>
        <v>4.2</v>
      </c>
      <c r="S12" s="54">
        <f>IF(S60="D",S59,"ND")</f>
        <v>3.4</v>
      </c>
      <c r="W12" s="54">
        <f>IF(W60="D",W59,"ND")</f>
        <v>1.4</v>
      </c>
      <c r="Z12" s="54">
        <f>IF(Z60="D",Z59,"ND")</f>
        <v>0.7</v>
      </c>
      <c r="AA12" s="54">
        <f>IF(AA60="D",AA59,"ND")</f>
        <v>3.7</v>
      </c>
      <c r="AC12" s="54">
        <f>IF(AC60="D",AC59,"ND")</f>
        <v>1.8</v>
      </c>
      <c r="AF12" s="54" t="str">
        <f>IF(AF60="D",AF59,"ND")</f>
        <v>ND</v>
      </c>
      <c r="AI12" s="54">
        <f>IF(AI60="D",AI59,"ND")</f>
        <v>0.6</v>
      </c>
      <c r="AJ12" s="54" t="str">
        <f>IF(AJ60="D",AJ59,"ND")</f>
        <v>ND</v>
      </c>
      <c r="AL12" s="54">
        <f>IF(AL60="D",AL59,"ND")</f>
        <v>0.8</v>
      </c>
      <c r="AO12" s="54">
        <f>IF(AO60="D",AO59,"ND")</f>
        <v>1</v>
      </c>
      <c r="AR12" s="54">
        <f>IF(AR60="D",AR59,"ND")</f>
        <v>1.6</v>
      </c>
      <c r="AS12" s="54">
        <f>IF(AS60="D",AS59,"ND")</f>
        <v>2.1</v>
      </c>
      <c r="AV12" s="54" t="str">
        <f>IF(AV60="D",AV59,"ND")</f>
        <v>ND</v>
      </c>
      <c r="AW12" s="54">
        <f>IF(AW60="D",AW59,"ND")</f>
        <v>0.9</v>
      </c>
    </row>
    <row r="13" spans="1:48" ht="12.75">
      <c r="A13" s="47" t="s">
        <v>122</v>
      </c>
      <c r="B13" s="47" t="s">
        <v>159</v>
      </c>
      <c r="C13" s="75" t="s">
        <v>68</v>
      </c>
      <c r="D13" s="54">
        <f t="shared" si="0"/>
        <v>23.7</v>
      </c>
      <c r="E13" s="54"/>
      <c r="F13" s="54"/>
      <c r="G13" s="62">
        <f t="shared" si="1"/>
        <v>23.7</v>
      </c>
      <c r="H13" s="54">
        <f>IF(H63="D",H62,"ND")</f>
        <v>2.5</v>
      </c>
      <c r="I13" s="54">
        <f>IF(I63="D",I62,"ND")</f>
        <v>1.1</v>
      </c>
      <c r="K13" s="54">
        <f>IF(K63="D",K62,"ND")</f>
        <v>2.7</v>
      </c>
      <c r="L13" s="54" t="str">
        <f>IF(L63="D",L62,"ND")</f>
        <v>ND</v>
      </c>
      <c r="O13" s="54">
        <f>IF(O63="D",O62,"ND")</f>
        <v>4.2</v>
      </c>
      <c r="S13" s="54">
        <f>IF(S63="D",S62,"ND")</f>
        <v>2.8</v>
      </c>
      <c r="W13" s="54">
        <f>IF(W63="D",W62,"ND")</f>
        <v>1.1</v>
      </c>
      <c r="Z13" s="54" t="str">
        <f>IF(Z63="D",Z62,"ND")</f>
        <v>ND</v>
      </c>
      <c r="AA13" s="54">
        <f>IF(AA63="D",AA62,"ND")</f>
        <v>2.3</v>
      </c>
      <c r="AC13" s="54">
        <f>IF(AC63="D",AC62,"ND")</f>
        <v>1.4</v>
      </c>
      <c r="AF13" s="54" t="str">
        <f>IF(AF63="D",AF62,"ND")</f>
        <v>ND</v>
      </c>
      <c r="AI13" s="54" t="str">
        <f>IF(AI63="D",AI62,"ND")</f>
        <v>ND</v>
      </c>
      <c r="AJ13" s="54" t="str">
        <f>IF(AJ63="D",AJ62,"ND")</f>
        <v>ND</v>
      </c>
      <c r="AL13" s="54">
        <f>IF(AL63="D",AL62,"ND")</f>
        <v>1</v>
      </c>
      <c r="AO13" s="54">
        <f>IF(AO63="D",AO62,"ND")</f>
        <v>1.1</v>
      </c>
      <c r="AR13" s="54">
        <f>IF(AR63="D",AR62,"ND")</f>
        <v>1.4</v>
      </c>
      <c r="AS13" s="54">
        <f>IF(AS63="D",AS62,"ND")</f>
        <v>2.1</v>
      </c>
      <c r="AV13" s="54" t="str">
        <f>IF(AV63="D",AV62,"ND")</f>
        <v>ND</v>
      </c>
    </row>
    <row r="14" spans="1:48" ht="12.75">
      <c r="A14" s="47" t="s">
        <v>123</v>
      </c>
      <c r="B14" s="47" t="s">
        <v>159</v>
      </c>
      <c r="C14" s="75" t="s">
        <v>68</v>
      </c>
      <c r="D14" s="54">
        <f t="shared" si="0"/>
        <v>24.4</v>
      </c>
      <c r="E14" s="54"/>
      <c r="F14" s="54"/>
      <c r="G14" s="62">
        <f t="shared" si="1"/>
        <v>24.4</v>
      </c>
      <c r="H14" s="54">
        <f>IF(H66="D",H65,"ND")</f>
        <v>2.8</v>
      </c>
      <c r="I14" s="54">
        <f>IF(I66="D",I65,"ND")</f>
        <v>1.3</v>
      </c>
      <c r="K14" s="54" t="str">
        <f>IF(K66="D",K65,"ND")</f>
        <v>ND</v>
      </c>
      <c r="L14" s="54" t="str">
        <f>IF(L66="D",L65,"ND")</f>
        <v>ND</v>
      </c>
      <c r="O14" s="54">
        <f>IF(O66="D",O65,"ND")</f>
        <v>4.4</v>
      </c>
      <c r="S14" s="54">
        <f>IF(S66="D",S65,"ND")</f>
        <v>3.2</v>
      </c>
      <c r="W14" s="54">
        <f>IF(W66="D",W65,"ND")</f>
        <v>1.3</v>
      </c>
      <c r="Z14" s="54" t="str">
        <f>IF(Z66="D",Z65,"ND")</f>
        <v>ND</v>
      </c>
      <c r="AA14" s="54">
        <f>IF(AA66="D",AA65,"ND")</f>
        <v>2.7</v>
      </c>
      <c r="AC14" s="54">
        <f>IF(AC66="D",AC65,"ND")</f>
        <v>1.5</v>
      </c>
      <c r="AF14" s="54" t="str">
        <f>IF(AF66="D",AF65,"ND")</f>
        <v>ND</v>
      </c>
      <c r="AI14" s="54">
        <f>IF(AI66="D",AI65,"ND")</f>
        <v>1</v>
      </c>
      <c r="AJ14" s="54" t="str">
        <f>IF(AJ66="D",AJ65,"ND")</f>
        <v>ND</v>
      </c>
      <c r="AL14" s="54">
        <f>IF(AL66="D",AL65,"ND")</f>
        <v>1.1</v>
      </c>
      <c r="AO14" s="54">
        <f>IF(AO66="D",AO65,"ND")</f>
        <v>1.2</v>
      </c>
      <c r="AR14" s="54">
        <f>IF(AR66="D",AR65,"ND")</f>
        <v>1.7</v>
      </c>
      <c r="AS14" s="54">
        <f>IF(AS66="D",AS65,"ND")</f>
        <v>2.2</v>
      </c>
      <c r="AV14" s="54" t="str">
        <f>IF(AV66="D",AV65,"ND")</f>
        <v>ND</v>
      </c>
    </row>
    <row r="15" spans="1:49" ht="12.75">
      <c r="A15" s="47" t="s">
        <v>124</v>
      </c>
      <c r="B15" s="47" t="s">
        <v>159</v>
      </c>
      <c r="C15" s="75" t="s">
        <v>68</v>
      </c>
      <c r="D15" s="54">
        <f t="shared" si="0"/>
        <v>199.6</v>
      </c>
      <c r="E15" s="54"/>
      <c r="F15" s="54"/>
      <c r="G15" s="62">
        <f t="shared" si="1"/>
        <v>199.6</v>
      </c>
      <c r="H15" s="54">
        <f>IF(H69="D",H68,"ND")</f>
        <v>16.5</v>
      </c>
      <c r="I15" s="54">
        <f>IF(I69="D",I68,"ND")</f>
        <v>8</v>
      </c>
      <c r="K15" s="54">
        <f>IF(K69="D",K68,"ND")</f>
        <v>16.9</v>
      </c>
      <c r="L15" s="54">
        <f>IF(L69="D",L68,"ND")</f>
        <v>3.2</v>
      </c>
      <c r="O15" s="54">
        <f>IF(O69="D",O68,"ND")</f>
        <v>17.3</v>
      </c>
      <c r="S15" s="54">
        <f>IF(S69="D",S68,"ND")</f>
        <v>13.3</v>
      </c>
      <c r="W15" s="54">
        <f>IF(W69="D",W68,"ND")</f>
        <v>6.1</v>
      </c>
      <c r="Z15" s="54">
        <f>IF(Z69="D",Z68,"ND")</f>
        <v>5.7</v>
      </c>
      <c r="AA15" s="54">
        <f>IF(AA69="D",AA68,"ND")</f>
        <v>11.9</v>
      </c>
      <c r="AC15" s="54">
        <f>IF(AC69="D",AC68,"ND")</f>
        <v>5</v>
      </c>
      <c r="AF15" s="54">
        <f>IF(AF69="D",AF68,"ND")</f>
        <v>1.7</v>
      </c>
      <c r="AI15" s="54">
        <f>IF(AI69="D",AI68,"ND")</f>
        <v>2.7</v>
      </c>
      <c r="AJ15" s="54">
        <f>IF(AJ69="D",AJ68,"ND")</f>
        <v>0.8</v>
      </c>
      <c r="AL15" s="54">
        <f>IF(AL69="D",AL68,"ND")</f>
        <v>15.2</v>
      </c>
      <c r="AO15" s="54">
        <f>IF(AO69="D",AO68,"ND")</f>
        <v>16.1</v>
      </c>
      <c r="AR15" s="54">
        <f>IF(AR69="D",AR68,"ND")</f>
        <v>24.5</v>
      </c>
      <c r="AS15" s="54">
        <f>IF(AS69="D",AS68,"ND")</f>
        <v>28.6</v>
      </c>
      <c r="AV15" s="54" t="str">
        <f>IF(AV69="D",AV68,"ND")</f>
        <v>ND</v>
      </c>
      <c r="AW15" s="54">
        <f>IF(AW69="D",AW68,"ND")</f>
        <v>6.1</v>
      </c>
    </row>
    <row r="16" spans="1:49" ht="12.75">
      <c r="A16" s="47" t="s">
        <v>125</v>
      </c>
      <c r="B16" s="47" t="s">
        <v>159</v>
      </c>
      <c r="C16" s="75" t="s">
        <v>68</v>
      </c>
      <c r="D16" s="54">
        <f t="shared" si="0"/>
        <v>5.4</v>
      </c>
      <c r="E16" s="54"/>
      <c r="F16" s="54"/>
      <c r="G16" s="62">
        <f t="shared" si="1"/>
        <v>5.4</v>
      </c>
      <c r="H16" s="54">
        <f>IF(H72="D",H71,"ND")</f>
        <v>0.7</v>
      </c>
      <c r="I16" s="54" t="str">
        <f>IF(I72="D",I71,"ND")</f>
        <v>ND</v>
      </c>
      <c r="K16" s="54">
        <f>IF(K72="D",K71,"ND")</f>
        <v>1.1</v>
      </c>
      <c r="L16" s="54" t="str">
        <f>IF(L72="D",L71,"ND")</f>
        <v>ND</v>
      </c>
      <c r="O16" s="54">
        <f>IF(O72="D",O71,"ND")</f>
        <v>1.4</v>
      </c>
      <c r="S16" s="54">
        <f>IF(S72="D",S71,"ND")</f>
        <v>0.9</v>
      </c>
      <c r="W16" s="54" t="str">
        <f>IF(W72="D",W71,"ND")</f>
        <v>ND</v>
      </c>
      <c r="Z16" s="54" t="str">
        <f>IF(Z72="D",Z71,"ND")</f>
        <v>ND</v>
      </c>
      <c r="AA16" s="54" t="str">
        <f>IF(AA72="D",AA71,"ND")</f>
        <v>ND</v>
      </c>
      <c r="AC16" s="54" t="str">
        <f>IF(AC72="D",AC71,"ND")</f>
        <v>ND</v>
      </c>
      <c r="AF16" s="54" t="str">
        <f>IF(AF72="D",AF71,"ND")</f>
        <v>ND</v>
      </c>
      <c r="AI16" s="54" t="str">
        <f>IF(AI72="D",AI71,"ND")</f>
        <v>ND</v>
      </c>
      <c r="AJ16" s="54" t="str">
        <f>IF(AJ72="D",AJ71,"ND")</f>
        <v>ND</v>
      </c>
      <c r="AL16" s="54" t="str">
        <f>IF(AL72="D",AL71,"ND")</f>
        <v>ND</v>
      </c>
      <c r="AO16" s="54" t="str">
        <f>IF(AO72="D",AO71,"ND")</f>
        <v>ND</v>
      </c>
      <c r="AR16" s="54">
        <f>IF(AR72="D",AR71,"ND")</f>
        <v>0.6</v>
      </c>
      <c r="AS16" s="54">
        <f>IF(AS72="D",AS71,"ND")</f>
        <v>0.7</v>
      </c>
      <c r="AV16" s="54" t="str">
        <f>IF(AV72="D",AV71,"ND")</f>
        <v>ND</v>
      </c>
      <c r="AW16" s="54" t="str">
        <f>IF(AW72="D",AW71,"ND")</f>
        <v>ND</v>
      </c>
    </row>
    <row r="17" spans="1:49" ht="12.75">
      <c r="A17" s="47" t="s">
        <v>126</v>
      </c>
      <c r="B17" s="47" t="s">
        <v>159</v>
      </c>
      <c r="C17" s="75" t="s">
        <v>68</v>
      </c>
      <c r="D17" s="54">
        <f t="shared" si="0"/>
        <v>5.8</v>
      </c>
      <c r="E17" s="54"/>
      <c r="F17" s="54"/>
      <c r="G17" s="62">
        <f t="shared" si="1"/>
        <v>5.8</v>
      </c>
      <c r="H17" s="54">
        <f>IF(H75="D",H74,"ND")</f>
        <v>0.7</v>
      </c>
      <c r="I17" s="54" t="str">
        <f>IF(I75="D",I74,"ND")</f>
        <v>ND</v>
      </c>
      <c r="K17" s="54">
        <f>IF(K75="D",K74,"ND")</f>
        <v>1.2</v>
      </c>
      <c r="L17" s="54" t="str">
        <f>IF(L75="D",L74,"ND")</f>
        <v>ND</v>
      </c>
      <c r="O17" s="54">
        <f>IF(O75="D",O74,"ND")</f>
        <v>1.5</v>
      </c>
      <c r="S17" s="54">
        <f>IF(S75="D",S74,"ND")</f>
        <v>1</v>
      </c>
      <c r="W17" s="54" t="str">
        <f>IF(W75="D",W74,"ND")</f>
        <v>ND</v>
      </c>
      <c r="Z17" s="54" t="str">
        <f>IF(Z75="D",Z74,"ND")</f>
        <v>ND</v>
      </c>
      <c r="AA17" s="54" t="str">
        <f>IF(AA75="D",AA74,"ND")</f>
        <v>ND</v>
      </c>
      <c r="AC17" s="54" t="str">
        <f>IF(AC75="D",AC74,"ND")</f>
        <v>ND</v>
      </c>
      <c r="AF17" s="54" t="str">
        <f>IF(AF75="D",AF74,"ND")</f>
        <v>ND</v>
      </c>
      <c r="AI17" s="54" t="str">
        <f>IF(AI75="D",AI74,"ND")</f>
        <v>ND</v>
      </c>
      <c r="AJ17" s="54" t="str">
        <f>IF(AJ75="D",AJ74,"ND")</f>
        <v>ND</v>
      </c>
      <c r="AL17" s="54" t="str">
        <f>IF(AL75="D",AL74,"ND")</f>
        <v>ND</v>
      </c>
      <c r="AO17" s="54" t="str">
        <f>IF(AO75="D",AO74,"ND")</f>
        <v>ND</v>
      </c>
      <c r="AR17" s="54">
        <f>IF(AR75="D",AR74,"ND")</f>
        <v>0.6</v>
      </c>
      <c r="AS17" s="54">
        <f>IF(AS75="D",AS74,"ND")</f>
        <v>0.8</v>
      </c>
      <c r="AV17" s="54" t="str">
        <f>IF(AV75="D",AV74,"ND")</f>
        <v>ND</v>
      </c>
      <c r="AW17" s="54" t="str">
        <f>IF(AW75="D",AW74,"ND")</f>
        <v>ND</v>
      </c>
    </row>
    <row r="18" spans="1:48" ht="12.75">
      <c r="A18" s="47" t="s">
        <v>127</v>
      </c>
      <c r="B18" s="47" t="s">
        <v>159</v>
      </c>
      <c r="C18" s="75" t="s">
        <v>68</v>
      </c>
      <c r="D18" s="54">
        <f t="shared" si="0"/>
        <v>1.1</v>
      </c>
      <c r="E18" s="54"/>
      <c r="F18" s="54"/>
      <c r="G18" s="62">
        <f t="shared" si="1"/>
        <v>1.1</v>
      </c>
      <c r="H18" s="54" t="str">
        <f>IF(H78="D",H77,"ND")</f>
        <v>ND</v>
      </c>
      <c r="I18" s="54" t="str">
        <f>IF(I78="D",I77,"ND")</f>
        <v>ND</v>
      </c>
      <c r="K18" s="54" t="str">
        <f>IF(K78="D",K77,"ND")</f>
        <v>ND</v>
      </c>
      <c r="L18" s="54" t="str">
        <f>IF(L78="D",L77,"ND")</f>
        <v>ND</v>
      </c>
      <c r="O18" s="54">
        <f>IF(O78="D",O77,"ND")</f>
        <v>1.1</v>
      </c>
      <c r="S18" s="54" t="str">
        <f>IF(S78="D",S77,"ND")</f>
        <v>ND</v>
      </c>
      <c r="W18" s="54" t="str">
        <f>IF(W78="D",W77,"ND")</f>
        <v>ND</v>
      </c>
      <c r="Z18" s="54" t="str">
        <f>IF(Z78="D",Z77,"ND")</f>
        <v>ND</v>
      </c>
      <c r="AA18" s="54" t="str">
        <f>IF(AA78="D",AA77,"ND")</f>
        <v>ND</v>
      </c>
      <c r="AC18" s="54" t="str">
        <f>IF(AC78="D",AC77,"ND")</f>
        <v>ND</v>
      </c>
      <c r="AF18" s="54" t="str">
        <f>IF(AF78="D",AF77,"ND")</f>
        <v>ND</v>
      </c>
      <c r="AI18" s="54" t="str">
        <f>IF(AI78="D",AI77,"ND")</f>
        <v>ND</v>
      </c>
      <c r="AJ18" s="54" t="str">
        <f>IF(AJ78="D",AJ77,"ND")</f>
        <v>ND</v>
      </c>
      <c r="AL18" s="54" t="str">
        <f>IF(AL78="D",AL77,"ND")</f>
        <v>ND</v>
      </c>
      <c r="AO18" s="54" t="str">
        <f>IF(AO78="D",AO77,"ND")</f>
        <v>ND</v>
      </c>
      <c r="AR18" s="54" t="str">
        <f>IF(AR78="D",AR77,"ND")</f>
        <v>ND</v>
      </c>
      <c r="AS18" s="54" t="str">
        <f>IF(AS78="D",AS77,"ND")</f>
        <v>ND</v>
      </c>
      <c r="AV18" s="54" t="str">
        <f>IF(AV78="D",AV77,"ND")</f>
        <v>ND</v>
      </c>
    </row>
    <row r="19" spans="1:52" ht="12.75">
      <c r="A19" s="47" t="s">
        <v>128</v>
      </c>
      <c r="B19" s="47" t="s">
        <v>159</v>
      </c>
      <c r="C19" s="75" t="s">
        <v>68</v>
      </c>
      <c r="D19" s="54">
        <f t="shared" si="0"/>
        <v>76.74799999999998</v>
      </c>
      <c r="E19" s="54"/>
      <c r="F19" s="54"/>
      <c r="G19" s="62">
        <f t="shared" si="1"/>
        <v>76.74799999999998</v>
      </c>
      <c r="H19" s="54">
        <f aca="true" t="shared" si="2" ref="H19:AZ19">IF(H81="D",H80,"ND")</f>
        <v>4.33</v>
      </c>
      <c r="I19" s="54">
        <f t="shared" si="2"/>
        <v>1.91</v>
      </c>
      <c r="J19" s="54">
        <f t="shared" si="2"/>
        <v>5.02</v>
      </c>
      <c r="K19" s="54">
        <f t="shared" si="2"/>
        <v>4.32</v>
      </c>
      <c r="L19" s="54">
        <f t="shared" si="2"/>
        <v>1.25</v>
      </c>
      <c r="M19" s="54">
        <f t="shared" si="2"/>
        <v>0.926</v>
      </c>
      <c r="N19" s="54" t="str">
        <f t="shared" si="2"/>
        <v>ND</v>
      </c>
      <c r="O19" s="54">
        <f t="shared" si="2"/>
        <v>6.1</v>
      </c>
      <c r="P19" s="54">
        <f t="shared" si="2"/>
        <v>3.4</v>
      </c>
      <c r="Q19" s="54">
        <f t="shared" si="2"/>
        <v>0.782</v>
      </c>
      <c r="R19" s="54">
        <f t="shared" si="2"/>
        <v>0.883</v>
      </c>
      <c r="S19" s="54">
        <f t="shared" si="2"/>
        <v>4.73</v>
      </c>
      <c r="T19" s="54" t="str">
        <f t="shared" si="2"/>
        <v>ND</v>
      </c>
      <c r="U19" s="54" t="str">
        <f t="shared" si="2"/>
        <v>ND</v>
      </c>
      <c r="V19" s="54">
        <f t="shared" si="2"/>
        <v>0.537</v>
      </c>
      <c r="W19" s="54">
        <f t="shared" si="2"/>
        <v>1.31</v>
      </c>
      <c r="X19" s="54">
        <f t="shared" si="2"/>
        <v>1.21</v>
      </c>
      <c r="Y19" s="54">
        <f t="shared" si="2"/>
        <v>0.757</v>
      </c>
      <c r="Z19" s="54" t="str">
        <f t="shared" si="2"/>
        <v>ND</v>
      </c>
      <c r="AA19" s="54">
        <f t="shared" si="2"/>
        <v>3.17</v>
      </c>
      <c r="AB19" s="54">
        <f t="shared" si="2"/>
        <v>0.748</v>
      </c>
      <c r="AC19" s="54">
        <f t="shared" si="2"/>
        <v>1.75</v>
      </c>
      <c r="AD19" s="54" t="str">
        <f t="shared" si="2"/>
        <v>ND</v>
      </c>
      <c r="AE19" s="54">
        <f t="shared" si="2"/>
        <v>0.73</v>
      </c>
      <c r="AF19" s="54" t="str">
        <f t="shared" si="2"/>
        <v>ND</v>
      </c>
      <c r="AG19" s="54">
        <f t="shared" si="2"/>
        <v>0.96</v>
      </c>
      <c r="AH19" s="54">
        <f t="shared" si="2"/>
        <v>0.916</v>
      </c>
      <c r="AI19" s="54">
        <f t="shared" si="2"/>
        <v>0.589</v>
      </c>
      <c r="AJ19" s="54" t="str">
        <f t="shared" si="2"/>
        <v>ND</v>
      </c>
      <c r="AK19" s="54" t="str">
        <f t="shared" si="2"/>
        <v>ND</v>
      </c>
      <c r="AL19" s="54">
        <f t="shared" si="2"/>
        <v>1.93</v>
      </c>
      <c r="AM19" s="54" t="str">
        <f t="shared" si="2"/>
        <v>ND</v>
      </c>
      <c r="AN19" s="54">
        <f t="shared" si="2"/>
        <v>1.37</v>
      </c>
      <c r="AO19" s="54">
        <f t="shared" si="2"/>
        <v>2.12</v>
      </c>
      <c r="AP19" s="54">
        <f t="shared" si="2"/>
        <v>2.05</v>
      </c>
      <c r="AQ19" s="54" t="str">
        <f t="shared" si="2"/>
        <v>ND</v>
      </c>
      <c r="AR19" s="54">
        <f t="shared" si="2"/>
        <v>4.61</v>
      </c>
      <c r="AS19" s="54">
        <f t="shared" si="2"/>
        <v>4.92</v>
      </c>
      <c r="AT19" s="54">
        <f t="shared" si="2"/>
        <v>3.97</v>
      </c>
      <c r="AU19" s="54">
        <f t="shared" si="2"/>
        <v>1.8</v>
      </c>
      <c r="AV19" s="54">
        <f t="shared" si="2"/>
        <v>0.75</v>
      </c>
      <c r="AW19" s="54" t="str">
        <f t="shared" si="2"/>
        <v>ND</v>
      </c>
      <c r="AX19" s="54">
        <f t="shared" si="2"/>
        <v>3.35</v>
      </c>
      <c r="AY19" s="54">
        <f t="shared" si="2"/>
        <v>1.17</v>
      </c>
      <c r="AZ19" s="54">
        <f t="shared" si="2"/>
        <v>2.38</v>
      </c>
    </row>
    <row r="20" spans="1:52" ht="12.75">
      <c r="A20" s="47" t="s">
        <v>129</v>
      </c>
      <c r="B20" s="47" t="s">
        <v>159</v>
      </c>
      <c r="C20" s="75" t="s">
        <v>68</v>
      </c>
      <c r="D20" s="54">
        <f t="shared" si="0"/>
        <v>72.68</v>
      </c>
      <c r="E20" s="54"/>
      <c r="F20" s="54"/>
      <c r="G20" s="62">
        <f t="shared" si="1"/>
        <v>72.68</v>
      </c>
      <c r="H20" s="54">
        <f aca="true" t="shared" si="3" ref="H20:AZ20">IF(H84="D",H83,"ND")</f>
        <v>4.29</v>
      </c>
      <c r="I20" s="54">
        <f t="shared" si="3"/>
        <v>1.06</v>
      </c>
      <c r="J20" s="54">
        <f t="shared" si="3"/>
        <v>4.18</v>
      </c>
      <c r="K20" s="54">
        <f t="shared" si="3"/>
        <v>4.19</v>
      </c>
      <c r="L20" s="54" t="str">
        <f t="shared" si="3"/>
        <v>ND</v>
      </c>
      <c r="M20" s="54">
        <f t="shared" si="3"/>
        <v>1.02</v>
      </c>
      <c r="N20" s="54" t="str">
        <f t="shared" si="3"/>
        <v>ND</v>
      </c>
      <c r="O20" s="54">
        <f t="shared" si="3"/>
        <v>5.66</v>
      </c>
      <c r="P20" s="54">
        <f t="shared" si="3"/>
        <v>3.41</v>
      </c>
      <c r="Q20" s="54">
        <f t="shared" si="3"/>
        <v>0.629</v>
      </c>
      <c r="R20" s="54">
        <f t="shared" si="3"/>
        <v>0.953</v>
      </c>
      <c r="S20" s="54">
        <f t="shared" si="3"/>
        <v>4.72</v>
      </c>
      <c r="T20" s="54" t="str">
        <f t="shared" si="3"/>
        <v>ND</v>
      </c>
      <c r="U20" s="54" t="str">
        <f t="shared" si="3"/>
        <v>ND</v>
      </c>
      <c r="V20" s="54">
        <f t="shared" si="3"/>
        <v>0.531</v>
      </c>
      <c r="W20" s="54">
        <f t="shared" si="3"/>
        <v>1.17</v>
      </c>
      <c r="X20" s="54">
        <f t="shared" si="3"/>
        <v>1.19</v>
      </c>
      <c r="Y20" s="54">
        <f t="shared" si="3"/>
        <v>0.696</v>
      </c>
      <c r="Z20" s="54" t="str">
        <f t="shared" si="3"/>
        <v>ND</v>
      </c>
      <c r="AA20" s="54">
        <f t="shared" si="3"/>
        <v>2.91</v>
      </c>
      <c r="AB20" s="54">
        <f t="shared" si="3"/>
        <v>0.741</v>
      </c>
      <c r="AC20" s="54">
        <f t="shared" si="3"/>
        <v>1.56</v>
      </c>
      <c r="AD20" s="54" t="str">
        <f t="shared" si="3"/>
        <v>ND</v>
      </c>
      <c r="AE20" s="54">
        <f t="shared" si="3"/>
        <v>0.898</v>
      </c>
      <c r="AF20" s="54" t="str">
        <f t="shared" si="3"/>
        <v>ND</v>
      </c>
      <c r="AG20" s="54">
        <f t="shared" si="3"/>
        <v>0.943</v>
      </c>
      <c r="AH20" s="54">
        <f t="shared" si="3"/>
        <v>1.06</v>
      </c>
      <c r="AI20" s="54">
        <f t="shared" si="3"/>
        <v>0.649</v>
      </c>
      <c r="AJ20" s="54">
        <f t="shared" si="3"/>
        <v>0.59</v>
      </c>
      <c r="AK20" s="54" t="str">
        <f t="shared" si="3"/>
        <v>ND</v>
      </c>
      <c r="AL20" s="54">
        <f t="shared" si="3"/>
        <v>2.01</v>
      </c>
      <c r="AM20" s="54" t="str">
        <f t="shared" si="3"/>
        <v>ND</v>
      </c>
      <c r="AN20" s="54">
        <f t="shared" si="3"/>
        <v>1.27</v>
      </c>
      <c r="AO20" s="54">
        <f t="shared" si="3"/>
        <v>2.12</v>
      </c>
      <c r="AP20" s="54">
        <f t="shared" si="3"/>
        <v>1.96</v>
      </c>
      <c r="AQ20" s="54" t="str">
        <f t="shared" si="3"/>
        <v>ND</v>
      </c>
      <c r="AR20" s="54">
        <f t="shared" si="3"/>
        <v>3.94</v>
      </c>
      <c r="AS20" s="54">
        <f t="shared" si="3"/>
        <v>4.85</v>
      </c>
      <c r="AT20" s="54">
        <f t="shared" si="3"/>
        <v>3.39</v>
      </c>
      <c r="AU20" s="54">
        <f t="shared" si="3"/>
        <v>1.8</v>
      </c>
      <c r="AV20" s="54" t="str">
        <f t="shared" si="3"/>
        <v>ND</v>
      </c>
      <c r="AW20" s="54">
        <f t="shared" si="3"/>
        <v>1.29</v>
      </c>
      <c r="AX20" s="54">
        <f t="shared" si="3"/>
        <v>3.3</v>
      </c>
      <c r="AY20" s="54">
        <f t="shared" si="3"/>
        <v>1.39</v>
      </c>
      <c r="AZ20" s="54">
        <f t="shared" si="3"/>
        <v>2.31</v>
      </c>
    </row>
    <row r="21" spans="1:52" ht="12.75">
      <c r="A21" s="47" t="s">
        <v>130</v>
      </c>
      <c r="B21" s="47" t="s">
        <v>159</v>
      </c>
      <c r="C21" s="75" t="s">
        <v>68</v>
      </c>
      <c r="D21" s="54">
        <f t="shared" si="0"/>
        <v>84.94000000000001</v>
      </c>
      <c r="E21" s="54"/>
      <c r="F21" s="54"/>
      <c r="G21" s="62">
        <f t="shared" si="1"/>
        <v>84.94000000000001</v>
      </c>
      <c r="H21" s="54">
        <f aca="true" t="shared" si="4" ref="H21:AZ21">IF(H87="D",H86,"ND")</f>
        <v>4.49</v>
      </c>
      <c r="I21" s="54">
        <f t="shared" si="4"/>
        <v>2.28</v>
      </c>
      <c r="J21" s="54">
        <f t="shared" si="4"/>
        <v>5.2</v>
      </c>
      <c r="K21" s="54">
        <f t="shared" si="4"/>
        <v>4.87</v>
      </c>
      <c r="L21" s="54">
        <f t="shared" si="4"/>
        <v>1.14</v>
      </c>
      <c r="M21" s="54">
        <f t="shared" si="4"/>
        <v>1.62</v>
      </c>
      <c r="N21" s="54" t="str">
        <f t="shared" si="4"/>
        <v>ND</v>
      </c>
      <c r="O21" s="54">
        <f t="shared" si="4"/>
        <v>6.41</v>
      </c>
      <c r="P21" s="54">
        <f t="shared" si="4"/>
        <v>3.76</v>
      </c>
      <c r="Q21" s="54" t="str">
        <f t="shared" si="4"/>
        <v>ND</v>
      </c>
      <c r="R21" s="54">
        <f t="shared" si="4"/>
        <v>0.887</v>
      </c>
      <c r="S21" s="54">
        <f t="shared" si="4"/>
        <v>5.24</v>
      </c>
      <c r="T21" s="54">
        <f t="shared" si="4"/>
        <v>0.641</v>
      </c>
      <c r="U21" s="54" t="str">
        <f t="shared" si="4"/>
        <v>ND</v>
      </c>
      <c r="V21" s="54">
        <f t="shared" si="4"/>
        <v>0.526</v>
      </c>
      <c r="W21" s="54">
        <f t="shared" si="4"/>
        <v>1.5</v>
      </c>
      <c r="X21" s="54">
        <f t="shared" si="4"/>
        <v>1.36</v>
      </c>
      <c r="Y21" s="54">
        <f t="shared" si="4"/>
        <v>0.829</v>
      </c>
      <c r="Z21" s="54">
        <f t="shared" si="4"/>
        <v>0.837</v>
      </c>
      <c r="AA21" s="54">
        <f t="shared" si="4"/>
        <v>3.29</v>
      </c>
      <c r="AB21" s="54">
        <f t="shared" si="4"/>
        <v>0.837</v>
      </c>
      <c r="AC21" s="54">
        <f t="shared" si="4"/>
        <v>1.89</v>
      </c>
      <c r="AD21" s="54" t="str">
        <f t="shared" si="4"/>
        <v>ND</v>
      </c>
      <c r="AE21" s="54">
        <f t="shared" si="4"/>
        <v>0.949</v>
      </c>
      <c r="AF21" s="54" t="str">
        <f t="shared" si="4"/>
        <v>ND</v>
      </c>
      <c r="AG21" s="54">
        <f t="shared" si="4"/>
        <v>0.923</v>
      </c>
      <c r="AH21" s="54">
        <f t="shared" si="4"/>
        <v>1.11</v>
      </c>
      <c r="AI21" s="54">
        <f t="shared" si="4"/>
        <v>0.689</v>
      </c>
      <c r="AJ21" s="54" t="str">
        <f t="shared" si="4"/>
        <v>ND</v>
      </c>
      <c r="AK21" s="54" t="str">
        <f t="shared" si="4"/>
        <v>ND</v>
      </c>
      <c r="AL21" s="54">
        <f t="shared" si="4"/>
        <v>2.77</v>
      </c>
      <c r="AM21" s="54" t="str">
        <f t="shared" si="4"/>
        <v>ND</v>
      </c>
      <c r="AN21" s="54">
        <f t="shared" si="4"/>
        <v>1.71</v>
      </c>
      <c r="AO21" s="54">
        <f t="shared" si="4"/>
        <v>2.52</v>
      </c>
      <c r="AP21" s="54">
        <f t="shared" si="4"/>
        <v>2.44</v>
      </c>
      <c r="AQ21" s="54" t="str">
        <f t="shared" si="4"/>
        <v>ND</v>
      </c>
      <c r="AR21" s="54">
        <f t="shared" si="4"/>
        <v>3.58</v>
      </c>
      <c r="AS21" s="54">
        <f t="shared" si="4"/>
        <v>5.31</v>
      </c>
      <c r="AT21" s="54">
        <f t="shared" si="4"/>
        <v>3.55</v>
      </c>
      <c r="AU21" s="54">
        <f t="shared" si="4"/>
        <v>2.08</v>
      </c>
      <c r="AV21" s="54">
        <f t="shared" si="4"/>
        <v>0.732</v>
      </c>
      <c r="AW21" s="54">
        <f t="shared" si="4"/>
        <v>1.59</v>
      </c>
      <c r="AX21" s="54">
        <f t="shared" si="4"/>
        <v>3.69</v>
      </c>
      <c r="AY21" s="54">
        <f t="shared" si="4"/>
        <v>1.23</v>
      </c>
      <c r="AZ21" s="54">
        <f t="shared" si="4"/>
        <v>2.46</v>
      </c>
    </row>
    <row r="22" spans="3:8" ht="12.75">
      <c r="C22" s="65"/>
      <c r="D22" s="60"/>
      <c r="H22" s="54"/>
    </row>
    <row r="23" spans="3:8" ht="12.75">
      <c r="C23" s="65"/>
      <c r="D23" s="60"/>
      <c r="H23" s="54"/>
    </row>
    <row r="24" spans="3:8" ht="12.75">
      <c r="C24" s="65"/>
      <c r="D24" s="60"/>
      <c r="H24" s="54"/>
    </row>
    <row r="25" spans="3:8" ht="12.75">
      <c r="C25" s="65"/>
      <c r="D25" s="60"/>
      <c r="H25" s="54"/>
    </row>
    <row r="26" spans="3:8" ht="12.75">
      <c r="C26" s="65"/>
      <c r="D26" s="60"/>
      <c r="H26" s="54"/>
    </row>
    <row r="27" spans="3:4" ht="12.75">
      <c r="C27" s="65"/>
      <c r="D27" s="60"/>
    </row>
    <row r="28" spans="3:4" ht="12.75">
      <c r="C28" s="65"/>
      <c r="D28" s="60"/>
    </row>
    <row r="29" spans="3:4" ht="12.75">
      <c r="C29" s="65"/>
      <c r="D29" s="60"/>
    </row>
    <row r="30" spans="1:4" ht="12.75">
      <c r="A30" s="37" t="s">
        <v>160</v>
      </c>
      <c r="B30" s="48"/>
      <c r="C30" s="39"/>
      <c r="D30" s="60"/>
    </row>
    <row r="31" spans="1:52" ht="12.75">
      <c r="A31" s="7" t="s">
        <v>53</v>
      </c>
      <c r="B31" s="7" t="s">
        <v>54</v>
      </c>
      <c r="C31" s="7" t="s">
        <v>55</v>
      </c>
      <c r="D31" s="12" t="s">
        <v>18</v>
      </c>
      <c r="E31" s="19" t="s">
        <v>71</v>
      </c>
      <c r="F31" s="19" t="s">
        <v>72</v>
      </c>
      <c r="G31" s="11" t="s">
        <v>73</v>
      </c>
      <c r="H31" s="12" t="s">
        <v>19</v>
      </c>
      <c r="I31" s="12" t="s">
        <v>20</v>
      </c>
      <c r="J31" s="12" t="s">
        <v>21</v>
      </c>
      <c r="K31" s="12" t="s">
        <v>23</v>
      </c>
      <c r="L31" s="12" t="s">
        <v>27</v>
      </c>
      <c r="M31" s="12" t="s">
        <v>143</v>
      </c>
      <c r="N31" s="12" t="s">
        <v>144</v>
      </c>
      <c r="O31" s="12" t="s">
        <v>28</v>
      </c>
      <c r="P31" s="12" t="s">
        <v>29</v>
      </c>
      <c r="Q31" s="12" t="s">
        <v>145</v>
      </c>
      <c r="R31" s="12" t="s">
        <v>30</v>
      </c>
      <c r="S31" s="12" t="s">
        <v>146</v>
      </c>
      <c r="T31" s="12" t="s">
        <v>32</v>
      </c>
      <c r="U31" s="12" t="s">
        <v>33</v>
      </c>
      <c r="V31" s="12" t="s">
        <v>34</v>
      </c>
      <c r="W31" s="12" t="s">
        <v>37</v>
      </c>
      <c r="X31" s="12" t="s">
        <v>147</v>
      </c>
      <c r="Y31" s="12" t="s">
        <v>38</v>
      </c>
      <c r="Z31" s="12" t="s">
        <v>76</v>
      </c>
      <c r="AA31" s="12" t="s">
        <v>39</v>
      </c>
      <c r="AB31" s="12" t="s">
        <v>40</v>
      </c>
      <c r="AC31" s="12" t="s">
        <v>41</v>
      </c>
      <c r="AD31" s="12" t="s">
        <v>42</v>
      </c>
      <c r="AE31" s="12" t="s">
        <v>43</v>
      </c>
      <c r="AF31" s="12" t="s">
        <v>148</v>
      </c>
      <c r="AG31" s="12" t="s">
        <v>44</v>
      </c>
      <c r="AH31" s="12" t="s">
        <v>149</v>
      </c>
      <c r="AI31" s="12" t="s">
        <v>45</v>
      </c>
      <c r="AJ31" s="12" t="s">
        <v>150</v>
      </c>
      <c r="AK31" s="12" t="s">
        <v>151</v>
      </c>
      <c r="AL31" s="12" t="s">
        <v>77</v>
      </c>
      <c r="AM31" s="12" t="s">
        <v>152</v>
      </c>
      <c r="AN31" s="12" t="s">
        <v>153</v>
      </c>
      <c r="AO31" s="12" t="s">
        <v>79</v>
      </c>
      <c r="AP31" s="12" t="s">
        <v>80</v>
      </c>
      <c r="AQ31" s="12" t="s">
        <v>154</v>
      </c>
      <c r="AR31" s="12" t="s">
        <v>81</v>
      </c>
      <c r="AS31" s="12" t="s">
        <v>82</v>
      </c>
      <c r="AT31" s="12" t="s">
        <v>83</v>
      </c>
      <c r="AU31" s="12" t="s">
        <v>84</v>
      </c>
      <c r="AV31" s="12" t="s">
        <v>155</v>
      </c>
      <c r="AW31" s="12" t="s">
        <v>87</v>
      </c>
      <c r="AX31" s="17" t="s">
        <v>156</v>
      </c>
      <c r="AY31" s="17" t="s">
        <v>157</v>
      </c>
      <c r="AZ31" s="17" t="s">
        <v>88</v>
      </c>
    </row>
    <row r="32" spans="1:52" ht="12.75">
      <c r="A32" s="27" t="s">
        <v>108</v>
      </c>
      <c r="B32" s="16" t="s">
        <v>159</v>
      </c>
      <c r="C32" s="13" t="s">
        <v>68</v>
      </c>
      <c r="D32" s="54">
        <f>SUM(H32:AZ32)</f>
        <v>43.061</v>
      </c>
      <c r="E32" s="54"/>
      <c r="F32" s="54"/>
      <c r="G32" s="62">
        <f>IF(E32="U",F32,D32)</f>
        <v>43.061</v>
      </c>
      <c r="H32" s="54">
        <v>3.78</v>
      </c>
      <c r="I32" s="54">
        <v>2.02</v>
      </c>
      <c r="J32" s="54"/>
      <c r="K32" s="54">
        <v>3.48</v>
      </c>
      <c r="L32" s="54">
        <v>1.19</v>
      </c>
      <c r="M32" s="54"/>
      <c r="N32" s="54"/>
      <c r="O32" s="54">
        <v>6.37</v>
      </c>
      <c r="P32" s="54"/>
      <c r="Q32" s="54"/>
      <c r="R32" s="54"/>
      <c r="S32" s="54">
        <v>3.9</v>
      </c>
      <c r="T32" s="54"/>
      <c r="U32" s="54"/>
      <c r="V32" s="54"/>
      <c r="W32" s="54">
        <v>1.88</v>
      </c>
      <c r="X32" s="54"/>
      <c r="Y32" s="54"/>
      <c r="Z32" s="54">
        <v>1.01</v>
      </c>
      <c r="AA32" s="54">
        <v>3.24</v>
      </c>
      <c r="AB32" s="54"/>
      <c r="AC32" s="54">
        <v>1.83</v>
      </c>
      <c r="AD32" s="54"/>
      <c r="AE32" s="54"/>
      <c r="AF32" s="54">
        <v>0.57</v>
      </c>
      <c r="AG32" s="54"/>
      <c r="AH32" s="54"/>
      <c r="AI32" s="54">
        <v>0.541</v>
      </c>
      <c r="AJ32" s="54">
        <v>0.5</v>
      </c>
      <c r="AK32" s="54"/>
      <c r="AL32" s="54">
        <v>2.29</v>
      </c>
      <c r="AM32" s="54"/>
      <c r="AN32" s="54"/>
      <c r="AO32" s="54">
        <v>2.32</v>
      </c>
      <c r="AP32" s="54"/>
      <c r="AQ32" s="54"/>
      <c r="AR32" s="54">
        <v>3.18</v>
      </c>
      <c r="AS32" s="54">
        <v>4.46</v>
      </c>
      <c r="AT32" s="54"/>
      <c r="AU32" s="54"/>
      <c r="AV32" s="54">
        <v>0.5</v>
      </c>
      <c r="AW32" s="54"/>
      <c r="AX32" s="54"/>
      <c r="AY32" s="54"/>
      <c r="AZ32" s="54"/>
    </row>
    <row r="33" spans="1:52" ht="12.75">
      <c r="A33" s="8"/>
      <c r="B33" s="8"/>
      <c r="C33" s="1" t="s">
        <v>133</v>
      </c>
      <c r="D33" s="35"/>
      <c r="E33" s="35"/>
      <c r="F33" s="35"/>
      <c r="G33" s="63"/>
      <c r="H33" s="35" t="s">
        <v>138</v>
      </c>
      <c r="I33" s="35" t="s">
        <v>138</v>
      </c>
      <c r="J33" s="35"/>
      <c r="K33" s="35" t="s">
        <v>138</v>
      </c>
      <c r="L33" s="35" t="s">
        <v>138</v>
      </c>
      <c r="M33" s="35"/>
      <c r="N33" s="35"/>
      <c r="O33" s="35" t="s">
        <v>138</v>
      </c>
      <c r="P33" s="35"/>
      <c r="Q33" s="35"/>
      <c r="R33" s="35"/>
      <c r="S33" s="35" t="s">
        <v>138</v>
      </c>
      <c r="T33" s="35"/>
      <c r="U33" s="35"/>
      <c r="V33" s="35"/>
      <c r="W33" s="35" t="s">
        <v>138</v>
      </c>
      <c r="X33" s="35"/>
      <c r="Y33" s="35"/>
      <c r="Z33" s="35" t="s">
        <v>138</v>
      </c>
      <c r="AA33" s="35" t="s">
        <v>138</v>
      </c>
      <c r="AB33" s="35"/>
      <c r="AC33" s="35" t="s">
        <v>138</v>
      </c>
      <c r="AD33" s="35"/>
      <c r="AE33" s="35"/>
      <c r="AF33" s="35" t="s">
        <v>138</v>
      </c>
      <c r="AG33" s="35"/>
      <c r="AH33" s="35"/>
      <c r="AI33" s="35" t="s">
        <v>138</v>
      </c>
      <c r="AJ33" s="35" t="s">
        <v>17</v>
      </c>
      <c r="AK33" s="35"/>
      <c r="AL33" s="35" t="s">
        <v>138</v>
      </c>
      <c r="AM33" s="35"/>
      <c r="AN33" s="35"/>
      <c r="AO33" s="35" t="s">
        <v>138</v>
      </c>
      <c r="AP33" s="35"/>
      <c r="AQ33" s="35"/>
      <c r="AR33" s="35" t="s">
        <v>138</v>
      </c>
      <c r="AS33" s="35" t="s">
        <v>138</v>
      </c>
      <c r="AT33" s="35"/>
      <c r="AU33" s="35"/>
      <c r="AV33" s="35" t="s">
        <v>17</v>
      </c>
      <c r="AW33" s="35"/>
      <c r="AX33" s="35"/>
      <c r="AY33" s="35"/>
      <c r="AZ33" s="35"/>
    </row>
    <row r="34" spans="1:52" ht="12.75">
      <c r="A34" s="27"/>
      <c r="B34" s="16"/>
      <c r="C34" s="24" t="s">
        <v>69</v>
      </c>
      <c r="D34" s="23"/>
      <c r="E34" s="23"/>
      <c r="F34" s="23"/>
      <c r="G34" s="64"/>
      <c r="H34" s="23">
        <v>0</v>
      </c>
      <c r="I34" s="23">
        <v>0</v>
      </c>
      <c r="J34" s="23"/>
      <c r="K34" s="23">
        <v>0</v>
      </c>
      <c r="L34" s="23">
        <v>0</v>
      </c>
      <c r="M34" s="23"/>
      <c r="N34" s="23"/>
      <c r="O34" s="23">
        <v>0</v>
      </c>
      <c r="P34" s="23"/>
      <c r="Q34" s="23"/>
      <c r="R34" s="23"/>
      <c r="S34" s="23">
        <v>0</v>
      </c>
      <c r="T34" s="23"/>
      <c r="U34" s="23"/>
      <c r="V34" s="23"/>
      <c r="W34" s="23">
        <v>0</v>
      </c>
      <c r="X34" s="23"/>
      <c r="Y34" s="23"/>
      <c r="Z34" s="23">
        <v>0</v>
      </c>
      <c r="AA34" s="23">
        <v>0</v>
      </c>
      <c r="AB34" s="23"/>
      <c r="AC34" s="23">
        <v>0</v>
      </c>
      <c r="AD34" s="23"/>
      <c r="AE34" s="23"/>
      <c r="AF34" s="23">
        <v>0</v>
      </c>
      <c r="AG34" s="23"/>
      <c r="AH34" s="23"/>
      <c r="AI34" s="23">
        <v>0</v>
      </c>
      <c r="AJ34" s="23">
        <v>0</v>
      </c>
      <c r="AK34" s="23"/>
      <c r="AL34" s="23">
        <v>0</v>
      </c>
      <c r="AM34" s="23"/>
      <c r="AN34" s="23"/>
      <c r="AO34" s="23">
        <v>0</v>
      </c>
      <c r="AP34" s="23"/>
      <c r="AQ34" s="23"/>
      <c r="AR34" s="23">
        <v>0</v>
      </c>
      <c r="AS34" s="23">
        <v>0</v>
      </c>
      <c r="AT34" s="23"/>
      <c r="AU34" s="23"/>
      <c r="AV34" s="23">
        <v>0</v>
      </c>
      <c r="AW34" s="23"/>
      <c r="AX34" s="23"/>
      <c r="AY34" s="23"/>
      <c r="AZ34" s="23"/>
    </row>
    <row r="35" spans="1:52" ht="12.75">
      <c r="A35" s="8" t="s">
        <v>109</v>
      </c>
      <c r="B35" s="16" t="s">
        <v>159</v>
      </c>
      <c r="C35" s="13" t="s">
        <v>68</v>
      </c>
      <c r="D35" s="54">
        <f>SUM(H35:AZ35)</f>
        <v>45.98</v>
      </c>
      <c r="E35" s="54"/>
      <c r="F35" s="54"/>
      <c r="G35" s="62">
        <f>IF(E35="U",F35,D35)</f>
        <v>45.98</v>
      </c>
      <c r="H35" s="54">
        <v>4.31</v>
      </c>
      <c r="I35" s="54">
        <v>1.34</v>
      </c>
      <c r="J35" s="54"/>
      <c r="K35" s="54">
        <v>4.33</v>
      </c>
      <c r="L35" s="54">
        <v>0.911</v>
      </c>
      <c r="M35" s="54"/>
      <c r="N35" s="54"/>
      <c r="O35" s="54">
        <v>7.05</v>
      </c>
      <c r="P35" s="54"/>
      <c r="Q35" s="54"/>
      <c r="R35" s="54"/>
      <c r="S35" s="54">
        <v>5.02</v>
      </c>
      <c r="T35" s="54"/>
      <c r="U35" s="54"/>
      <c r="V35" s="54"/>
      <c r="W35" s="54">
        <v>1.59</v>
      </c>
      <c r="X35" s="54"/>
      <c r="Y35" s="54"/>
      <c r="Z35" s="54">
        <v>0.842</v>
      </c>
      <c r="AA35" s="54">
        <v>3.93</v>
      </c>
      <c r="AB35" s="54"/>
      <c r="AC35" s="54">
        <v>2.29</v>
      </c>
      <c r="AD35" s="54"/>
      <c r="AE35" s="54"/>
      <c r="AF35" s="54">
        <v>0.5</v>
      </c>
      <c r="AG35" s="54"/>
      <c r="AH35" s="54"/>
      <c r="AI35" s="54">
        <v>0.675</v>
      </c>
      <c r="AJ35" s="54">
        <v>0.5</v>
      </c>
      <c r="AK35" s="54"/>
      <c r="AL35" s="54">
        <v>1.82</v>
      </c>
      <c r="AM35" s="54"/>
      <c r="AN35" s="54"/>
      <c r="AO35" s="54">
        <v>2.46</v>
      </c>
      <c r="AP35" s="54"/>
      <c r="AQ35" s="54"/>
      <c r="AR35" s="54">
        <v>3.04</v>
      </c>
      <c r="AS35" s="54">
        <v>4.72</v>
      </c>
      <c r="AT35" s="54"/>
      <c r="AU35" s="54"/>
      <c r="AV35" s="54">
        <v>0.652</v>
      </c>
      <c r="AW35" s="54"/>
      <c r="AX35" s="54"/>
      <c r="AY35" s="54"/>
      <c r="AZ35" s="54"/>
    </row>
    <row r="36" spans="1:52" ht="12.75">
      <c r="A36" s="27"/>
      <c r="B36" s="8"/>
      <c r="C36" s="1" t="s">
        <v>133</v>
      </c>
      <c r="D36" s="35"/>
      <c r="E36" s="35"/>
      <c r="F36" s="35"/>
      <c r="G36" s="63"/>
      <c r="H36" s="35" t="s">
        <v>138</v>
      </c>
      <c r="I36" s="35" t="s">
        <v>138</v>
      </c>
      <c r="J36" s="35"/>
      <c r="K36" s="35" t="s">
        <v>138</v>
      </c>
      <c r="L36" s="35" t="s">
        <v>138</v>
      </c>
      <c r="M36" s="35"/>
      <c r="N36" s="35"/>
      <c r="O36" s="35" t="s">
        <v>138</v>
      </c>
      <c r="P36" s="35"/>
      <c r="Q36" s="35"/>
      <c r="R36" s="35"/>
      <c r="S36" s="35" t="s">
        <v>138</v>
      </c>
      <c r="T36" s="35"/>
      <c r="U36" s="35"/>
      <c r="V36" s="35"/>
      <c r="W36" s="35" t="s">
        <v>138</v>
      </c>
      <c r="X36" s="35"/>
      <c r="Y36" s="35"/>
      <c r="Z36" s="35" t="s">
        <v>138</v>
      </c>
      <c r="AA36" s="35" t="s">
        <v>138</v>
      </c>
      <c r="AB36" s="35"/>
      <c r="AC36" s="35" t="s">
        <v>138</v>
      </c>
      <c r="AD36" s="35"/>
      <c r="AE36" s="35"/>
      <c r="AF36" s="35" t="s">
        <v>17</v>
      </c>
      <c r="AG36" s="35"/>
      <c r="AH36" s="35"/>
      <c r="AI36" s="35" t="s">
        <v>138</v>
      </c>
      <c r="AJ36" s="35" t="s">
        <v>17</v>
      </c>
      <c r="AK36" s="35"/>
      <c r="AL36" s="35" t="s">
        <v>138</v>
      </c>
      <c r="AM36" s="35"/>
      <c r="AN36" s="35"/>
      <c r="AO36" s="35" t="s">
        <v>138</v>
      </c>
      <c r="AP36" s="35"/>
      <c r="AQ36" s="35"/>
      <c r="AR36" s="35" t="s">
        <v>138</v>
      </c>
      <c r="AS36" s="35" t="s">
        <v>138</v>
      </c>
      <c r="AT36" s="35"/>
      <c r="AU36" s="35"/>
      <c r="AV36" s="35" t="s">
        <v>138</v>
      </c>
      <c r="AW36" s="35"/>
      <c r="AX36" s="35"/>
      <c r="AY36" s="35"/>
      <c r="AZ36" s="35"/>
    </row>
    <row r="37" spans="1:52" ht="12.75">
      <c r="A37" s="8"/>
      <c r="B37" s="16"/>
      <c r="C37" s="24" t="s">
        <v>69</v>
      </c>
      <c r="D37" s="23"/>
      <c r="E37" s="23"/>
      <c r="F37" s="23"/>
      <c r="G37" s="64"/>
      <c r="H37" s="23">
        <v>0</v>
      </c>
      <c r="I37" s="23">
        <v>0</v>
      </c>
      <c r="J37" s="23"/>
      <c r="K37" s="23">
        <v>0</v>
      </c>
      <c r="L37" s="23">
        <v>0</v>
      </c>
      <c r="M37" s="23"/>
      <c r="N37" s="23"/>
      <c r="O37" s="23">
        <v>0</v>
      </c>
      <c r="P37" s="23"/>
      <c r="Q37" s="23"/>
      <c r="R37" s="23"/>
      <c r="S37" s="23">
        <v>0</v>
      </c>
      <c r="T37" s="23"/>
      <c r="U37" s="23"/>
      <c r="V37" s="23"/>
      <c r="W37" s="23">
        <v>0</v>
      </c>
      <c r="X37" s="23"/>
      <c r="Y37" s="23"/>
      <c r="Z37" s="23">
        <v>0</v>
      </c>
      <c r="AA37" s="23">
        <v>0</v>
      </c>
      <c r="AB37" s="23"/>
      <c r="AC37" s="23">
        <v>0</v>
      </c>
      <c r="AD37" s="23"/>
      <c r="AE37" s="23"/>
      <c r="AF37" s="23">
        <v>0</v>
      </c>
      <c r="AG37" s="23"/>
      <c r="AH37" s="23"/>
      <c r="AI37" s="23">
        <v>0</v>
      </c>
      <c r="AJ37" s="23">
        <v>0</v>
      </c>
      <c r="AK37" s="23"/>
      <c r="AL37" s="23">
        <v>0</v>
      </c>
      <c r="AM37" s="23"/>
      <c r="AN37" s="23"/>
      <c r="AO37" s="23">
        <v>0</v>
      </c>
      <c r="AP37" s="23"/>
      <c r="AQ37" s="23"/>
      <c r="AR37" s="23">
        <v>0</v>
      </c>
      <c r="AS37" s="23">
        <v>0</v>
      </c>
      <c r="AT37" s="23"/>
      <c r="AU37" s="23"/>
      <c r="AV37" s="23">
        <v>0</v>
      </c>
      <c r="AW37" s="23"/>
      <c r="AX37" s="23"/>
      <c r="AY37" s="23"/>
      <c r="AZ37" s="23"/>
    </row>
    <row r="38" spans="1:52" ht="12.75">
      <c r="A38" s="47" t="s">
        <v>110</v>
      </c>
      <c r="B38" s="16" t="s">
        <v>159</v>
      </c>
      <c r="C38" s="13" t="s">
        <v>68</v>
      </c>
      <c r="D38" s="54">
        <f>SUM(H38:AZ38)</f>
        <v>43.61900000000001</v>
      </c>
      <c r="E38" s="54"/>
      <c r="F38" s="54"/>
      <c r="G38" s="62">
        <f>IF(E38="U",F38,D38)</f>
        <v>43.61900000000001</v>
      </c>
      <c r="H38" s="54">
        <v>4.06</v>
      </c>
      <c r="I38" s="54">
        <v>1.78</v>
      </c>
      <c r="J38" s="54"/>
      <c r="K38" s="54">
        <v>4.34</v>
      </c>
      <c r="L38" s="54">
        <v>1.1</v>
      </c>
      <c r="M38" s="54"/>
      <c r="N38" s="54"/>
      <c r="O38" s="54">
        <v>6.07</v>
      </c>
      <c r="P38" s="54"/>
      <c r="Q38" s="54"/>
      <c r="R38" s="54"/>
      <c r="S38" s="54">
        <v>4.55</v>
      </c>
      <c r="T38" s="54"/>
      <c r="U38" s="54"/>
      <c r="V38" s="54"/>
      <c r="W38" s="54">
        <v>1.53</v>
      </c>
      <c r="X38" s="54"/>
      <c r="Y38" s="54"/>
      <c r="Z38" s="54">
        <v>0.897</v>
      </c>
      <c r="AA38" s="54">
        <v>2.85</v>
      </c>
      <c r="AB38" s="54"/>
      <c r="AC38" s="54">
        <v>1.96</v>
      </c>
      <c r="AD38" s="54"/>
      <c r="AE38" s="54"/>
      <c r="AF38" s="54">
        <v>0.5</v>
      </c>
      <c r="AG38" s="54"/>
      <c r="AH38" s="54"/>
      <c r="AI38" s="54">
        <v>0.538</v>
      </c>
      <c r="AJ38" s="54">
        <v>0.564</v>
      </c>
      <c r="AK38" s="54"/>
      <c r="AL38" s="54">
        <v>2.1</v>
      </c>
      <c r="AM38" s="54"/>
      <c r="AN38" s="54"/>
      <c r="AO38" s="54">
        <v>2.46</v>
      </c>
      <c r="AP38" s="54"/>
      <c r="AQ38" s="54"/>
      <c r="AR38" s="54">
        <v>2.84</v>
      </c>
      <c r="AS38" s="54">
        <v>4.82</v>
      </c>
      <c r="AT38" s="54"/>
      <c r="AU38" s="54"/>
      <c r="AV38" s="54">
        <v>0.66</v>
      </c>
      <c r="AW38" s="54"/>
      <c r="AX38" s="54"/>
      <c r="AY38" s="54"/>
      <c r="AZ38" s="54"/>
    </row>
    <row r="39" spans="2:52" ht="12.75">
      <c r="B39" s="8"/>
      <c r="C39" s="1" t="s">
        <v>133</v>
      </c>
      <c r="D39" s="35"/>
      <c r="E39" s="35"/>
      <c r="F39" s="35"/>
      <c r="G39" s="63"/>
      <c r="H39" s="35" t="s">
        <v>138</v>
      </c>
      <c r="I39" s="35" t="s">
        <v>138</v>
      </c>
      <c r="J39" s="35"/>
      <c r="K39" s="35" t="s">
        <v>138</v>
      </c>
      <c r="L39" s="35" t="s">
        <v>138</v>
      </c>
      <c r="M39" s="35"/>
      <c r="N39" s="35"/>
      <c r="O39" s="35" t="s">
        <v>138</v>
      </c>
      <c r="P39" s="35"/>
      <c r="Q39" s="35"/>
      <c r="R39" s="35"/>
      <c r="S39" s="35" t="s">
        <v>138</v>
      </c>
      <c r="T39" s="35"/>
      <c r="U39" s="35"/>
      <c r="V39" s="35"/>
      <c r="W39" s="35" t="s">
        <v>138</v>
      </c>
      <c r="X39" s="35"/>
      <c r="Y39" s="35"/>
      <c r="Z39" s="35" t="s">
        <v>138</v>
      </c>
      <c r="AA39" s="35" t="s">
        <v>138</v>
      </c>
      <c r="AB39" s="35"/>
      <c r="AC39" s="35" t="s">
        <v>138</v>
      </c>
      <c r="AD39" s="35"/>
      <c r="AE39" s="35"/>
      <c r="AF39" s="35" t="s">
        <v>17</v>
      </c>
      <c r="AG39" s="35"/>
      <c r="AH39" s="35"/>
      <c r="AI39" s="35" t="s">
        <v>138</v>
      </c>
      <c r="AJ39" s="35" t="s">
        <v>138</v>
      </c>
      <c r="AK39" s="35"/>
      <c r="AL39" s="35" t="s">
        <v>138</v>
      </c>
      <c r="AM39" s="35"/>
      <c r="AN39" s="35"/>
      <c r="AO39" s="35" t="s">
        <v>138</v>
      </c>
      <c r="AP39" s="35"/>
      <c r="AQ39" s="35"/>
      <c r="AR39" s="35" t="s">
        <v>138</v>
      </c>
      <c r="AS39" s="35" t="s">
        <v>138</v>
      </c>
      <c r="AT39" s="35"/>
      <c r="AU39" s="35"/>
      <c r="AV39" s="35" t="s">
        <v>138</v>
      </c>
      <c r="AW39" s="35"/>
      <c r="AX39" s="35"/>
      <c r="AY39" s="35"/>
      <c r="AZ39" s="35"/>
    </row>
    <row r="40" spans="2:52" ht="12.75">
      <c r="B40" s="16"/>
      <c r="C40" s="24" t="s">
        <v>69</v>
      </c>
      <c r="D40" s="23"/>
      <c r="E40" s="23"/>
      <c r="F40" s="23"/>
      <c r="G40" s="64"/>
      <c r="H40" s="23">
        <v>0</v>
      </c>
      <c r="I40" s="23">
        <v>0</v>
      </c>
      <c r="J40" s="23"/>
      <c r="K40" s="23">
        <v>0</v>
      </c>
      <c r="L40" s="23">
        <v>0</v>
      </c>
      <c r="M40" s="23"/>
      <c r="N40" s="23"/>
      <c r="O40" s="23">
        <v>0</v>
      </c>
      <c r="P40" s="23"/>
      <c r="Q40" s="23"/>
      <c r="R40" s="23"/>
      <c r="S40" s="23">
        <v>0</v>
      </c>
      <c r="T40" s="23"/>
      <c r="U40" s="23"/>
      <c r="V40" s="23"/>
      <c r="W40" s="23">
        <v>0</v>
      </c>
      <c r="X40" s="23"/>
      <c r="Y40" s="23"/>
      <c r="Z40" s="23">
        <v>0</v>
      </c>
      <c r="AA40" s="23">
        <v>0</v>
      </c>
      <c r="AB40" s="23"/>
      <c r="AC40" s="23">
        <v>0</v>
      </c>
      <c r="AD40" s="23"/>
      <c r="AE40" s="23"/>
      <c r="AF40" s="23">
        <v>0</v>
      </c>
      <c r="AG40" s="23"/>
      <c r="AH40" s="23"/>
      <c r="AI40" s="23">
        <v>0</v>
      </c>
      <c r="AJ40" s="23">
        <v>0</v>
      </c>
      <c r="AK40" s="23"/>
      <c r="AL40" s="23">
        <v>0</v>
      </c>
      <c r="AM40" s="23"/>
      <c r="AN40" s="23"/>
      <c r="AO40" s="23">
        <v>0</v>
      </c>
      <c r="AP40" s="23"/>
      <c r="AQ40" s="23"/>
      <c r="AR40" s="23">
        <v>0</v>
      </c>
      <c r="AS40" s="23">
        <v>0</v>
      </c>
      <c r="AT40" s="23"/>
      <c r="AU40" s="23"/>
      <c r="AV40" s="23">
        <v>0</v>
      </c>
      <c r="AW40" s="23"/>
      <c r="AX40" s="23"/>
      <c r="AY40" s="23"/>
      <c r="AZ40" s="23"/>
    </row>
    <row r="41" spans="1:52" ht="12.75">
      <c r="A41" s="47" t="s">
        <v>111</v>
      </c>
      <c r="B41" s="16" t="s">
        <v>159</v>
      </c>
      <c r="C41" s="13" t="s">
        <v>68</v>
      </c>
      <c r="D41" s="54">
        <f>SUM(H41:AZ41)</f>
        <v>171.63899999999998</v>
      </c>
      <c r="E41" s="54"/>
      <c r="F41" s="54"/>
      <c r="G41" s="62">
        <f>IF(E41="U",F41,D41)</f>
        <v>171.63899999999998</v>
      </c>
      <c r="H41" s="54">
        <v>16.4</v>
      </c>
      <c r="I41" s="54">
        <v>6.9</v>
      </c>
      <c r="J41" s="54"/>
      <c r="K41" s="54">
        <v>14.5</v>
      </c>
      <c r="L41" s="54">
        <v>2.62</v>
      </c>
      <c r="M41" s="54"/>
      <c r="N41" s="54"/>
      <c r="O41" s="54">
        <v>14.6</v>
      </c>
      <c r="P41" s="54"/>
      <c r="Q41" s="54"/>
      <c r="R41" s="54"/>
      <c r="S41" s="54">
        <v>12.9</v>
      </c>
      <c r="T41" s="54"/>
      <c r="U41" s="54"/>
      <c r="V41" s="54"/>
      <c r="W41" s="54">
        <v>4.1</v>
      </c>
      <c r="X41" s="54"/>
      <c r="Y41" s="54"/>
      <c r="Z41" s="54">
        <v>6.18</v>
      </c>
      <c r="AA41" s="54">
        <v>9.1</v>
      </c>
      <c r="AB41" s="54"/>
      <c r="AC41" s="54">
        <v>4.16</v>
      </c>
      <c r="AD41" s="54"/>
      <c r="AE41" s="54"/>
      <c r="AF41" s="54">
        <v>0.739</v>
      </c>
      <c r="AG41" s="54"/>
      <c r="AH41" s="54"/>
      <c r="AI41" s="54">
        <v>1.53</v>
      </c>
      <c r="AJ41" s="54">
        <v>0.9</v>
      </c>
      <c r="AK41" s="54"/>
      <c r="AL41" s="54">
        <v>13.8</v>
      </c>
      <c r="AM41" s="54"/>
      <c r="AN41" s="54"/>
      <c r="AO41" s="54">
        <v>12.9</v>
      </c>
      <c r="AP41" s="54"/>
      <c r="AQ41" s="54"/>
      <c r="AR41" s="54">
        <v>20.8</v>
      </c>
      <c r="AS41" s="54">
        <v>27</v>
      </c>
      <c r="AT41" s="54"/>
      <c r="AU41" s="54"/>
      <c r="AV41" s="54">
        <v>2.51</v>
      </c>
      <c r="AW41" s="54"/>
      <c r="AX41" s="54"/>
      <c r="AY41" s="54"/>
      <c r="AZ41" s="54"/>
    </row>
    <row r="42" spans="2:52" ht="12.75">
      <c r="B42" s="8"/>
      <c r="C42" s="1" t="s">
        <v>133</v>
      </c>
      <c r="D42" s="35"/>
      <c r="E42" s="35"/>
      <c r="F42" s="35"/>
      <c r="G42" s="63"/>
      <c r="H42" s="35" t="s">
        <v>138</v>
      </c>
      <c r="I42" s="35" t="s">
        <v>138</v>
      </c>
      <c r="J42" s="35"/>
      <c r="K42" s="35" t="s">
        <v>138</v>
      </c>
      <c r="L42" s="35" t="s">
        <v>138</v>
      </c>
      <c r="M42" s="35"/>
      <c r="N42" s="35"/>
      <c r="O42" s="35" t="s">
        <v>138</v>
      </c>
      <c r="P42" s="35"/>
      <c r="Q42" s="35"/>
      <c r="R42" s="35"/>
      <c r="S42" s="35" t="s">
        <v>138</v>
      </c>
      <c r="T42" s="35"/>
      <c r="U42" s="35"/>
      <c r="V42" s="35"/>
      <c r="W42" s="35" t="s">
        <v>138</v>
      </c>
      <c r="X42" s="35"/>
      <c r="Y42" s="35"/>
      <c r="Z42" s="35" t="s">
        <v>138</v>
      </c>
      <c r="AA42" s="35" t="s">
        <v>138</v>
      </c>
      <c r="AB42" s="35"/>
      <c r="AC42" s="35" t="s">
        <v>138</v>
      </c>
      <c r="AD42" s="35"/>
      <c r="AE42" s="35"/>
      <c r="AF42" s="35" t="s">
        <v>138</v>
      </c>
      <c r="AG42" s="35"/>
      <c r="AH42" s="35"/>
      <c r="AI42" s="35" t="s">
        <v>138</v>
      </c>
      <c r="AJ42" s="35" t="s">
        <v>138</v>
      </c>
      <c r="AK42" s="35"/>
      <c r="AL42" s="35" t="s">
        <v>138</v>
      </c>
      <c r="AM42" s="35"/>
      <c r="AN42" s="35"/>
      <c r="AO42" s="35" t="s">
        <v>138</v>
      </c>
      <c r="AP42" s="35"/>
      <c r="AQ42" s="35"/>
      <c r="AR42" s="35" t="s">
        <v>138</v>
      </c>
      <c r="AS42" s="35" t="s">
        <v>138</v>
      </c>
      <c r="AT42" s="35"/>
      <c r="AU42" s="35"/>
      <c r="AV42" s="35" t="s">
        <v>138</v>
      </c>
      <c r="AW42" s="35"/>
      <c r="AX42" s="35"/>
      <c r="AY42" s="35"/>
      <c r="AZ42" s="35"/>
    </row>
    <row r="43" spans="2:52" ht="12.75">
      <c r="B43" s="16"/>
      <c r="C43" s="24" t="s">
        <v>69</v>
      </c>
      <c r="D43" s="23"/>
      <c r="E43" s="23"/>
      <c r="F43" s="23"/>
      <c r="G43" s="64"/>
      <c r="H43" s="23">
        <v>0</v>
      </c>
      <c r="I43" s="23">
        <v>0</v>
      </c>
      <c r="J43" s="23"/>
      <c r="K43" s="23">
        <v>0</v>
      </c>
      <c r="L43" s="23">
        <v>0</v>
      </c>
      <c r="M43" s="23"/>
      <c r="N43" s="23"/>
      <c r="O43" s="23">
        <v>0</v>
      </c>
      <c r="P43" s="23"/>
      <c r="Q43" s="23"/>
      <c r="R43" s="23"/>
      <c r="S43" s="23">
        <v>0</v>
      </c>
      <c r="T43" s="23"/>
      <c r="U43" s="23"/>
      <c r="V43" s="23"/>
      <c r="W43" s="23">
        <v>0</v>
      </c>
      <c r="X43" s="23"/>
      <c r="Y43" s="23"/>
      <c r="Z43" s="23">
        <v>0</v>
      </c>
      <c r="AA43" s="23">
        <v>0</v>
      </c>
      <c r="AB43" s="23"/>
      <c r="AC43" s="23">
        <v>0</v>
      </c>
      <c r="AD43" s="23"/>
      <c r="AE43" s="23"/>
      <c r="AF43" s="23">
        <v>0</v>
      </c>
      <c r="AG43" s="23"/>
      <c r="AH43" s="23"/>
      <c r="AI43" s="23">
        <v>0</v>
      </c>
      <c r="AJ43" s="23">
        <v>0</v>
      </c>
      <c r="AK43" s="23"/>
      <c r="AL43" s="23">
        <v>0</v>
      </c>
      <c r="AM43" s="23"/>
      <c r="AN43" s="23"/>
      <c r="AO43" s="23">
        <v>0</v>
      </c>
      <c r="AP43" s="23"/>
      <c r="AQ43" s="23"/>
      <c r="AR43" s="23">
        <v>0</v>
      </c>
      <c r="AS43" s="23">
        <v>0</v>
      </c>
      <c r="AT43" s="23"/>
      <c r="AU43" s="23"/>
      <c r="AV43" s="23">
        <v>0</v>
      </c>
      <c r="AW43" s="23"/>
      <c r="AX43" s="23"/>
      <c r="AY43" s="23"/>
      <c r="AZ43" s="23"/>
    </row>
    <row r="44" spans="1:52" ht="12.75">
      <c r="A44" s="47" t="s">
        <v>112</v>
      </c>
      <c r="B44" s="16" t="s">
        <v>159</v>
      </c>
      <c r="C44" s="13" t="s">
        <v>68</v>
      </c>
      <c r="D44" s="54">
        <f>SUM(H44:AZ44)</f>
        <v>202.786</v>
      </c>
      <c r="E44" s="54"/>
      <c r="F44" s="54"/>
      <c r="G44" s="62">
        <f>IF(E44="U",F44,D44)</f>
        <v>202.786</v>
      </c>
      <c r="H44" s="54">
        <v>18</v>
      </c>
      <c r="I44" s="54">
        <v>8.8</v>
      </c>
      <c r="J44" s="54"/>
      <c r="K44" s="54">
        <v>16.3</v>
      </c>
      <c r="L44" s="54">
        <v>3.43</v>
      </c>
      <c r="M44" s="54"/>
      <c r="N44" s="54"/>
      <c r="O44" s="54">
        <v>16.5</v>
      </c>
      <c r="P44" s="54"/>
      <c r="Q44" s="54"/>
      <c r="R44" s="54"/>
      <c r="S44" s="54">
        <v>13.6</v>
      </c>
      <c r="T44" s="54"/>
      <c r="U44" s="54"/>
      <c r="V44" s="54"/>
      <c r="W44" s="54">
        <v>4.87</v>
      </c>
      <c r="X44" s="54"/>
      <c r="Y44" s="54"/>
      <c r="Z44" s="54">
        <v>8.04</v>
      </c>
      <c r="AA44" s="54">
        <v>10.9</v>
      </c>
      <c r="AB44" s="54"/>
      <c r="AC44" s="54">
        <v>5.13</v>
      </c>
      <c r="AD44" s="54"/>
      <c r="AE44" s="54"/>
      <c r="AF44" s="54">
        <v>0.956</v>
      </c>
      <c r="AG44" s="54"/>
      <c r="AH44" s="54"/>
      <c r="AI44" s="54">
        <v>1.87</v>
      </c>
      <c r="AJ44" s="54">
        <v>1</v>
      </c>
      <c r="AK44" s="54"/>
      <c r="AL44" s="54">
        <v>15.6</v>
      </c>
      <c r="AM44" s="54"/>
      <c r="AN44" s="54"/>
      <c r="AO44" s="54">
        <v>15.6</v>
      </c>
      <c r="AP44" s="54"/>
      <c r="AQ44" s="54"/>
      <c r="AR44" s="54">
        <v>23.9</v>
      </c>
      <c r="AS44" s="54">
        <v>34.5</v>
      </c>
      <c r="AT44" s="54"/>
      <c r="AU44" s="54"/>
      <c r="AV44" s="54">
        <v>3.79</v>
      </c>
      <c r="AW44" s="54"/>
      <c r="AX44" s="54"/>
      <c r="AY44" s="54"/>
      <c r="AZ44" s="54"/>
    </row>
    <row r="45" spans="2:52" ht="12.75">
      <c r="B45" s="8"/>
      <c r="C45" s="1" t="s">
        <v>133</v>
      </c>
      <c r="D45" s="35"/>
      <c r="E45" s="35"/>
      <c r="F45" s="35"/>
      <c r="G45" s="63"/>
      <c r="H45" s="35" t="s">
        <v>138</v>
      </c>
      <c r="I45" s="35" t="s">
        <v>138</v>
      </c>
      <c r="J45" s="35"/>
      <c r="K45" s="35" t="s">
        <v>138</v>
      </c>
      <c r="L45" s="35" t="s">
        <v>138</v>
      </c>
      <c r="M45" s="35"/>
      <c r="N45" s="35"/>
      <c r="O45" s="35" t="s">
        <v>138</v>
      </c>
      <c r="P45" s="35"/>
      <c r="Q45" s="35"/>
      <c r="R45" s="35"/>
      <c r="S45" s="35" t="s">
        <v>138</v>
      </c>
      <c r="T45" s="35"/>
      <c r="U45" s="35"/>
      <c r="V45" s="35"/>
      <c r="W45" s="35" t="s">
        <v>138</v>
      </c>
      <c r="X45" s="35"/>
      <c r="Y45" s="35"/>
      <c r="Z45" s="35" t="s">
        <v>138</v>
      </c>
      <c r="AA45" s="35" t="s">
        <v>138</v>
      </c>
      <c r="AB45" s="35"/>
      <c r="AC45" s="35" t="s">
        <v>138</v>
      </c>
      <c r="AD45" s="35"/>
      <c r="AE45" s="35"/>
      <c r="AF45" s="35" t="s">
        <v>138</v>
      </c>
      <c r="AG45" s="35"/>
      <c r="AH45" s="35"/>
      <c r="AI45" s="35" t="s">
        <v>138</v>
      </c>
      <c r="AJ45" s="35" t="s">
        <v>138</v>
      </c>
      <c r="AK45" s="35"/>
      <c r="AL45" s="35" t="s">
        <v>138</v>
      </c>
      <c r="AM45" s="35"/>
      <c r="AN45" s="35"/>
      <c r="AO45" s="35" t="s">
        <v>138</v>
      </c>
      <c r="AP45" s="35"/>
      <c r="AQ45" s="35"/>
      <c r="AR45" s="35" t="s">
        <v>138</v>
      </c>
      <c r="AS45" s="35" t="s">
        <v>138</v>
      </c>
      <c r="AT45" s="35"/>
      <c r="AU45" s="35"/>
      <c r="AV45" s="35" t="s">
        <v>138</v>
      </c>
      <c r="AW45" s="35"/>
      <c r="AX45" s="35"/>
      <c r="AY45" s="35"/>
      <c r="AZ45" s="35"/>
    </row>
    <row r="46" spans="2:52" ht="12.75">
      <c r="B46" s="16"/>
      <c r="C46" s="24" t="s">
        <v>69</v>
      </c>
      <c r="D46" s="23"/>
      <c r="E46" s="23"/>
      <c r="F46" s="23"/>
      <c r="G46" s="64"/>
      <c r="H46" s="23">
        <v>0</v>
      </c>
      <c r="I46" s="23">
        <v>0</v>
      </c>
      <c r="J46" s="23"/>
      <c r="K46" s="23">
        <v>0</v>
      </c>
      <c r="L46" s="23">
        <v>0</v>
      </c>
      <c r="M46" s="23"/>
      <c r="N46" s="23"/>
      <c r="O46" s="23">
        <v>0</v>
      </c>
      <c r="P46" s="23"/>
      <c r="Q46" s="23"/>
      <c r="R46" s="23"/>
      <c r="S46" s="23">
        <v>0</v>
      </c>
      <c r="T46" s="23"/>
      <c r="U46" s="23"/>
      <c r="V46" s="23"/>
      <c r="W46" s="23">
        <v>0</v>
      </c>
      <c r="X46" s="23"/>
      <c r="Y46" s="23"/>
      <c r="Z46" s="23">
        <v>0</v>
      </c>
      <c r="AA46" s="23">
        <v>0</v>
      </c>
      <c r="AB46" s="23"/>
      <c r="AC46" s="23">
        <v>0</v>
      </c>
      <c r="AD46" s="23"/>
      <c r="AE46" s="23"/>
      <c r="AF46" s="23">
        <v>0</v>
      </c>
      <c r="AG46" s="23"/>
      <c r="AH46" s="23"/>
      <c r="AI46" s="23">
        <v>0</v>
      </c>
      <c r="AJ46" s="23">
        <v>0</v>
      </c>
      <c r="AK46" s="23"/>
      <c r="AL46" s="23">
        <v>0</v>
      </c>
      <c r="AM46" s="23"/>
      <c r="AN46" s="23"/>
      <c r="AO46" s="23">
        <v>0</v>
      </c>
      <c r="AP46" s="23"/>
      <c r="AQ46" s="23"/>
      <c r="AR46" s="23">
        <v>0</v>
      </c>
      <c r="AS46" s="23">
        <v>0</v>
      </c>
      <c r="AT46" s="23"/>
      <c r="AU46" s="23"/>
      <c r="AV46" s="23">
        <v>0</v>
      </c>
      <c r="AW46" s="23"/>
      <c r="AX46" s="23"/>
      <c r="AY46" s="23"/>
      <c r="AZ46" s="23"/>
    </row>
    <row r="47" spans="1:52" ht="12.75">
      <c r="A47" s="47" t="s">
        <v>113</v>
      </c>
      <c r="B47" s="16" t="s">
        <v>159</v>
      </c>
      <c r="C47" s="13" t="s">
        <v>68</v>
      </c>
      <c r="D47" s="54">
        <f>SUM(H47:AZ47)</f>
        <v>196.43199999999996</v>
      </c>
      <c r="E47" s="54"/>
      <c r="F47" s="54"/>
      <c r="G47" s="62">
        <f>IF(E47="U",F47,D47)</f>
        <v>196.43199999999996</v>
      </c>
      <c r="H47" s="54">
        <v>18.1</v>
      </c>
      <c r="I47" s="54">
        <v>7.32</v>
      </c>
      <c r="J47" s="54"/>
      <c r="K47" s="54">
        <v>14.3</v>
      </c>
      <c r="L47" s="54">
        <v>2.08</v>
      </c>
      <c r="M47" s="54"/>
      <c r="N47" s="54"/>
      <c r="O47" s="54">
        <v>15</v>
      </c>
      <c r="P47" s="54"/>
      <c r="Q47" s="54"/>
      <c r="R47" s="54"/>
      <c r="S47" s="54">
        <v>12.8</v>
      </c>
      <c r="T47" s="54"/>
      <c r="U47" s="54"/>
      <c r="V47" s="54"/>
      <c r="W47" s="54">
        <v>4.32</v>
      </c>
      <c r="X47" s="54"/>
      <c r="Y47" s="54"/>
      <c r="Z47" s="54">
        <v>7.35</v>
      </c>
      <c r="AA47" s="54">
        <v>11</v>
      </c>
      <c r="AB47" s="54"/>
      <c r="AC47" s="54">
        <v>4.86</v>
      </c>
      <c r="AD47" s="54"/>
      <c r="AE47" s="54"/>
      <c r="AF47" s="54">
        <v>0.892</v>
      </c>
      <c r="AG47" s="54"/>
      <c r="AH47" s="54"/>
      <c r="AI47" s="54">
        <v>1.85</v>
      </c>
      <c r="AJ47" s="54">
        <v>1.4</v>
      </c>
      <c r="AK47" s="54"/>
      <c r="AL47" s="54">
        <v>16.3</v>
      </c>
      <c r="AM47" s="54"/>
      <c r="AN47" s="54"/>
      <c r="AO47" s="54">
        <v>17</v>
      </c>
      <c r="AP47" s="54"/>
      <c r="AQ47" s="54"/>
      <c r="AR47" s="54">
        <v>25.1</v>
      </c>
      <c r="AS47" s="54">
        <v>32</v>
      </c>
      <c r="AT47" s="54"/>
      <c r="AU47" s="54"/>
      <c r="AV47" s="54">
        <v>4.76</v>
      </c>
      <c r="AW47" s="54"/>
      <c r="AX47" s="54"/>
      <c r="AY47" s="54"/>
      <c r="AZ47" s="54"/>
    </row>
    <row r="48" spans="2:52" ht="12.75">
      <c r="B48" s="8"/>
      <c r="C48" s="1" t="s">
        <v>133</v>
      </c>
      <c r="D48" s="35"/>
      <c r="E48" s="35"/>
      <c r="F48" s="35"/>
      <c r="G48" s="63"/>
      <c r="H48" s="35" t="s">
        <v>138</v>
      </c>
      <c r="I48" s="35" t="s">
        <v>138</v>
      </c>
      <c r="J48" s="35"/>
      <c r="K48" s="35" t="s">
        <v>138</v>
      </c>
      <c r="L48" s="35" t="s">
        <v>138</v>
      </c>
      <c r="M48" s="35"/>
      <c r="N48" s="35"/>
      <c r="O48" s="35" t="s">
        <v>138</v>
      </c>
      <c r="P48" s="35"/>
      <c r="Q48" s="35"/>
      <c r="R48" s="35"/>
      <c r="S48" s="35" t="s">
        <v>138</v>
      </c>
      <c r="T48" s="35"/>
      <c r="U48" s="35"/>
      <c r="V48" s="35"/>
      <c r="W48" s="35" t="s">
        <v>138</v>
      </c>
      <c r="X48" s="35"/>
      <c r="Y48" s="35"/>
      <c r="Z48" s="35" t="s">
        <v>138</v>
      </c>
      <c r="AA48" s="35" t="s">
        <v>138</v>
      </c>
      <c r="AB48" s="35"/>
      <c r="AC48" s="35" t="s">
        <v>138</v>
      </c>
      <c r="AD48" s="35"/>
      <c r="AE48" s="35"/>
      <c r="AF48" s="35" t="s">
        <v>138</v>
      </c>
      <c r="AG48" s="35"/>
      <c r="AH48" s="35"/>
      <c r="AI48" s="35" t="s">
        <v>138</v>
      </c>
      <c r="AJ48" s="35" t="s">
        <v>138</v>
      </c>
      <c r="AK48" s="35"/>
      <c r="AL48" s="35" t="s">
        <v>138</v>
      </c>
      <c r="AM48" s="35"/>
      <c r="AN48" s="35"/>
      <c r="AO48" s="35" t="s">
        <v>138</v>
      </c>
      <c r="AP48" s="35"/>
      <c r="AQ48" s="35"/>
      <c r="AR48" s="35" t="s">
        <v>138</v>
      </c>
      <c r="AS48" s="35" t="s">
        <v>138</v>
      </c>
      <c r="AT48" s="35"/>
      <c r="AU48" s="35"/>
      <c r="AV48" s="35" t="s">
        <v>138</v>
      </c>
      <c r="AW48" s="35"/>
      <c r="AX48" s="35"/>
      <c r="AY48" s="35"/>
      <c r="AZ48" s="35"/>
    </row>
    <row r="49" spans="2:52" ht="12.75">
      <c r="B49" s="16"/>
      <c r="C49" s="24" t="s">
        <v>69</v>
      </c>
      <c r="D49" s="23"/>
      <c r="E49" s="23"/>
      <c r="F49" s="23"/>
      <c r="G49" s="64"/>
      <c r="H49" s="23">
        <v>0</v>
      </c>
      <c r="I49" s="23">
        <v>0</v>
      </c>
      <c r="J49" s="23"/>
      <c r="K49" s="23">
        <v>0</v>
      </c>
      <c r="L49" s="23">
        <v>0</v>
      </c>
      <c r="M49" s="23"/>
      <c r="N49" s="23"/>
      <c r="O49" s="23">
        <v>0</v>
      </c>
      <c r="P49" s="23"/>
      <c r="Q49" s="23"/>
      <c r="R49" s="23"/>
      <c r="S49" s="23">
        <v>0</v>
      </c>
      <c r="T49" s="23"/>
      <c r="U49" s="23"/>
      <c r="V49" s="23"/>
      <c r="W49" s="23">
        <v>0</v>
      </c>
      <c r="X49" s="23"/>
      <c r="Y49" s="23"/>
      <c r="Z49" s="23">
        <v>0</v>
      </c>
      <c r="AA49" s="23">
        <v>0</v>
      </c>
      <c r="AB49" s="23"/>
      <c r="AC49" s="23">
        <v>0</v>
      </c>
      <c r="AD49" s="23"/>
      <c r="AE49" s="23"/>
      <c r="AF49" s="23">
        <v>0</v>
      </c>
      <c r="AG49" s="23"/>
      <c r="AH49" s="23"/>
      <c r="AI49" s="23">
        <v>0</v>
      </c>
      <c r="AJ49" s="23">
        <v>0</v>
      </c>
      <c r="AK49" s="23"/>
      <c r="AL49" s="23">
        <v>0</v>
      </c>
      <c r="AM49" s="23"/>
      <c r="AN49" s="23"/>
      <c r="AO49" s="23">
        <v>0</v>
      </c>
      <c r="AP49" s="23"/>
      <c r="AQ49" s="23"/>
      <c r="AR49" s="23">
        <v>0</v>
      </c>
      <c r="AS49" s="23">
        <v>0</v>
      </c>
      <c r="AT49" s="23"/>
      <c r="AU49" s="23"/>
      <c r="AV49" s="23">
        <v>0</v>
      </c>
      <c r="AW49" s="23"/>
      <c r="AX49" s="23"/>
      <c r="AY49" s="23"/>
      <c r="AZ49" s="23"/>
    </row>
    <row r="50" spans="1:52" ht="12.75">
      <c r="A50" s="47" t="s">
        <v>118</v>
      </c>
      <c r="B50" s="16" t="s">
        <v>159</v>
      </c>
      <c r="C50" s="13" t="s">
        <v>68</v>
      </c>
      <c r="D50" s="54">
        <f>SUM(H50:AZ50)</f>
        <v>73.09999999999998</v>
      </c>
      <c r="E50" s="54"/>
      <c r="F50" s="54"/>
      <c r="G50" s="62">
        <f>IF(E50="U",F50,D50)</f>
        <v>73.09999999999998</v>
      </c>
      <c r="H50" s="54">
        <v>6.7</v>
      </c>
      <c r="I50" s="54">
        <v>1.8</v>
      </c>
      <c r="J50" s="54"/>
      <c r="K50" s="54">
        <v>6.6</v>
      </c>
      <c r="L50" s="54">
        <v>1.1</v>
      </c>
      <c r="M50" s="54"/>
      <c r="N50" s="54"/>
      <c r="O50" s="54">
        <v>8.2</v>
      </c>
      <c r="P50" s="54"/>
      <c r="Q50" s="54"/>
      <c r="R50" s="54"/>
      <c r="S50" s="54">
        <v>4.5</v>
      </c>
      <c r="T50" s="54"/>
      <c r="U50" s="54"/>
      <c r="V50" s="54"/>
      <c r="W50" s="54">
        <v>2.2</v>
      </c>
      <c r="X50" s="54"/>
      <c r="Y50" s="54"/>
      <c r="Z50" s="54">
        <v>3.1</v>
      </c>
      <c r="AA50" s="54">
        <v>4.8</v>
      </c>
      <c r="AB50" s="54"/>
      <c r="AC50" s="54">
        <v>2.1</v>
      </c>
      <c r="AD50" s="54"/>
      <c r="AE50" s="54"/>
      <c r="AF50" s="54">
        <v>0.5</v>
      </c>
      <c r="AG50" s="54"/>
      <c r="AH50" s="54"/>
      <c r="AI50" s="54">
        <v>0.5</v>
      </c>
      <c r="AJ50" s="54">
        <v>0.5</v>
      </c>
      <c r="AK50" s="54"/>
      <c r="AL50" s="54">
        <v>5.4</v>
      </c>
      <c r="AM50" s="54"/>
      <c r="AN50" s="54"/>
      <c r="AO50" s="54">
        <v>6.4</v>
      </c>
      <c r="AP50" s="54"/>
      <c r="AQ50" s="54"/>
      <c r="AR50" s="54">
        <v>8.3</v>
      </c>
      <c r="AS50" s="54">
        <v>9.3</v>
      </c>
      <c r="AT50" s="54"/>
      <c r="AU50" s="54"/>
      <c r="AV50" s="54">
        <v>1.1</v>
      </c>
      <c r="AW50" s="54"/>
      <c r="AX50" s="54"/>
      <c r="AY50" s="54"/>
      <c r="AZ50" s="54"/>
    </row>
    <row r="51" spans="2:52" ht="12.75">
      <c r="B51" s="8"/>
      <c r="C51" s="1" t="s">
        <v>133</v>
      </c>
      <c r="D51" s="35"/>
      <c r="E51" s="35"/>
      <c r="F51" s="35"/>
      <c r="G51" s="63"/>
      <c r="H51" s="35" t="s">
        <v>138</v>
      </c>
      <c r="I51" s="35" t="s">
        <v>138</v>
      </c>
      <c r="J51" s="35"/>
      <c r="K51" s="35" t="s">
        <v>138</v>
      </c>
      <c r="L51" s="35" t="s">
        <v>138</v>
      </c>
      <c r="M51" s="35"/>
      <c r="N51" s="35"/>
      <c r="O51" s="35" t="s">
        <v>138</v>
      </c>
      <c r="P51" s="35"/>
      <c r="Q51" s="35"/>
      <c r="R51" s="35"/>
      <c r="S51" s="35" t="s">
        <v>138</v>
      </c>
      <c r="T51" s="35"/>
      <c r="U51" s="35"/>
      <c r="V51" s="35"/>
      <c r="W51" s="35" t="s">
        <v>138</v>
      </c>
      <c r="X51" s="35"/>
      <c r="Y51" s="35"/>
      <c r="Z51" s="35" t="s">
        <v>138</v>
      </c>
      <c r="AA51" s="35" t="s">
        <v>138</v>
      </c>
      <c r="AB51" s="35"/>
      <c r="AC51" s="35" t="s">
        <v>138</v>
      </c>
      <c r="AD51" s="35"/>
      <c r="AE51" s="35"/>
      <c r="AF51" s="35" t="s">
        <v>17</v>
      </c>
      <c r="AG51" s="35"/>
      <c r="AH51" s="35"/>
      <c r="AI51" s="35" t="s">
        <v>17</v>
      </c>
      <c r="AJ51" s="35" t="s">
        <v>17</v>
      </c>
      <c r="AK51" s="35"/>
      <c r="AL51" s="35" t="s">
        <v>138</v>
      </c>
      <c r="AM51" s="35"/>
      <c r="AN51" s="35"/>
      <c r="AO51" s="35" t="s">
        <v>138</v>
      </c>
      <c r="AP51" s="35"/>
      <c r="AQ51" s="35"/>
      <c r="AR51" s="35" t="s">
        <v>138</v>
      </c>
      <c r="AS51" s="35" t="s">
        <v>138</v>
      </c>
      <c r="AT51" s="35"/>
      <c r="AU51" s="35"/>
      <c r="AV51" s="35" t="s">
        <v>138</v>
      </c>
      <c r="AW51" s="35"/>
      <c r="AX51" s="35"/>
      <c r="AY51" s="35"/>
      <c r="AZ51" s="35"/>
    </row>
    <row r="52" spans="2:52" ht="12.75">
      <c r="B52" s="16"/>
      <c r="C52" s="24" t="s">
        <v>69</v>
      </c>
      <c r="D52" s="23"/>
      <c r="E52" s="23"/>
      <c r="F52" s="23"/>
      <c r="G52" s="64"/>
      <c r="H52" s="23">
        <v>0</v>
      </c>
      <c r="I52" s="23">
        <v>0</v>
      </c>
      <c r="J52" s="23"/>
      <c r="K52" s="23">
        <v>0</v>
      </c>
      <c r="L52" s="23">
        <v>0</v>
      </c>
      <c r="M52" s="23"/>
      <c r="N52" s="23"/>
      <c r="O52" s="23">
        <v>0</v>
      </c>
      <c r="P52" s="23"/>
      <c r="Q52" s="23"/>
      <c r="R52" s="23"/>
      <c r="S52" s="23">
        <v>0</v>
      </c>
      <c r="T52" s="23"/>
      <c r="U52" s="23"/>
      <c r="V52" s="23"/>
      <c r="W52" s="23">
        <v>0</v>
      </c>
      <c r="X52" s="23"/>
      <c r="Y52" s="23"/>
      <c r="Z52" s="23">
        <v>0</v>
      </c>
      <c r="AA52" s="23">
        <v>0</v>
      </c>
      <c r="AB52" s="23"/>
      <c r="AC52" s="23">
        <v>0</v>
      </c>
      <c r="AD52" s="23"/>
      <c r="AE52" s="23"/>
      <c r="AF52" s="23">
        <v>0</v>
      </c>
      <c r="AG52" s="23"/>
      <c r="AH52" s="23"/>
      <c r="AI52" s="23">
        <v>0</v>
      </c>
      <c r="AJ52" s="23">
        <v>0</v>
      </c>
      <c r="AK52" s="23"/>
      <c r="AL52" s="23">
        <v>0</v>
      </c>
      <c r="AM52" s="23"/>
      <c r="AN52" s="23"/>
      <c r="AO52" s="23">
        <v>0</v>
      </c>
      <c r="AP52" s="23"/>
      <c r="AQ52" s="23"/>
      <c r="AR52" s="23">
        <v>0</v>
      </c>
      <c r="AS52" s="23">
        <v>0</v>
      </c>
      <c r="AT52" s="23"/>
      <c r="AU52" s="23"/>
      <c r="AV52" s="23">
        <v>0</v>
      </c>
      <c r="AW52" s="23"/>
      <c r="AX52" s="23"/>
      <c r="AY52" s="23"/>
      <c r="AZ52" s="23"/>
    </row>
    <row r="53" spans="1:52" ht="12.75">
      <c r="A53" s="47" t="s">
        <v>119</v>
      </c>
      <c r="B53" s="16" t="s">
        <v>159</v>
      </c>
      <c r="C53" s="13" t="s">
        <v>68</v>
      </c>
      <c r="D53" s="54">
        <f>SUM(H53:AZ53)</f>
        <v>73.10000000000001</v>
      </c>
      <c r="E53" s="54"/>
      <c r="F53" s="54"/>
      <c r="G53" s="62">
        <f>IF(E53="U",F53,D53)</f>
        <v>73.10000000000001</v>
      </c>
      <c r="H53" s="54">
        <v>6.7</v>
      </c>
      <c r="I53" s="54">
        <v>2.9</v>
      </c>
      <c r="J53" s="54"/>
      <c r="K53" s="54">
        <v>6.3</v>
      </c>
      <c r="L53" s="54">
        <v>1.1</v>
      </c>
      <c r="M53" s="54"/>
      <c r="N53" s="54"/>
      <c r="O53" s="54">
        <v>8</v>
      </c>
      <c r="P53" s="54"/>
      <c r="Q53" s="54"/>
      <c r="R53" s="54"/>
      <c r="S53" s="54">
        <v>4.7</v>
      </c>
      <c r="T53" s="54"/>
      <c r="U53" s="54"/>
      <c r="V53" s="54"/>
      <c r="W53" s="54">
        <v>2.3</v>
      </c>
      <c r="X53" s="54"/>
      <c r="Y53" s="54"/>
      <c r="Z53" s="54">
        <v>3</v>
      </c>
      <c r="AA53" s="54">
        <v>4.7</v>
      </c>
      <c r="AB53" s="54"/>
      <c r="AC53" s="54">
        <v>2.1</v>
      </c>
      <c r="AD53" s="54"/>
      <c r="AE53" s="54"/>
      <c r="AF53" s="54">
        <v>0.5</v>
      </c>
      <c r="AG53" s="54"/>
      <c r="AH53" s="54"/>
      <c r="AI53" s="54">
        <v>0.5</v>
      </c>
      <c r="AJ53" s="54">
        <v>0.5</v>
      </c>
      <c r="AK53" s="54"/>
      <c r="AL53" s="54">
        <v>5</v>
      </c>
      <c r="AM53" s="54"/>
      <c r="AN53" s="54"/>
      <c r="AO53" s="54">
        <v>6.2</v>
      </c>
      <c r="AP53" s="54"/>
      <c r="AQ53" s="54"/>
      <c r="AR53" s="54">
        <v>8.1</v>
      </c>
      <c r="AS53" s="54">
        <v>9.2</v>
      </c>
      <c r="AT53" s="54"/>
      <c r="AU53" s="54"/>
      <c r="AV53" s="54">
        <v>1.3</v>
      </c>
      <c r="AW53" s="54"/>
      <c r="AX53" s="54"/>
      <c r="AY53" s="54"/>
      <c r="AZ53" s="54"/>
    </row>
    <row r="54" spans="2:52" ht="12.75">
      <c r="B54" s="8"/>
      <c r="C54" s="1" t="s">
        <v>133</v>
      </c>
      <c r="D54" s="35"/>
      <c r="E54" s="35"/>
      <c r="F54" s="35"/>
      <c r="G54" s="63"/>
      <c r="H54" s="35" t="s">
        <v>138</v>
      </c>
      <c r="I54" s="35" t="s">
        <v>138</v>
      </c>
      <c r="J54" s="35"/>
      <c r="K54" s="35" t="s">
        <v>138</v>
      </c>
      <c r="L54" s="35" t="s">
        <v>138</v>
      </c>
      <c r="M54" s="35"/>
      <c r="N54" s="35"/>
      <c r="O54" s="35" t="s">
        <v>138</v>
      </c>
      <c r="P54" s="35"/>
      <c r="Q54" s="35"/>
      <c r="R54" s="35"/>
      <c r="S54" s="35" t="s">
        <v>138</v>
      </c>
      <c r="T54" s="35"/>
      <c r="U54" s="35"/>
      <c r="V54" s="35"/>
      <c r="W54" s="35" t="s">
        <v>138</v>
      </c>
      <c r="X54" s="35"/>
      <c r="Y54" s="35"/>
      <c r="Z54" s="35" t="s">
        <v>138</v>
      </c>
      <c r="AA54" s="35" t="s">
        <v>138</v>
      </c>
      <c r="AB54" s="35"/>
      <c r="AC54" s="35" t="s">
        <v>138</v>
      </c>
      <c r="AD54" s="35"/>
      <c r="AE54" s="35"/>
      <c r="AF54" s="35" t="s">
        <v>17</v>
      </c>
      <c r="AG54" s="35"/>
      <c r="AH54" s="35"/>
      <c r="AI54" s="35" t="s">
        <v>17</v>
      </c>
      <c r="AJ54" s="35" t="s">
        <v>17</v>
      </c>
      <c r="AK54" s="35"/>
      <c r="AL54" s="35" t="s">
        <v>138</v>
      </c>
      <c r="AM54" s="35"/>
      <c r="AN54" s="35"/>
      <c r="AO54" s="35" t="s">
        <v>138</v>
      </c>
      <c r="AP54" s="35"/>
      <c r="AQ54" s="35"/>
      <c r="AR54" s="35" t="s">
        <v>138</v>
      </c>
      <c r="AS54" s="35" t="s">
        <v>138</v>
      </c>
      <c r="AT54" s="35"/>
      <c r="AU54" s="35"/>
      <c r="AV54" s="35" t="s">
        <v>138</v>
      </c>
      <c r="AW54" s="35"/>
      <c r="AX54" s="35"/>
      <c r="AY54" s="35"/>
      <c r="AZ54" s="35"/>
    </row>
    <row r="55" spans="2:52" ht="12.75">
      <c r="B55" s="16"/>
      <c r="C55" s="24" t="s">
        <v>69</v>
      </c>
      <c r="D55" s="23"/>
      <c r="E55" s="23"/>
      <c r="F55" s="23"/>
      <c r="G55" s="64"/>
      <c r="H55" s="23">
        <v>0</v>
      </c>
      <c r="I55" s="23">
        <v>0</v>
      </c>
      <c r="J55" s="23"/>
      <c r="K55" s="23">
        <v>0</v>
      </c>
      <c r="L55" s="23">
        <v>0</v>
      </c>
      <c r="M55" s="23"/>
      <c r="N55" s="23"/>
      <c r="O55" s="23">
        <v>0</v>
      </c>
      <c r="P55" s="23"/>
      <c r="Q55" s="23"/>
      <c r="R55" s="23"/>
      <c r="S55" s="23">
        <v>0</v>
      </c>
      <c r="T55" s="23"/>
      <c r="U55" s="23"/>
      <c r="V55" s="23"/>
      <c r="W55" s="23">
        <v>0</v>
      </c>
      <c r="X55" s="23"/>
      <c r="Y55" s="23"/>
      <c r="Z55" s="23">
        <v>0</v>
      </c>
      <c r="AA55" s="23">
        <v>0</v>
      </c>
      <c r="AB55" s="23"/>
      <c r="AC55" s="23">
        <v>0</v>
      </c>
      <c r="AD55" s="23"/>
      <c r="AE55" s="23"/>
      <c r="AF55" s="23">
        <v>0</v>
      </c>
      <c r="AG55" s="23"/>
      <c r="AH55" s="23"/>
      <c r="AI55" s="23">
        <v>0</v>
      </c>
      <c r="AJ55" s="23">
        <v>0</v>
      </c>
      <c r="AK55" s="23"/>
      <c r="AL55" s="23">
        <v>0</v>
      </c>
      <c r="AM55" s="23"/>
      <c r="AN55" s="23"/>
      <c r="AO55" s="23">
        <v>0</v>
      </c>
      <c r="AP55" s="23"/>
      <c r="AQ55" s="23"/>
      <c r="AR55" s="23">
        <v>0</v>
      </c>
      <c r="AS55" s="23">
        <v>0</v>
      </c>
      <c r="AT55" s="23"/>
      <c r="AU55" s="23"/>
      <c r="AV55" s="23">
        <v>0</v>
      </c>
      <c r="AW55" s="23"/>
      <c r="AX55" s="23"/>
      <c r="AY55" s="23"/>
      <c r="AZ55" s="23"/>
    </row>
    <row r="56" spans="1:52" ht="12.75">
      <c r="A56" s="47" t="s">
        <v>120</v>
      </c>
      <c r="B56" s="16" t="s">
        <v>159</v>
      </c>
      <c r="C56" s="13" t="s">
        <v>68</v>
      </c>
      <c r="D56" s="54">
        <f>SUM(H56:AZ56)</f>
        <v>40.699999999999996</v>
      </c>
      <c r="E56" s="54"/>
      <c r="F56" s="54"/>
      <c r="G56" s="62">
        <f>IF(E56="U",F56,D56)</f>
        <v>40.699999999999996</v>
      </c>
      <c r="H56" s="54">
        <v>4.1</v>
      </c>
      <c r="I56" s="54">
        <v>1.8</v>
      </c>
      <c r="J56" s="54"/>
      <c r="K56" s="54">
        <v>4.3</v>
      </c>
      <c r="L56" s="54">
        <v>0.5</v>
      </c>
      <c r="M56" s="54"/>
      <c r="N56" s="54"/>
      <c r="O56" s="54">
        <v>5.8</v>
      </c>
      <c r="P56" s="54"/>
      <c r="Q56" s="54"/>
      <c r="R56" s="54"/>
      <c r="S56" s="54">
        <v>3.7</v>
      </c>
      <c r="T56" s="54"/>
      <c r="U56" s="54"/>
      <c r="V56" s="54"/>
      <c r="W56" s="54">
        <v>1.5</v>
      </c>
      <c r="X56" s="54"/>
      <c r="Y56" s="54"/>
      <c r="Z56" s="54">
        <v>0.5</v>
      </c>
      <c r="AA56" s="54">
        <v>2.9</v>
      </c>
      <c r="AB56" s="54"/>
      <c r="AC56" s="54">
        <v>1.5</v>
      </c>
      <c r="AD56" s="54"/>
      <c r="AE56" s="54"/>
      <c r="AF56" s="54">
        <v>0.5</v>
      </c>
      <c r="AG56" s="54"/>
      <c r="AH56" s="54"/>
      <c r="AI56" s="54">
        <v>0.5</v>
      </c>
      <c r="AJ56" s="54">
        <v>0.5</v>
      </c>
      <c r="AK56" s="54"/>
      <c r="AL56" s="54">
        <v>2.2</v>
      </c>
      <c r="AM56" s="54"/>
      <c r="AN56" s="54"/>
      <c r="AO56" s="54">
        <v>2.4</v>
      </c>
      <c r="AP56" s="54"/>
      <c r="AQ56" s="54"/>
      <c r="AR56" s="54">
        <v>3.1</v>
      </c>
      <c r="AS56" s="54">
        <v>4.4</v>
      </c>
      <c r="AT56" s="54"/>
      <c r="AU56" s="54"/>
      <c r="AV56" s="54">
        <v>0.5</v>
      </c>
      <c r="AW56" s="54"/>
      <c r="AX56" s="54"/>
      <c r="AY56" s="54"/>
      <c r="AZ56" s="54"/>
    </row>
    <row r="57" spans="2:52" ht="12.75">
      <c r="B57" s="8"/>
      <c r="C57" s="1" t="s">
        <v>133</v>
      </c>
      <c r="D57" s="35"/>
      <c r="E57" s="35"/>
      <c r="F57" s="35"/>
      <c r="G57" s="63"/>
      <c r="H57" s="35" t="s">
        <v>138</v>
      </c>
      <c r="I57" s="35" t="s">
        <v>138</v>
      </c>
      <c r="J57" s="35"/>
      <c r="K57" s="35" t="s">
        <v>138</v>
      </c>
      <c r="L57" s="35" t="s">
        <v>17</v>
      </c>
      <c r="M57" s="35"/>
      <c r="N57" s="35"/>
      <c r="O57" s="35" t="s">
        <v>138</v>
      </c>
      <c r="P57" s="35"/>
      <c r="Q57" s="35"/>
      <c r="R57" s="35"/>
      <c r="S57" s="35" t="s">
        <v>138</v>
      </c>
      <c r="T57" s="35"/>
      <c r="U57" s="35"/>
      <c r="V57" s="35"/>
      <c r="W57" s="35" t="s">
        <v>138</v>
      </c>
      <c r="X57" s="35"/>
      <c r="Y57" s="35"/>
      <c r="Z57" s="35" t="s">
        <v>17</v>
      </c>
      <c r="AA57" s="35" t="s">
        <v>138</v>
      </c>
      <c r="AB57" s="35"/>
      <c r="AC57" s="35" t="s">
        <v>138</v>
      </c>
      <c r="AD57" s="35"/>
      <c r="AE57" s="35"/>
      <c r="AF57" s="35" t="s">
        <v>17</v>
      </c>
      <c r="AG57" s="35"/>
      <c r="AH57" s="35"/>
      <c r="AI57" s="35" t="s">
        <v>17</v>
      </c>
      <c r="AJ57" s="35" t="s">
        <v>17</v>
      </c>
      <c r="AK57" s="35"/>
      <c r="AL57" s="35" t="s">
        <v>138</v>
      </c>
      <c r="AM57" s="35"/>
      <c r="AN57" s="35"/>
      <c r="AO57" s="35" t="s">
        <v>138</v>
      </c>
      <c r="AP57" s="35"/>
      <c r="AQ57" s="35"/>
      <c r="AR57" s="35" t="s">
        <v>138</v>
      </c>
      <c r="AS57" s="35" t="s">
        <v>138</v>
      </c>
      <c r="AT57" s="35"/>
      <c r="AU57" s="35"/>
      <c r="AV57" s="35" t="s">
        <v>17</v>
      </c>
      <c r="AW57" s="35"/>
      <c r="AX57" s="35"/>
      <c r="AY57" s="35"/>
      <c r="AZ57" s="35"/>
    </row>
    <row r="58" spans="2:52" ht="12.75">
      <c r="B58" s="16"/>
      <c r="C58" s="24" t="s">
        <v>69</v>
      </c>
      <c r="D58" s="23"/>
      <c r="E58" s="23"/>
      <c r="F58" s="23"/>
      <c r="G58" s="64"/>
      <c r="H58" s="23">
        <v>0</v>
      </c>
      <c r="I58" s="23">
        <v>0</v>
      </c>
      <c r="J58" s="23"/>
      <c r="K58" s="23">
        <v>0</v>
      </c>
      <c r="L58" s="23">
        <v>0</v>
      </c>
      <c r="M58" s="23"/>
      <c r="N58" s="23"/>
      <c r="O58" s="23">
        <v>0</v>
      </c>
      <c r="P58" s="23"/>
      <c r="Q58" s="23"/>
      <c r="R58" s="23"/>
      <c r="S58" s="23">
        <v>0</v>
      </c>
      <c r="T58" s="23"/>
      <c r="U58" s="23"/>
      <c r="V58" s="23"/>
      <c r="W58" s="23">
        <v>0</v>
      </c>
      <c r="X58" s="23"/>
      <c r="Y58" s="23"/>
      <c r="Z58" s="23">
        <v>0</v>
      </c>
      <c r="AA58" s="23">
        <v>0</v>
      </c>
      <c r="AB58" s="23"/>
      <c r="AC58" s="23">
        <v>0</v>
      </c>
      <c r="AD58" s="23"/>
      <c r="AE58" s="23"/>
      <c r="AF58" s="23">
        <v>0</v>
      </c>
      <c r="AG58" s="23"/>
      <c r="AH58" s="23"/>
      <c r="AI58" s="23">
        <v>0</v>
      </c>
      <c r="AJ58" s="23">
        <v>0</v>
      </c>
      <c r="AK58" s="23"/>
      <c r="AL58" s="23">
        <v>0</v>
      </c>
      <c r="AM58" s="23"/>
      <c r="AN58" s="23"/>
      <c r="AO58" s="23">
        <v>0</v>
      </c>
      <c r="AP58" s="23"/>
      <c r="AQ58" s="23"/>
      <c r="AR58" s="23">
        <v>0</v>
      </c>
      <c r="AS58" s="23">
        <v>0</v>
      </c>
      <c r="AT58" s="23"/>
      <c r="AU58" s="23"/>
      <c r="AV58" s="23">
        <v>0</v>
      </c>
      <c r="AW58" s="23"/>
      <c r="AX58" s="23"/>
      <c r="AY58" s="23"/>
      <c r="AZ58" s="23"/>
    </row>
    <row r="59" spans="1:52" ht="12.75">
      <c r="A59" s="47" t="s">
        <v>121</v>
      </c>
      <c r="B59" s="16" t="s">
        <v>159</v>
      </c>
      <c r="C59" s="13" t="s">
        <v>68</v>
      </c>
      <c r="D59" s="54">
        <f>SUM(H59:AZ59)</f>
        <v>30.300000000000004</v>
      </c>
      <c r="E59" s="54"/>
      <c r="F59" s="54"/>
      <c r="G59" s="62">
        <f>IF(E59="U",F59,D59)</f>
        <v>30.300000000000004</v>
      </c>
      <c r="H59" s="54">
        <v>2.3</v>
      </c>
      <c r="I59" s="54">
        <v>0.7</v>
      </c>
      <c r="J59" s="54"/>
      <c r="K59" s="54">
        <v>2.7</v>
      </c>
      <c r="L59" s="54">
        <v>0.9</v>
      </c>
      <c r="M59" s="54"/>
      <c r="N59" s="54"/>
      <c r="O59" s="54">
        <v>4.2</v>
      </c>
      <c r="P59" s="54"/>
      <c r="Q59" s="54"/>
      <c r="R59" s="54"/>
      <c r="S59" s="54">
        <v>3.4</v>
      </c>
      <c r="T59" s="54"/>
      <c r="U59" s="54"/>
      <c r="V59" s="54"/>
      <c r="W59" s="54">
        <v>1.4</v>
      </c>
      <c r="X59" s="54"/>
      <c r="Y59" s="54"/>
      <c r="Z59" s="54">
        <v>0.7</v>
      </c>
      <c r="AA59" s="54">
        <v>3.7</v>
      </c>
      <c r="AB59" s="54"/>
      <c r="AC59" s="54">
        <v>1.8</v>
      </c>
      <c r="AD59" s="54"/>
      <c r="AE59" s="54"/>
      <c r="AF59" s="54">
        <v>0.5</v>
      </c>
      <c r="AG59" s="54"/>
      <c r="AH59" s="54"/>
      <c r="AI59" s="54">
        <v>0.6</v>
      </c>
      <c r="AJ59" s="54">
        <v>0.5</v>
      </c>
      <c r="AK59" s="54"/>
      <c r="AL59" s="54">
        <v>0.8</v>
      </c>
      <c r="AM59" s="54"/>
      <c r="AN59" s="54"/>
      <c r="AO59" s="54">
        <v>1</v>
      </c>
      <c r="AP59" s="54"/>
      <c r="AQ59" s="54"/>
      <c r="AR59" s="54">
        <v>1.6</v>
      </c>
      <c r="AS59" s="54">
        <v>2.1</v>
      </c>
      <c r="AT59" s="54"/>
      <c r="AU59" s="54"/>
      <c r="AV59" s="54">
        <v>0.5</v>
      </c>
      <c r="AW59" s="54">
        <v>0.9</v>
      </c>
      <c r="AX59" s="54"/>
      <c r="AY59" s="54"/>
      <c r="AZ59" s="54"/>
    </row>
    <row r="60" spans="2:52" ht="12.75">
      <c r="B60" s="8"/>
      <c r="C60" s="1" t="s">
        <v>133</v>
      </c>
      <c r="D60" s="35"/>
      <c r="E60" s="35"/>
      <c r="F60" s="35"/>
      <c r="G60" s="63"/>
      <c r="H60" s="35" t="s">
        <v>138</v>
      </c>
      <c r="I60" s="35" t="s">
        <v>138</v>
      </c>
      <c r="J60" s="35"/>
      <c r="K60" s="35" t="s">
        <v>138</v>
      </c>
      <c r="L60" s="35" t="s">
        <v>138</v>
      </c>
      <c r="M60" s="35"/>
      <c r="N60" s="35"/>
      <c r="O60" s="35" t="s">
        <v>138</v>
      </c>
      <c r="P60" s="35"/>
      <c r="Q60" s="35"/>
      <c r="R60" s="35"/>
      <c r="S60" s="35" t="s">
        <v>138</v>
      </c>
      <c r="T60" s="35"/>
      <c r="U60" s="35"/>
      <c r="V60" s="35"/>
      <c r="W60" s="35" t="s">
        <v>138</v>
      </c>
      <c r="X60" s="35"/>
      <c r="Y60" s="35"/>
      <c r="Z60" s="35" t="s">
        <v>138</v>
      </c>
      <c r="AA60" s="35" t="s">
        <v>138</v>
      </c>
      <c r="AB60" s="35"/>
      <c r="AC60" s="35" t="s">
        <v>138</v>
      </c>
      <c r="AD60" s="35"/>
      <c r="AE60" s="35"/>
      <c r="AF60" s="35" t="s">
        <v>17</v>
      </c>
      <c r="AG60" s="35"/>
      <c r="AH60" s="35"/>
      <c r="AI60" s="35" t="s">
        <v>138</v>
      </c>
      <c r="AJ60" s="35" t="s">
        <v>17</v>
      </c>
      <c r="AK60" s="35"/>
      <c r="AL60" s="35" t="s">
        <v>138</v>
      </c>
      <c r="AM60" s="35"/>
      <c r="AN60" s="35"/>
      <c r="AO60" s="35" t="s">
        <v>138</v>
      </c>
      <c r="AP60" s="35"/>
      <c r="AQ60" s="35"/>
      <c r="AR60" s="35" t="s">
        <v>138</v>
      </c>
      <c r="AS60" s="35" t="s">
        <v>138</v>
      </c>
      <c r="AT60" s="35"/>
      <c r="AU60" s="35"/>
      <c r="AV60" s="35" t="s">
        <v>17</v>
      </c>
      <c r="AW60" s="35" t="s">
        <v>138</v>
      </c>
      <c r="AX60" s="35"/>
      <c r="AY60" s="35"/>
      <c r="AZ60" s="35"/>
    </row>
    <row r="61" spans="2:52" ht="12.75">
      <c r="B61" s="16"/>
      <c r="C61" s="24" t="s">
        <v>69</v>
      </c>
      <c r="D61" s="23"/>
      <c r="E61" s="23"/>
      <c r="F61" s="23"/>
      <c r="G61" s="64"/>
      <c r="H61" s="23">
        <v>0</v>
      </c>
      <c r="I61" s="23">
        <v>0</v>
      </c>
      <c r="J61" s="23"/>
      <c r="K61" s="23">
        <v>0</v>
      </c>
      <c r="L61" s="23">
        <v>0</v>
      </c>
      <c r="M61" s="23"/>
      <c r="N61" s="23"/>
      <c r="O61" s="23">
        <v>0</v>
      </c>
      <c r="P61" s="23"/>
      <c r="Q61" s="23"/>
      <c r="R61" s="23"/>
      <c r="S61" s="23">
        <v>0</v>
      </c>
      <c r="T61" s="23"/>
      <c r="U61" s="23"/>
      <c r="V61" s="23"/>
      <c r="W61" s="23">
        <v>0</v>
      </c>
      <c r="X61" s="23"/>
      <c r="Y61" s="23"/>
      <c r="Z61" s="23">
        <v>0</v>
      </c>
      <c r="AA61" s="23">
        <v>0</v>
      </c>
      <c r="AB61" s="23"/>
      <c r="AC61" s="23">
        <v>0</v>
      </c>
      <c r="AD61" s="23"/>
      <c r="AE61" s="23"/>
      <c r="AF61" s="23">
        <v>0</v>
      </c>
      <c r="AG61" s="23"/>
      <c r="AH61" s="23"/>
      <c r="AI61" s="23">
        <v>0</v>
      </c>
      <c r="AJ61" s="23">
        <v>0</v>
      </c>
      <c r="AK61" s="23"/>
      <c r="AL61" s="23">
        <v>0</v>
      </c>
      <c r="AM61" s="23"/>
      <c r="AN61" s="23"/>
      <c r="AO61" s="23">
        <v>0</v>
      </c>
      <c r="AP61" s="23"/>
      <c r="AQ61" s="23"/>
      <c r="AR61" s="23">
        <v>0</v>
      </c>
      <c r="AS61" s="23">
        <v>0</v>
      </c>
      <c r="AT61" s="23"/>
      <c r="AU61" s="23"/>
      <c r="AV61" s="23">
        <v>0</v>
      </c>
      <c r="AW61" s="23">
        <v>0</v>
      </c>
      <c r="AX61" s="23"/>
      <c r="AY61" s="23"/>
      <c r="AZ61" s="23"/>
    </row>
    <row r="62" spans="1:52" ht="12.75">
      <c r="A62" s="47" t="s">
        <v>122</v>
      </c>
      <c r="B62" s="16" t="s">
        <v>159</v>
      </c>
      <c r="C62" s="13" t="s">
        <v>68</v>
      </c>
      <c r="D62" s="54">
        <f>SUM(H62:AZ62)</f>
        <v>26.7</v>
      </c>
      <c r="E62" s="54"/>
      <c r="F62" s="54"/>
      <c r="G62" s="62">
        <f>IF(E62="U",F62,D62)</f>
        <v>26.7</v>
      </c>
      <c r="H62" s="54">
        <v>2.5</v>
      </c>
      <c r="I62" s="54">
        <v>1.1</v>
      </c>
      <c r="J62" s="54"/>
      <c r="K62" s="54">
        <v>2.7</v>
      </c>
      <c r="L62" s="54">
        <v>0.5</v>
      </c>
      <c r="M62" s="54"/>
      <c r="N62" s="54"/>
      <c r="O62" s="54">
        <v>4.2</v>
      </c>
      <c r="P62" s="54"/>
      <c r="Q62" s="54"/>
      <c r="R62" s="54"/>
      <c r="S62" s="54">
        <v>2.8</v>
      </c>
      <c r="T62" s="54"/>
      <c r="U62" s="54"/>
      <c r="V62" s="54"/>
      <c r="W62" s="54">
        <v>1.1</v>
      </c>
      <c r="X62" s="54"/>
      <c r="Y62" s="54"/>
      <c r="Z62" s="54">
        <v>0.5</v>
      </c>
      <c r="AA62" s="54">
        <v>2.3</v>
      </c>
      <c r="AB62" s="54"/>
      <c r="AC62" s="54">
        <v>1.4</v>
      </c>
      <c r="AD62" s="54"/>
      <c r="AE62" s="54"/>
      <c r="AF62" s="54">
        <v>0.5</v>
      </c>
      <c r="AG62" s="54"/>
      <c r="AH62" s="54"/>
      <c r="AI62" s="54">
        <v>0.5</v>
      </c>
      <c r="AJ62" s="54">
        <v>0.5</v>
      </c>
      <c r="AK62" s="54"/>
      <c r="AL62" s="54">
        <v>1</v>
      </c>
      <c r="AM62" s="54"/>
      <c r="AN62" s="54"/>
      <c r="AO62" s="54">
        <v>1.1</v>
      </c>
      <c r="AP62" s="54"/>
      <c r="AQ62" s="54"/>
      <c r="AR62" s="54">
        <v>1.4</v>
      </c>
      <c r="AS62" s="54">
        <v>2.1</v>
      </c>
      <c r="AT62" s="54"/>
      <c r="AU62" s="54"/>
      <c r="AV62" s="54">
        <v>0.5</v>
      </c>
      <c r="AW62" s="54"/>
      <c r="AX62" s="54"/>
      <c r="AY62" s="54"/>
      <c r="AZ62" s="54"/>
    </row>
    <row r="63" spans="2:52" ht="12.75">
      <c r="B63" s="8"/>
      <c r="C63" s="1" t="s">
        <v>133</v>
      </c>
      <c r="D63" s="35"/>
      <c r="E63" s="35"/>
      <c r="F63" s="35"/>
      <c r="G63" s="63"/>
      <c r="H63" s="35" t="s">
        <v>138</v>
      </c>
      <c r="I63" s="35" t="s">
        <v>138</v>
      </c>
      <c r="J63" s="35"/>
      <c r="K63" s="35" t="s">
        <v>138</v>
      </c>
      <c r="L63" s="35" t="s">
        <v>17</v>
      </c>
      <c r="M63" s="35"/>
      <c r="N63" s="35"/>
      <c r="O63" s="35" t="s">
        <v>138</v>
      </c>
      <c r="P63" s="35"/>
      <c r="Q63" s="35"/>
      <c r="R63" s="35"/>
      <c r="S63" s="35" t="s">
        <v>138</v>
      </c>
      <c r="T63" s="35"/>
      <c r="U63" s="35"/>
      <c r="V63" s="35"/>
      <c r="W63" s="35" t="s">
        <v>138</v>
      </c>
      <c r="X63" s="35"/>
      <c r="Y63" s="35"/>
      <c r="Z63" s="35" t="s">
        <v>17</v>
      </c>
      <c r="AA63" s="35" t="s">
        <v>138</v>
      </c>
      <c r="AB63" s="35"/>
      <c r="AC63" s="35" t="s">
        <v>138</v>
      </c>
      <c r="AD63" s="35"/>
      <c r="AE63" s="35"/>
      <c r="AF63" s="35" t="s">
        <v>17</v>
      </c>
      <c r="AG63" s="35"/>
      <c r="AH63" s="35"/>
      <c r="AI63" s="35" t="s">
        <v>17</v>
      </c>
      <c r="AJ63" s="35" t="s">
        <v>17</v>
      </c>
      <c r="AK63" s="35"/>
      <c r="AL63" s="35" t="s">
        <v>138</v>
      </c>
      <c r="AM63" s="35"/>
      <c r="AN63" s="35"/>
      <c r="AO63" s="35" t="s">
        <v>138</v>
      </c>
      <c r="AP63" s="35"/>
      <c r="AQ63" s="35"/>
      <c r="AR63" s="35" t="s">
        <v>138</v>
      </c>
      <c r="AS63" s="35" t="s">
        <v>138</v>
      </c>
      <c r="AT63" s="35"/>
      <c r="AU63" s="35"/>
      <c r="AV63" s="35" t="s">
        <v>17</v>
      </c>
      <c r="AW63" s="35"/>
      <c r="AX63" s="35"/>
      <c r="AY63" s="35"/>
      <c r="AZ63" s="35"/>
    </row>
    <row r="64" spans="2:52" ht="12.75">
      <c r="B64" s="16"/>
      <c r="C64" s="24" t="s">
        <v>69</v>
      </c>
      <c r="D64" s="23"/>
      <c r="E64" s="23"/>
      <c r="F64" s="23"/>
      <c r="G64" s="64"/>
      <c r="H64" s="23">
        <v>0</v>
      </c>
      <c r="I64" s="23">
        <v>0</v>
      </c>
      <c r="J64" s="23"/>
      <c r="K64" s="23">
        <v>0</v>
      </c>
      <c r="L64" s="23">
        <v>0</v>
      </c>
      <c r="M64" s="23"/>
      <c r="N64" s="23"/>
      <c r="O64" s="23">
        <v>0</v>
      </c>
      <c r="P64" s="23"/>
      <c r="Q64" s="23"/>
      <c r="R64" s="23"/>
      <c r="S64" s="23">
        <v>0</v>
      </c>
      <c r="T64" s="23"/>
      <c r="U64" s="23"/>
      <c r="V64" s="23"/>
      <c r="W64" s="23">
        <v>0</v>
      </c>
      <c r="X64" s="23"/>
      <c r="Y64" s="23"/>
      <c r="Z64" s="23">
        <v>0</v>
      </c>
      <c r="AA64" s="23">
        <v>0</v>
      </c>
      <c r="AB64" s="23"/>
      <c r="AC64" s="23">
        <v>0</v>
      </c>
      <c r="AD64" s="23"/>
      <c r="AE64" s="23"/>
      <c r="AF64" s="23">
        <v>0</v>
      </c>
      <c r="AG64" s="23"/>
      <c r="AH64" s="23"/>
      <c r="AI64" s="23">
        <v>0</v>
      </c>
      <c r="AJ64" s="23">
        <v>0</v>
      </c>
      <c r="AK64" s="23"/>
      <c r="AL64" s="23">
        <v>0</v>
      </c>
      <c r="AM64" s="23"/>
      <c r="AN64" s="23"/>
      <c r="AO64" s="23">
        <v>0</v>
      </c>
      <c r="AP64" s="23"/>
      <c r="AQ64" s="23"/>
      <c r="AR64" s="23">
        <v>0</v>
      </c>
      <c r="AS64" s="23">
        <v>0</v>
      </c>
      <c r="AT64" s="23"/>
      <c r="AU64" s="23"/>
      <c r="AV64" s="23">
        <v>0</v>
      </c>
      <c r="AW64" s="23"/>
      <c r="AX64" s="23"/>
      <c r="AY64" s="23"/>
      <c r="AZ64" s="23"/>
    </row>
    <row r="65" spans="1:52" ht="12.75">
      <c r="A65" s="47" t="s">
        <v>123</v>
      </c>
      <c r="B65" s="16" t="s">
        <v>159</v>
      </c>
      <c r="C65" s="13" t="s">
        <v>68</v>
      </c>
      <c r="D65" s="54">
        <f>SUM(H65:AZ65)</f>
        <v>27.4</v>
      </c>
      <c r="E65" s="54"/>
      <c r="F65" s="54"/>
      <c r="G65" s="62">
        <f>IF(E65="U",F65,D65)</f>
        <v>27.4</v>
      </c>
      <c r="H65" s="54">
        <v>2.8</v>
      </c>
      <c r="I65" s="54">
        <v>1.3</v>
      </c>
      <c r="J65" s="54"/>
      <c r="K65" s="54">
        <v>0.5</v>
      </c>
      <c r="L65" s="54">
        <v>0.5</v>
      </c>
      <c r="M65" s="54"/>
      <c r="N65" s="54"/>
      <c r="O65" s="54">
        <v>4.4</v>
      </c>
      <c r="P65" s="54"/>
      <c r="Q65" s="54"/>
      <c r="R65" s="54"/>
      <c r="S65" s="54">
        <v>3.2</v>
      </c>
      <c r="T65" s="54"/>
      <c r="U65" s="54"/>
      <c r="V65" s="54"/>
      <c r="W65" s="54">
        <v>1.3</v>
      </c>
      <c r="X65" s="54"/>
      <c r="Y65" s="54"/>
      <c r="Z65" s="54">
        <v>0.5</v>
      </c>
      <c r="AA65" s="54">
        <v>2.7</v>
      </c>
      <c r="AB65" s="54"/>
      <c r="AC65" s="54">
        <v>1.5</v>
      </c>
      <c r="AD65" s="54"/>
      <c r="AE65" s="54"/>
      <c r="AF65" s="54">
        <v>0.5</v>
      </c>
      <c r="AG65" s="54"/>
      <c r="AH65" s="54"/>
      <c r="AI65" s="54">
        <v>1</v>
      </c>
      <c r="AJ65" s="54">
        <v>0.5</v>
      </c>
      <c r="AK65" s="54"/>
      <c r="AL65" s="54">
        <v>1.1</v>
      </c>
      <c r="AM65" s="54"/>
      <c r="AN65" s="54"/>
      <c r="AO65" s="54">
        <v>1.2</v>
      </c>
      <c r="AP65" s="54"/>
      <c r="AQ65" s="54"/>
      <c r="AR65" s="54">
        <v>1.7</v>
      </c>
      <c r="AS65" s="54">
        <v>2.2</v>
      </c>
      <c r="AT65" s="54"/>
      <c r="AU65" s="54"/>
      <c r="AV65" s="54">
        <v>0.5</v>
      </c>
      <c r="AW65" s="54"/>
      <c r="AX65" s="54"/>
      <c r="AY65" s="54"/>
      <c r="AZ65" s="54"/>
    </row>
    <row r="66" spans="2:52" ht="12.75">
      <c r="B66" s="8"/>
      <c r="C66" s="1" t="s">
        <v>133</v>
      </c>
      <c r="D66" s="35"/>
      <c r="E66" s="35"/>
      <c r="F66" s="35"/>
      <c r="G66" s="63"/>
      <c r="H66" s="35" t="s">
        <v>138</v>
      </c>
      <c r="I66" s="35" t="s">
        <v>138</v>
      </c>
      <c r="J66" s="35"/>
      <c r="K66" s="35" t="s">
        <v>17</v>
      </c>
      <c r="L66" s="35" t="s">
        <v>17</v>
      </c>
      <c r="M66" s="35"/>
      <c r="N66" s="35"/>
      <c r="O66" s="35" t="s">
        <v>138</v>
      </c>
      <c r="P66" s="35"/>
      <c r="Q66" s="35"/>
      <c r="R66" s="35"/>
      <c r="S66" s="35" t="s">
        <v>138</v>
      </c>
      <c r="T66" s="35"/>
      <c r="U66" s="35"/>
      <c r="V66" s="35"/>
      <c r="W66" s="35" t="s">
        <v>138</v>
      </c>
      <c r="X66" s="35"/>
      <c r="Y66" s="35"/>
      <c r="Z66" s="35" t="s">
        <v>17</v>
      </c>
      <c r="AA66" s="35" t="s">
        <v>138</v>
      </c>
      <c r="AB66" s="35"/>
      <c r="AC66" s="35" t="s">
        <v>138</v>
      </c>
      <c r="AD66" s="35"/>
      <c r="AE66" s="35"/>
      <c r="AF66" s="35" t="s">
        <v>17</v>
      </c>
      <c r="AG66" s="35"/>
      <c r="AH66" s="35"/>
      <c r="AI66" s="35" t="s">
        <v>138</v>
      </c>
      <c r="AJ66" s="35" t="s">
        <v>17</v>
      </c>
      <c r="AK66" s="35"/>
      <c r="AL66" s="35" t="s">
        <v>138</v>
      </c>
      <c r="AM66" s="35"/>
      <c r="AN66" s="35"/>
      <c r="AO66" s="35" t="s">
        <v>138</v>
      </c>
      <c r="AP66" s="35"/>
      <c r="AQ66" s="35"/>
      <c r="AR66" s="35" t="s">
        <v>138</v>
      </c>
      <c r="AS66" s="35" t="s">
        <v>138</v>
      </c>
      <c r="AT66" s="35"/>
      <c r="AU66" s="35"/>
      <c r="AV66" s="35" t="s">
        <v>17</v>
      </c>
      <c r="AW66" s="35"/>
      <c r="AX66" s="35"/>
      <c r="AY66" s="35"/>
      <c r="AZ66" s="35"/>
    </row>
    <row r="67" spans="2:52" ht="12.75">
      <c r="B67" s="16"/>
      <c r="C67" s="24" t="s">
        <v>69</v>
      </c>
      <c r="D67" s="23"/>
      <c r="E67" s="23"/>
      <c r="F67" s="23"/>
      <c r="G67" s="64"/>
      <c r="H67" s="23">
        <v>0</v>
      </c>
      <c r="I67" s="23">
        <v>0</v>
      </c>
      <c r="J67" s="23"/>
      <c r="K67" s="23">
        <v>0</v>
      </c>
      <c r="L67" s="23">
        <v>0</v>
      </c>
      <c r="M67" s="23"/>
      <c r="N67" s="23"/>
      <c r="O67" s="23">
        <v>0</v>
      </c>
      <c r="P67" s="23"/>
      <c r="Q67" s="23"/>
      <c r="R67" s="23"/>
      <c r="S67" s="23">
        <v>0</v>
      </c>
      <c r="T67" s="23"/>
      <c r="U67" s="23"/>
      <c r="V67" s="23"/>
      <c r="W67" s="23">
        <v>0</v>
      </c>
      <c r="X67" s="23"/>
      <c r="Y67" s="23"/>
      <c r="Z67" s="23">
        <v>0</v>
      </c>
      <c r="AA67" s="23">
        <v>0</v>
      </c>
      <c r="AB67" s="23"/>
      <c r="AC67" s="23">
        <v>0</v>
      </c>
      <c r="AD67" s="23"/>
      <c r="AE67" s="23"/>
      <c r="AF67" s="23">
        <v>0</v>
      </c>
      <c r="AG67" s="23"/>
      <c r="AH67" s="23"/>
      <c r="AI67" s="23">
        <v>0</v>
      </c>
      <c r="AJ67" s="23">
        <v>0</v>
      </c>
      <c r="AK67" s="23"/>
      <c r="AL67" s="23">
        <v>0</v>
      </c>
      <c r="AM67" s="23"/>
      <c r="AN67" s="23"/>
      <c r="AO67" s="23">
        <v>0</v>
      </c>
      <c r="AP67" s="23"/>
      <c r="AQ67" s="23"/>
      <c r="AR67" s="23">
        <v>0</v>
      </c>
      <c r="AS67" s="23">
        <v>0</v>
      </c>
      <c r="AT67" s="23"/>
      <c r="AU67" s="23"/>
      <c r="AV67" s="23">
        <v>0</v>
      </c>
      <c r="AW67" s="23"/>
      <c r="AX67" s="23"/>
      <c r="AY67" s="23"/>
      <c r="AZ67" s="23"/>
    </row>
    <row r="68" spans="1:52" ht="12.75">
      <c r="A68" s="47" t="s">
        <v>124</v>
      </c>
      <c r="B68" s="16" t="s">
        <v>159</v>
      </c>
      <c r="C68" s="13" t="s">
        <v>68</v>
      </c>
      <c r="D68" s="54">
        <f>SUM(H68:AZ68)</f>
        <v>200.1</v>
      </c>
      <c r="E68" s="54"/>
      <c r="F68" s="54"/>
      <c r="G68" s="62">
        <f>IF(E68="U",F68,D68)</f>
        <v>200.1</v>
      </c>
      <c r="H68" s="54">
        <v>16.5</v>
      </c>
      <c r="I68" s="54">
        <v>8</v>
      </c>
      <c r="J68" s="54"/>
      <c r="K68" s="54">
        <v>16.9</v>
      </c>
      <c r="L68" s="54">
        <v>3.2</v>
      </c>
      <c r="M68" s="54"/>
      <c r="N68" s="54"/>
      <c r="O68" s="54">
        <v>17.3</v>
      </c>
      <c r="P68" s="54"/>
      <c r="Q68" s="54"/>
      <c r="R68" s="54"/>
      <c r="S68" s="54">
        <v>13.3</v>
      </c>
      <c r="T68" s="54"/>
      <c r="U68" s="54"/>
      <c r="V68" s="54"/>
      <c r="W68" s="54">
        <v>6.1</v>
      </c>
      <c r="X68" s="54"/>
      <c r="Y68" s="54"/>
      <c r="Z68" s="54">
        <v>5.7</v>
      </c>
      <c r="AA68" s="54">
        <v>11.9</v>
      </c>
      <c r="AB68" s="54"/>
      <c r="AC68" s="54">
        <v>5</v>
      </c>
      <c r="AD68" s="54"/>
      <c r="AE68" s="54"/>
      <c r="AF68" s="54">
        <v>1.7</v>
      </c>
      <c r="AG68" s="54"/>
      <c r="AH68" s="54"/>
      <c r="AI68" s="54">
        <v>2.7</v>
      </c>
      <c r="AJ68" s="54">
        <v>0.8</v>
      </c>
      <c r="AK68" s="54"/>
      <c r="AL68" s="54">
        <v>15.2</v>
      </c>
      <c r="AM68" s="54"/>
      <c r="AN68" s="54"/>
      <c r="AO68" s="54">
        <v>16.1</v>
      </c>
      <c r="AP68" s="54"/>
      <c r="AQ68" s="54"/>
      <c r="AR68" s="54">
        <v>24.5</v>
      </c>
      <c r="AS68" s="54">
        <v>28.6</v>
      </c>
      <c r="AT68" s="54"/>
      <c r="AU68" s="54"/>
      <c r="AV68" s="54">
        <v>0.5</v>
      </c>
      <c r="AW68" s="54">
        <v>6.1</v>
      </c>
      <c r="AX68" s="54"/>
      <c r="AY68" s="54"/>
      <c r="AZ68" s="54"/>
    </row>
    <row r="69" spans="2:52" ht="12.75">
      <c r="B69" s="8"/>
      <c r="C69" s="1" t="s">
        <v>133</v>
      </c>
      <c r="D69" s="35"/>
      <c r="E69" s="35"/>
      <c r="F69" s="35"/>
      <c r="G69" s="63"/>
      <c r="H69" s="35" t="s">
        <v>138</v>
      </c>
      <c r="I69" s="35" t="s">
        <v>138</v>
      </c>
      <c r="J69" s="35"/>
      <c r="K69" s="35" t="s">
        <v>138</v>
      </c>
      <c r="L69" s="35" t="s">
        <v>138</v>
      </c>
      <c r="M69" s="35"/>
      <c r="N69" s="35"/>
      <c r="O69" s="35" t="s">
        <v>138</v>
      </c>
      <c r="P69" s="35"/>
      <c r="Q69" s="35"/>
      <c r="R69" s="35"/>
      <c r="S69" s="35" t="s">
        <v>138</v>
      </c>
      <c r="T69" s="35"/>
      <c r="U69" s="35"/>
      <c r="V69" s="35"/>
      <c r="W69" s="35" t="s">
        <v>138</v>
      </c>
      <c r="X69" s="35"/>
      <c r="Y69" s="35"/>
      <c r="Z69" s="35" t="s">
        <v>138</v>
      </c>
      <c r="AA69" s="35" t="s">
        <v>138</v>
      </c>
      <c r="AB69" s="35"/>
      <c r="AC69" s="35" t="s">
        <v>138</v>
      </c>
      <c r="AD69" s="35"/>
      <c r="AE69" s="35"/>
      <c r="AF69" s="35" t="s">
        <v>138</v>
      </c>
      <c r="AG69" s="35"/>
      <c r="AH69" s="35"/>
      <c r="AI69" s="35" t="s">
        <v>138</v>
      </c>
      <c r="AJ69" s="35" t="s">
        <v>138</v>
      </c>
      <c r="AK69" s="35"/>
      <c r="AL69" s="35" t="s">
        <v>138</v>
      </c>
      <c r="AM69" s="35"/>
      <c r="AN69" s="35"/>
      <c r="AO69" s="35" t="s">
        <v>138</v>
      </c>
      <c r="AP69" s="35"/>
      <c r="AQ69" s="35"/>
      <c r="AR69" s="35" t="s">
        <v>138</v>
      </c>
      <c r="AS69" s="35" t="s">
        <v>138</v>
      </c>
      <c r="AT69" s="35"/>
      <c r="AU69" s="35"/>
      <c r="AV69" s="35" t="s">
        <v>17</v>
      </c>
      <c r="AW69" s="35" t="s">
        <v>138</v>
      </c>
      <c r="AX69" s="35"/>
      <c r="AY69" s="35"/>
      <c r="AZ69" s="35"/>
    </row>
    <row r="70" spans="2:52" ht="12.75">
      <c r="B70" s="16"/>
      <c r="C70" s="24" t="s">
        <v>69</v>
      </c>
      <c r="D70" s="23"/>
      <c r="E70" s="23"/>
      <c r="F70" s="23"/>
      <c r="G70" s="64"/>
      <c r="H70" s="23">
        <v>0</v>
      </c>
      <c r="I70" s="23">
        <v>0</v>
      </c>
      <c r="J70" s="23"/>
      <c r="K70" s="23">
        <v>0</v>
      </c>
      <c r="L70" s="23">
        <v>0</v>
      </c>
      <c r="M70" s="23"/>
      <c r="N70" s="23"/>
      <c r="O70" s="23">
        <v>0</v>
      </c>
      <c r="P70" s="23"/>
      <c r="Q70" s="23"/>
      <c r="R70" s="23"/>
      <c r="S70" s="23">
        <v>0</v>
      </c>
      <c r="T70" s="23"/>
      <c r="U70" s="23"/>
      <c r="V70" s="23"/>
      <c r="W70" s="23">
        <v>0</v>
      </c>
      <c r="X70" s="23"/>
      <c r="Y70" s="23"/>
      <c r="Z70" s="23">
        <v>0</v>
      </c>
      <c r="AA70" s="23">
        <v>0</v>
      </c>
      <c r="AB70" s="23"/>
      <c r="AC70" s="23">
        <v>0</v>
      </c>
      <c r="AD70" s="23"/>
      <c r="AE70" s="23"/>
      <c r="AF70" s="23">
        <v>0</v>
      </c>
      <c r="AG70" s="23"/>
      <c r="AH70" s="23"/>
      <c r="AI70" s="23">
        <v>0</v>
      </c>
      <c r="AJ70" s="23">
        <v>0</v>
      </c>
      <c r="AK70" s="23"/>
      <c r="AL70" s="23">
        <v>0</v>
      </c>
      <c r="AM70" s="23"/>
      <c r="AN70" s="23"/>
      <c r="AO70" s="23">
        <v>0</v>
      </c>
      <c r="AP70" s="23"/>
      <c r="AQ70" s="23"/>
      <c r="AR70" s="23">
        <v>0</v>
      </c>
      <c r="AS70" s="23">
        <v>0</v>
      </c>
      <c r="AT70" s="23"/>
      <c r="AU70" s="23"/>
      <c r="AV70" s="23">
        <v>0</v>
      </c>
      <c r="AW70" s="23">
        <v>0</v>
      </c>
      <c r="AX70" s="23"/>
      <c r="AY70" s="23"/>
      <c r="AZ70" s="23"/>
    </row>
    <row r="71" spans="1:52" ht="12.75">
      <c r="A71" s="47" t="s">
        <v>125</v>
      </c>
      <c r="B71" s="16" t="s">
        <v>159</v>
      </c>
      <c r="C71" s="13" t="s">
        <v>68</v>
      </c>
      <c r="D71" s="54">
        <f>SUM(H71:AZ71)</f>
        <v>11.899999999999999</v>
      </c>
      <c r="E71" s="54"/>
      <c r="F71" s="54"/>
      <c r="G71" s="62">
        <f>IF(E71="U",F71,D71)</f>
        <v>11.899999999999999</v>
      </c>
      <c r="H71" s="54">
        <v>0.7</v>
      </c>
      <c r="I71" s="54">
        <v>0.5</v>
      </c>
      <c r="J71" s="54"/>
      <c r="K71" s="54">
        <v>1.1</v>
      </c>
      <c r="L71" s="54">
        <v>0.5</v>
      </c>
      <c r="M71" s="54"/>
      <c r="N71" s="54"/>
      <c r="O71" s="54">
        <v>1.4</v>
      </c>
      <c r="P71" s="54"/>
      <c r="Q71" s="54"/>
      <c r="R71" s="54"/>
      <c r="S71" s="54">
        <v>0.9</v>
      </c>
      <c r="T71" s="54"/>
      <c r="U71" s="54"/>
      <c r="V71" s="54"/>
      <c r="W71" s="54">
        <v>0.5</v>
      </c>
      <c r="X71" s="54"/>
      <c r="Y71" s="54"/>
      <c r="Z71" s="54">
        <v>0.5</v>
      </c>
      <c r="AA71" s="54">
        <v>0.5</v>
      </c>
      <c r="AB71" s="54"/>
      <c r="AC71" s="54">
        <v>0.5</v>
      </c>
      <c r="AD71" s="54"/>
      <c r="AE71" s="54"/>
      <c r="AF71" s="54">
        <v>0.5</v>
      </c>
      <c r="AG71" s="54"/>
      <c r="AH71" s="54"/>
      <c r="AI71" s="54">
        <v>0.5</v>
      </c>
      <c r="AJ71" s="54">
        <v>0.5</v>
      </c>
      <c r="AK71" s="54"/>
      <c r="AL71" s="54">
        <v>0.5</v>
      </c>
      <c r="AM71" s="54"/>
      <c r="AN71" s="54"/>
      <c r="AO71" s="54">
        <v>0.5</v>
      </c>
      <c r="AP71" s="54"/>
      <c r="AQ71" s="54"/>
      <c r="AR71" s="54">
        <v>0.6</v>
      </c>
      <c r="AS71" s="54">
        <v>0.7</v>
      </c>
      <c r="AT71" s="54"/>
      <c r="AU71" s="54"/>
      <c r="AV71" s="54">
        <v>0.5</v>
      </c>
      <c r="AW71" s="54">
        <v>0.5</v>
      </c>
      <c r="AX71" s="54"/>
      <c r="AY71" s="54"/>
      <c r="AZ71" s="54"/>
    </row>
    <row r="72" spans="2:52" ht="12.75">
      <c r="B72" s="8"/>
      <c r="C72" s="1" t="s">
        <v>133</v>
      </c>
      <c r="D72" s="35"/>
      <c r="E72" s="35"/>
      <c r="F72" s="35"/>
      <c r="G72" s="63"/>
      <c r="H72" s="35" t="s">
        <v>138</v>
      </c>
      <c r="I72" s="35" t="s">
        <v>17</v>
      </c>
      <c r="J72" s="35"/>
      <c r="K72" s="35" t="s">
        <v>138</v>
      </c>
      <c r="L72" s="35" t="s">
        <v>17</v>
      </c>
      <c r="M72" s="35"/>
      <c r="N72" s="35"/>
      <c r="O72" s="35" t="s">
        <v>138</v>
      </c>
      <c r="P72" s="35"/>
      <c r="Q72" s="35"/>
      <c r="R72" s="35"/>
      <c r="S72" s="35" t="s">
        <v>138</v>
      </c>
      <c r="T72" s="35"/>
      <c r="U72" s="35"/>
      <c r="V72" s="35"/>
      <c r="W72" s="35" t="s">
        <v>17</v>
      </c>
      <c r="X72" s="35"/>
      <c r="Y72" s="35"/>
      <c r="Z72" s="35" t="s">
        <v>17</v>
      </c>
      <c r="AA72" s="35" t="s">
        <v>17</v>
      </c>
      <c r="AB72" s="35"/>
      <c r="AC72" s="35" t="s">
        <v>17</v>
      </c>
      <c r="AD72" s="35"/>
      <c r="AE72" s="35"/>
      <c r="AF72" s="35" t="s">
        <v>17</v>
      </c>
      <c r="AG72" s="35"/>
      <c r="AH72" s="35"/>
      <c r="AI72" s="35" t="s">
        <v>17</v>
      </c>
      <c r="AJ72" s="35" t="s">
        <v>17</v>
      </c>
      <c r="AK72" s="35"/>
      <c r="AL72" s="35" t="s">
        <v>17</v>
      </c>
      <c r="AM72" s="35"/>
      <c r="AN72" s="35"/>
      <c r="AO72" s="35" t="s">
        <v>17</v>
      </c>
      <c r="AP72" s="35"/>
      <c r="AQ72" s="35"/>
      <c r="AR72" s="35" t="s">
        <v>138</v>
      </c>
      <c r="AS72" s="35" t="s">
        <v>138</v>
      </c>
      <c r="AT72" s="35"/>
      <c r="AU72" s="35"/>
      <c r="AV72" s="35" t="s">
        <v>17</v>
      </c>
      <c r="AW72" s="35" t="s">
        <v>17</v>
      </c>
      <c r="AX72" s="35"/>
      <c r="AY72" s="35"/>
      <c r="AZ72" s="35"/>
    </row>
    <row r="73" spans="2:52" ht="12.75">
      <c r="B73" s="16"/>
      <c r="C73" s="24" t="s">
        <v>69</v>
      </c>
      <c r="D73" s="23"/>
      <c r="E73" s="23"/>
      <c r="F73" s="23"/>
      <c r="G73" s="64"/>
      <c r="H73" s="23">
        <v>0</v>
      </c>
      <c r="I73" s="23">
        <v>0</v>
      </c>
      <c r="J73" s="23"/>
      <c r="K73" s="23">
        <v>0</v>
      </c>
      <c r="L73" s="23">
        <v>0</v>
      </c>
      <c r="M73" s="23"/>
      <c r="N73" s="23"/>
      <c r="O73" s="23">
        <v>0</v>
      </c>
      <c r="P73" s="23"/>
      <c r="Q73" s="23"/>
      <c r="R73" s="23"/>
      <c r="S73" s="23">
        <v>0</v>
      </c>
      <c r="T73" s="23"/>
      <c r="U73" s="23"/>
      <c r="V73" s="23"/>
      <c r="W73" s="23">
        <v>0</v>
      </c>
      <c r="X73" s="23"/>
      <c r="Y73" s="23"/>
      <c r="Z73" s="23">
        <v>0</v>
      </c>
      <c r="AA73" s="23">
        <v>0</v>
      </c>
      <c r="AB73" s="23"/>
      <c r="AC73" s="23">
        <v>0</v>
      </c>
      <c r="AD73" s="23"/>
      <c r="AE73" s="23"/>
      <c r="AF73" s="23">
        <v>0</v>
      </c>
      <c r="AG73" s="23"/>
      <c r="AH73" s="23"/>
      <c r="AI73" s="23">
        <v>0</v>
      </c>
      <c r="AJ73" s="23">
        <v>0</v>
      </c>
      <c r="AK73" s="23"/>
      <c r="AL73" s="23">
        <v>0</v>
      </c>
      <c r="AM73" s="23"/>
      <c r="AN73" s="23"/>
      <c r="AO73" s="23">
        <v>0</v>
      </c>
      <c r="AP73" s="23"/>
      <c r="AQ73" s="23"/>
      <c r="AR73" s="23">
        <v>0</v>
      </c>
      <c r="AS73" s="23">
        <v>0</v>
      </c>
      <c r="AT73" s="23"/>
      <c r="AU73" s="23"/>
      <c r="AV73" s="23">
        <v>0</v>
      </c>
      <c r="AW73" s="23">
        <v>0</v>
      </c>
      <c r="AX73" s="23"/>
      <c r="AY73" s="23"/>
      <c r="AZ73" s="23"/>
    </row>
    <row r="74" spans="1:52" ht="12.75">
      <c r="A74" s="47" t="s">
        <v>126</v>
      </c>
      <c r="B74" s="16" t="s">
        <v>159</v>
      </c>
      <c r="C74" s="13" t="s">
        <v>68</v>
      </c>
      <c r="D74" s="54">
        <f>SUM(H74:AZ74)</f>
        <v>12.3</v>
      </c>
      <c r="E74" s="54"/>
      <c r="F74" s="54"/>
      <c r="G74" s="62">
        <f>IF(E74="U",F74,D74)</f>
        <v>12.3</v>
      </c>
      <c r="H74" s="54">
        <v>0.7</v>
      </c>
      <c r="I74" s="54">
        <v>0.5</v>
      </c>
      <c r="J74" s="54"/>
      <c r="K74" s="54">
        <v>1.2</v>
      </c>
      <c r="L74" s="54">
        <v>0.5</v>
      </c>
      <c r="M74" s="54"/>
      <c r="N74" s="54"/>
      <c r="O74" s="54">
        <v>1.5</v>
      </c>
      <c r="P74" s="54"/>
      <c r="Q74" s="54"/>
      <c r="R74" s="54"/>
      <c r="S74" s="54">
        <v>1</v>
      </c>
      <c r="T74" s="54"/>
      <c r="U74" s="54"/>
      <c r="V74" s="54"/>
      <c r="W74" s="54">
        <v>0.5</v>
      </c>
      <c r="X74" s="54"/>
      <c r="Y74" s="54"/>
      <c r="Z74" s="54">
        <v>0.5</v>
      </c>
      <c r="AA74" s="54">
        <v>0.5</v>
      </c>
      <c r="AB74" s="54"/>
      <c r="AC74" s="54">
        <v>0.5</v>
      </c>
      <c r="AD74" s="54"/>
      <c r="AE74" s="54"/>
      <c r="AF74" s="54">
        <v>0.5</v>
      </c>
      <c r="AG74" s="54"/>
      <c r="AH74" s="54"/>
      <c r="AI74" s="54">
        <v>0.5</v>
      </c>
      <c r="AJ74" s="54">
        <v>0.5</v>
      </c>
      <c r="AK74" s="54"/>
      <c r="AL74" s="54">
        <v>0.5</v>
      </c>
      <c r="AM74" s="54"/>
      <c r="AN74" s="54"/>
      <c r="AO74" s="54">
        <v>0.5</v>
      </c>
      <c r="AP74" s="54"/>
      <c r="AQ74" s="54"/>
      <c r="AR74" s="54">
        <v>0.6</v>
      </c>
      <c r="AS74" s="54">
        <v>0.8</v>
      </c>
      <c r="AT74" s="54"/>
      <c r="AU74" s="54"/>
      <c r="AV74" s="54">
        <v>0.5</v>
      </c>
      <c r="AW74" s="54">
        <v>0.5</v>
      </c>
      <c r="AX74" s="54"/>
      <c r="AY74" s="54"/>
      <c r="AZ74" s="54"/>
    </row>
    <row r="75" spans="2:52" ht="12.75">
      <c r="B75" s="8"/>
      <c r="C75" s="1" t="s">
        <v>133</v>
      </c>
      <c r="D75" s="35"/>
      <c r="E75" s="35"/>
      <c r="F75" s="35"/>
      <c r="G75" s="63"/>
      <c r="H75" s="35" t="s">
        <v>138</v>
      </c>
      <c r="I75" s="35" t="s">
        <v>17</v>
      </c>
      <c r="J75" s="35"/>
      <c r="K75" s="35" t="s">
        <v>138</v>
      </c>
      <c r="L75" s="35" t="s">
        <v>17</v>
      </c>
      <c r="M75" s="35"/>
      <c r="N75" s="35"/>
      <c r="O75" s="35" t="s">
        <v>138</v>
      </c>
      <c r="P75" s="35"/>
      <c r="Q75" s="35"/>
      <c r="R75" s="35"/>
      <c r="S75" s="35" t="s">
        <v>138</v>
      </c>
      <c r="T75" s="35"/>
      <c r="U75" s="35"/>
      <c r="V75" s="35"/>
      <c r="W75" s="35" t="s">
        <v>17</v>
      </c>
      <c r="X75" s="35"/>
      <c r="Y75" s="35"/>
      <c r="Z75" s="35" t="s">
        <v>17</v>
      </c>
      <c r="AA75" s="35" t="s">
        <v>17</v>
      </c>
      <c r="AB75" s="35"/>
      <c r="AC75" s="35" t="s">
        <v>17</v>
      </c>
      <c r="AD75" s="35"/>
      <c r="AE75" s="35"/>
      <c r="AF75" s="35" t="s">
        <v>17</v>
      </c>
      <c r="AG75" s="35"/>
      <c r="AH75" s="35"/>
      <c r="AI75" s="35" t="s">
        <v>17</v>
      </c>
      <c r="AJ75" s="35" t="s">
        <v>17</v>
      </c>
      <c r="AK75" s="35"/>
      <c r="AL75" s="35" t="s">
        <v>17</v>
      </c>
      <c r="AM75" s="35"/>
      <c r="AN75" s="35"/>
      <c r="AO75" s="35" t="s">
        <v>17</v>
      </c>
      <c r="AP75" s="35"/>
      <c r="AQ75" s="35"/>
      <c r="AR75" s="35" t="s">
        <v>138</v>
      </c>
      <c r="AS75" s="35" t="s">
        <v>138</v>
      </c>
      <c r="AT75" s="35"/>
      <c r="AU75" s="35"/>
      <c r="AV75" s="35" t="s">
        <v>17</v>
      </c>
      <c r="AW75" s="35" t="s">
        <v>17</v>
      </c>
      <c r="AX75" s="35"/>
      <c r="AY75" s="35"/>
      <c r="AZ75" s="35"/>
    </row>
    <row r="76" spans="2:52" ht="12.75">
      <c r="B76" s="16"/>
      <c r="C76" s="24" t="s">
        <v>69</v>
      </c>
      <c r="D76" s="23"/>
      <c r="E76" s="23"/>
      <c r="F76" s="23"/>
      <c r="G76" s="64"/>
      <c r="H76" s="23">
        <v>0</v>
      </c>
      <c r="I76" s="23">
        <v>0</v>
      </c>
      <c r="J76" s="23"/>
      <c r="K76" s="23">
        <v>0</v>
      </c>
      <c r="L76" s="23">
        <v>0</v>
      </c>
      <c r="M76" s="23"/>
      <c r="N76" s="23"/>
      <c r="O76" s="23">
        <v>0</v>
      </c>
      <c r="P76" s="23"/>
      <c r="Q76" s="23"/>
      <c r="R76" s="23"/>
      <c r="S76" s="23">
        <v>0</v>
      </c>
      <c r="T76" s="23"/>
      <c r="U76" s="23"/>
      <c r="V76" s="23"/>
      <c r="W76" s="23">
        <v>0</v>
      </c>
      <c r="X76" s="23"/>
      <c r="Y76" s="23"/>
      <c r="Z76" s="23">
        <v>0</v>
      </c>
      <c r="AA76" s="23">
        <v>0</v>
      </c>
      <c r="AB76" s="23"/>
      <c r="AC76" s="23">
        <v>0</v>
      </c>
      <c r="AD76" s="23"/>
      <c r="AE76" s="23"/>
      <c r="AF76" s="23">
        <v>0</v>
      </c>
      <c r="AG76" s="23"/>
      <c r="AH76" s="23"/>
      <c r="AI76" s="23">
        <v>0</v>
      </c>
      <c r="AJ76" s="23">
        <v>0</v>
      </c>
      <c r="AK76" s="23"/>
      <c r="AL76" s="23">
        <v>0</v>
      </c>
      <c r="AM76" s="23"/>
      <c r="AN76" s="23"/>
      <c r="AO76" s="23">
        <v>0</v>
      </c>
      <c r="AP76" s="23"/>
      <c r="AQ76" s="23"/>
      <c r="AR76" s="23">
        <v>0</v>
      </c>
      <c r="AS76" s="23">
        <v>0</v>
      </c>
      <c r="AT76" s="23"/>
      <c r="AU76" s="23"/>
      <c r="AV76" s="23">
        <v>0</v>
      </c>
      <c r="AW76" s="23">
        <v>0</v>
      </c>
      <c r="AX76" s="23"/>
      <c r="AY76" s="23"/>
      <c r="AZ76" s="23"/>
    </row>
    <row r="77" spans="1:52" ht="12.75">
      <c r="A77" s="47" t="s">
        <v>127</v>
      </c>
      <c r="B77" s="16" t="s">
        <v>159</v>
      </c>
      <c r="C77" s="13" t="s">
        <v>68</v>
      </c>
      <c r="D77" s="54">
        <f>SUM(H77:AZ77)</f>
        <v>9.1</v>
      </c>
      <c r="E77" s="54"/>
      <c r="F77" s="54"/>
      <c r="G77" s="62">
        <f>IF(E77="U",F77,D77)</f>
        <v>9.1</v>
      </c>
      <c r="H77" s="54">
        <v>0.5</v>
      </c>
      <c r="I77" s="54">
        <v>0.5</v>
      </c>
      <c r="J77" s="54"/>
      <c r="K77" s="54">
        <v>0.5</v>
      </c>
      <c r="L77" s="54">
        <v>0.5</v>
      </c>
      <c r="M77" s="54"/>
      <c r="N77" s="54"/>
      <c r="O77" s="54">
        <v>1.1</v>
      </c>
      <c r="P77" s="54"/>
      <c r="Q77" s="54"/>
      <c r="R77" s="54"/>
      <c r="S77" s="54"/>
      <c r="T77" s="54"/>
      <c r="U77" s="54"/>
      <c r="V77" s="54"/>
      <c r="W77" s="54">
        <v>0.5</v>
      </c>
      <c r="X77" s="54"/>
      <c r="Y77" s="54"/>
      <c r="Z77" s="54">
        <v>0.5</v>
      </c>
      <c r="AA77" s="54">
        <v>0.5</v>
      </c>
      <c r="AB77" s="54"/>
      <c r="AC77" s="54">
        <v>0.5</v>
      </c>
      <c r="AD77" s="54"/>
      <c r="AE77" s="54"/>
      <c r="AF77" s="54">
        <v>0.5</v>
      </c>
      <c r="AG77" s="54"/>
      <c r="AH77" s="54"/>
      <c r="AI77" s="54">
        <v>0.5</v>
      </c>
      <c r="AJ77" s="54">
        <v>0.5</v>
      </c>
      <c r="AK77" s="54"/>
      <c r="AL77" s="54">
        <v>0.5</v>
      </c>
      <c r="AM77" s="54"/>
      <c r="AN77" s="54"/>
      <c r="AO77" s="54">
        <v>0.5</v>
      </c>
      <c r="AP77" s="54"/>
      <c r="AQ77" s="54"/>
      <c r="AR77" s="54">
        <v>0.5</v>
      </c>
      <c r="AS77" s="54">
        <v>0.5</v>
      </c>
      <c r="AT77" s="54"/>
      <c r="AU77" s="54"/>
      <c r="AV77" s="54">
        <v>0.5</v>
      </c>
      <c r="AW77" s="54"/>
      <c r="AX77" s="54"/>
      <c r="AY77" s="54"/>
      <c r="AZ77" s="54"/>
    </row>
    <row r="78" spans="2:52" ht="12.75">
      <c r="B78" s="8"/>
      <c r="C78" s="1" t="s">
        <v>133</v>
      </c>
      <c r="D78" s="35"/>
      <c r="E78" s="35"/>
      <c r="F78" s="35"/>
      <c r="G78" s="63"/>
      <c r="H78" s="35" t="s">
        <v>17</v>
      </c>
      <c r="I78" s="35" t="s">
        <v>17</v>
      </c>
      <c r="J78" s="35"/>
      <c r="K78" s="35" t="s">
        <v>17</v>
      </c>
      <c r="L78" s="35" t="s">
        <v>17</v>
      </c>
      <c r="M78" s="35"/>
      <c r="N78" s="35"/>
      <c r="O78" s="35" t="s">
        <v>138</v>
      </c>
      <c r="P78" s="35"/>
      <c r="Q78" s="35"/>
      <c r="R78" s="35"/>
      <c r="S78" s="35"/>
      <c r="T78" s="35"/>
      <c r="U78" s="35"/>
      <c r="V78" s="35"/>
      <c r="W78" s="35" t="s">
        <v>17</v>
      </c>
      <c r="X78" s="35"/>
      <c r="Y78" s="35"/>
      <c r="Z78" s="35" t="s">
        <v>17</v>
      </c>
      <c r="AA78" s="35" t="s">
        <v>17</v>
      </c>
      <c r="AB78" s="35"/>
      <c r="AC78" s="35" t="s">
        <v>17</v>
      </c>
      <c r="AD78" s="35"/>
      <c r="AE78" s="35"/>
      <c r="AF78" s="35" t="s">
        <v>17</v>
      </c>
      <c r="AG78" s="35"/>
      <c r="AH78" s="35"/>
      <c r="AI78" s="35" t="s">
        <v>17</v>
      </c>
      <c r="AJ78" s="35" t="s">
        <v>17</v>
      </c>
      <c r="AK78" s="35"/>
      <c r="AL78" s="35" t="s">
        <v>17</v>
      </c>
      <c r="AM78" s="35"/>
      <c r="AN78" s="35"/>
      <c r="AO78" s="35" t="s">
        <v>17</v>
      </c>
      <c r="AP78" s="35"/>
      <c r="AQ78" s="35"/>
      <c r="AR78" s="35" t="s">
        <v>17</v>
      </c>
      <c r="AS78" s="35" t="s">
        <v>17</v>
      </c>
      <c r="AT78" s="35"/>
      <c r="AU78" s="35"/>
      <c r="AV78" s="35" t="s">
        <v>17</v>
      </c>
      <c r="AW78" s="35"/>
      <c r="AX78" s="35"/>
      <c r="AY78" s="35"/>
      <c r="AZ78" s="35"/>
    </row>
    <row r="79" spans="2:52" ht="12.75">
      <c r="B79" s="16"/>
      <c r="C79" s="24" t="s">
        <v>69</v>
      </c>
      <c r="D79" s="23"/>
      <c r="E79" s="23"/>
      <c r="F79" s="23"/>
      <c r="G79" s="64"/>
      <c r="H79" s="23">
        <v>0</v>
      </c>
      <c r="I79" s="23">
        <v>0</v>
      </c>
      <c r="J79" s="23"/>
      <c r="K79" s="23">
        <v>0</v>
      </c>
      <c r="L79" s="23">
        <v>0</v>
      </c>
      <c r="M79" s="23"/>
      <c r="N79" s="23"/>
      <c r="O79" s="23">
        <v>0</v>
      </c>
      <c r="P79" s="23"/>
      <c r="Q79" s="23"/>
      <c r="R79" s="23"/>
      <c r="S79" s="23"/>
      <c r="T79" s="23"/>
      <c r="U79" s="23"/>
      <c r="V79" s="23"/>
      <c r="W79" s="23">
        <v>0</v>
      </c>
      <c r="X79" s="23"/>
      <c r="Y79" s="23"/>
      <c r="Z79" s="23">
        <v>0</v>
      </c>
      <c r="AA79" s="23">
        <v>0</v>
      </c>
      <c r="AB79" s="23"/>
      <c r="AC79" s="23">
        <v>0</v>
      </c>
      <c r="AD79" s="23"/>
      <c r="AE79" s="23"/>
      <c r="AF79" s="23">
        <v>0</v>
      </c>
      <c r="AG79" s="23"/>
      <c r="AH79" s="23"/>
      <c r="AI79" s="23">
        <v>0</v>
      </c>
      <c r="AJ79" s="23">
        <v>0</v>
      </c>
      <c r="AK79" s="23"/>
      <c r="AL79" s="23">
        <v>0</v>
      </c>
      <c r="AM79" s="23"/>
      <c r="AN79" s="23"/>
      <c r="AO79" s="23">
        <v>0</v>
      </c>
      <c r="AP79" s="23"/>
      <c r="AQ79" s="23"/>
      <c r="AR79" s="23">
        <v>0</v>
      </c>
      <c r="AS79" s="23">
        <v>0</v>
      </c>
      <c r="AT79" s="23"/>
      <c r="AU79" s="23"/>
      <c r="AV79" s="23">
        <v>0</v>
      </c>
      <c r="AW79" s="23"/>
      <c r="AX79" s="23"/>
      <c r="AY79" s="23"/>
      <c r="AZ79" s="23"/>
    </row>
    <row r="80" spans="1:52" ht="12.75">
      <c r="A80" s="47" t="s">
        <v>128</v>
      </c>
      <c r="B80" s="16" t="s">
        <v>159</v>
      </c>
      <c r="C80" s="13" t="s">
        <v>68</v>
      </c>
      <c r="D80" s="54">
        <f>SUM(H80:AZ80)</f>
        <v>82.24799999999996</v>
      </c>
      <c r="E80" s="54"/>
      <c r="F80" s="54"/>
      <c r="G80" s="62">
        <f>IF(E80="U",F80,D80)</f>
        <v>82.24799999999996</v>
      </c>
      <c r="H80" s="54">
        <v>4.33</v>
      </c>
      <c r="I80" s="54">
        <v>1.91</v>
      </c>
      <c r="J80" s="54">
        <v>5.02</v>
      </c>
      <c r="K80" s="54">
        <v>4.32</v>
      </c>
      <c r="L80" s="54">
        <v>1.25</v>
      </c>
      <c r="M80" s="54">
        <v>0.926</v>
      </c>
      <c r="N80" s="54">
        <v>0.5</v>
      </c>
      <c r="O80" s="54">
        <v>6.1</v>
      </c>
      <c r="P80" s="54">
        <v>3.4</v>
      </c>
      <c r="Q80" s="54">
        <v>0.782</v>
      </c>
      <c r="R80" s="54">
        <v>0.883</v>
      </c>
      <c r="S80" s="54">
        <v>4.73</v>
      </c>
      <c r="T80" s="54">
        <v>0.5</v>
      </c>
      <c r="U80" s="54">
        <v>0.5</v>
      </c>
      <c r="V80" s="54">
        <v>0.537</v>
      </c>
      <c r="W80" s="54">
        <v>1.31</v>
      </c>
      <c r="X80" s="54">
        <v>1.21</v>
      </c>
      <c r="Y80" s="54">
        <v>0.757</v>
      </c>
      <c r="Z80" s="54">
        <v>0.5</v>
      </c>
      <c r="AA80" s="54">
        <v>3.17</v>
      </c>
      <c r="AB80" s="54">
        <v>0.748</v>
      </c>
      <c r="AC80" s="54">
        <v>1.75</v>
      </c>
      <c r="AD80" s="54">
        <v>0.5</v>
      </c>
      <c r="AE80" s="54">
        <v>0.73</v>
      </c>
      <c r="AF80" s="54">
        <v>0.5</v>
      </c>
      <c r="AG80" s="54">
        <v>0.96</v>
      </c>
      <c r="AH80" s="54">
        <v>0.916</v>
      </c>
      <c r="AI80" s="54">
        <v>0.589</v>
      </c>
      <c r="AJ80" s="54">
        <v>0.5</v>
      </c>
      <c r="AK80" s="54">
        <v>0.5</v>
      </c>
      <c r="AL80" s="54">
        <v>1.93</v>
      </c>
      <c r="AM80" s="54">
        <v>0.5</v>
      </c>
      <c r="AN80" s="54">
        <v>1.37</v>
      </c>
      <c r="AO80" s="54">
        <v>2.12</v>
      </c>
      <c r="AP80" s="54">
        <v>2.05</v>
      </c>
      <c r="AQ80" s="54">
        <v>0.5</v>
      </c>
      <c r="AR80" s="54">
        <v>4.61</v>
      </c>
      <c r="AS80" s="54">
        <v>4.92</v>
      </c>
      <c r="AT80" s="54">
        <v>3.97</v>
      </c>
      <c r="AU80" s="54">
        <v>1.8</v>
      </c>
      <c r="AV80" s="54">
        <v>0.75</v>
      </c>
      <c r="AW80" s="54">
        <v>0.5</v>
      </c>
      <c r="AX80" s="54">
        <v>3.35</v>
      </c>
      <c r="AY80" s="54">
        <v>1.17</v>
      </c>
      <c r="AZ80" s="54">
        <v>2.38</v>
      </c>
    </row>
    <row r="81" spans="2:52" ht="12.75">
      <c r="B81" s="8"/>
      <c r="C81" s="1" t="s">
        <v>133</v>
      </c>
      <c r="D81" s="35"/>
      <c r="E81" s="35"/>
      <c r="F81" s="35"/>
      <c r="G81" s="63"/>
      <c r="H81" s="35" t="s">
        <v>138</v>
      </c>
      <c r="I81" s="35" t="s">
        <v>138</v>
      </c>
      <c r="J81" s="35" t="s">
        <v>138</v>
      </c>
      <c r="K81" s="35" t="s">
        <v>138</v>
      </c>
      <c r="L81" s="35" t="s">
        <v>138</v>
      </c>
      <c r="M81" s="35" t="s">
        <v>138</v>
      </c>
      <c r="N81" s="35" t="s">
        <v>17</v>
      </c>
      <c r="O81" s="35" t="s">
        <v>138</v>
      </c>
      <c r="P81" s="35" t="s">
        <v>138</v>
      </c>
      <c r="Q81" s="35" t="s">
        <v>138</v>
      </c>
      <c r="R81" s="35" t="s">
        <v>138</v>
      </c>
      <c r="S81" s="35" t="s">
        <v>138</v>
      </c>
      <c r="T81" s="35" t="s">
        <v>17</v>
      </c>
      <c r="U81" s="35" t="s">
        <v>17</v>
      </c>
      <c r="V81" s="35" t="s">
        <v>138</v>
      </c>
      <c r="W81" s="35" t="s">
        <v>138</v>
      </c>
      <c r="X81" s="35" t="s">
        <v>138</v>
      </c>
      <c r="Y81" s="35" t="s">
        <v>138</v>
      </c>
      <c r="Z81" s="35" t="s">
        <v>17</v>
      </c>
      <c r="AA81" s="35" t="s">
        <v>138</v>
      </c>
      <c r="AB81" s="35" t="s">
        <v>138</v>
      </c>
      <c r="AC81" s="35" t="s">
        <v>138</v>
      </c>
      <c r="AD81" s="35" t="s">
        <v>17</v>
      </c>
      <c r="AE81" s="35" t="s">
        <v>138</v>
      </c>
      <c r="AF81" s="35" t="s">
        <v>17</v>
      </c>
      <c r="AG81" s="35" t="s">
        <v>138</v>
      </c>
      <c r="AH81" s="35" t="s">
        <v>138</v>
      </c>
      <c r="AI81" s="35" t="s">
        <v>138</v>
      </c>
      <c r="AJ81" s="35" t="s">
        <v>17</v>
      </c>
      <c r="AK81" s="35" t="s">
        <v>17</v>
      </c>
      <c r="AL81" s="35" t="s">
        <v>138</v>
      </c>
      <c r="AM81" s="35" t="s">
        <v>17</v>
      </c>
      <c r="AN81" s="35" t="s">
        <v>138</v>
      </c>
      <c r="AO81" s="35" t="s">
        <v>138</v>
      </c>
      <c r="AP81" s="35" t="s">
        <v>138</v>
      </c>
      <c r="AQ81" s="35" t="s">
        <v>17</v>
      </c>
      <c r="AR81" s="35" t="s">
        <v>138</v>
      </c>
      <c r="AS81" s="35" t="s">
        <v>138</v>
      </c>
      <c r="AT81" s="35" t="s">
        <v>138</v>
      </c>
      <c r="AU81" s="35" t="s">
        <v>138</v>
      </c>
      <c r="AV81" s="35" t="s">
        <v>138</v>
      </c>
      <c r="AW81" s="35" t="s">
        <v>17</v>
      </c>
      <c r="AX81" s="35" t="s">
        <v>138</v>
      </c>
      <c r="AY81" s="35" t="s">
        <v>138</v>
      </c>
      <c r="AZ81" s="35" t="s">
        <v>138</v>
      </c>
    </row>
    <row r="82" spans="2:52" ht="12.75">
      <c r="B82" s="16"/>
      <c r="C82" s="24" t="s">
        <v>69</v>
      </c>
      <c r="D82" s="23"/>
      <c r="E82" s="23"/>
      <c r="F82" s="23"/>
      <c r="G82" s="64"/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</row>
    <row r="83" spans="1:52" ht="12.75">
      <c r="A83" s="47" t="s">
        <v>129</v>
      </c>
      <c r="B83" s="16" t="s">
        <v>159</v>
      </c>
      <c r="C83" s="13" t="s">
        <v>68</v>
      </c>
      <c r="D83" s="54">
        <f>SUM(H83:AZ83)</f>
        <v>78.18</v>
      </c>
      <c r="E83" s="54"/>
      <c r="F83" s="54"/>
      <c r="G83" s="62">
        <f>IF(E83="U",F83,D83)</f>
        <v>78.18</v>
      </c>
      <c r="H83" s="54">
        <v>4.29</v>
      </c>
      <c r="I83" s="54">
        <v>1.06</v>
      </c>
      <c r="J83" s="54">
        <v>4.18</v>
      </c>
      <c r="K83" s="54">
        <v>4.19</v>
      </c>
      <c r="L83" s="54">
        <v>0.5</v>
      </c>
      <c r="M83" s="54">
        <v>1.02</v>
      </c>
      <c r="N83" s="54">
        <v>0.5</v>
      </c>
      <c r="O83" s="54">
        <v>5.66</v>
      </c>
      <c r="P83" s="54">
        <v>3.41</v>
      </c>
      <c r="Q83" s="54">
        <v>0.629</v>
      </c>
      <c r="R83" s="54">
        <v>0.953</v>
      </c>
      <c r="S83" s="54">
        <v>4.72</v>
      </c>
      <c r="T83" s="54">
        <v>0.5</v>
      </c>
      <c r="U83" s="54">
        <v>0.5</v>
      </c>
      <c r="V83" s="54">
        <v>0.531</v>
      </c>
      <c r="W83" s="54">
        <v>1.17</v>
      </c>
      <c r="X83" s="54">
        <v>1.19</v>
      </c>
      <c r="Y83" s="54">
        <v>0.696</v>
      </c>
      <c r="Z83" s="54">
        <v>0.5</v>
      </c>
      <c r="AA83" s="54">
        <v>2.91</v>
      </c>
      <c r="AB83" s="54">
        <v>0.741</v>
      </c>
      <c r="AC83" s="54">
        <v>1.56</v>
      </c>
      <c r="AD83" s="54">
        <v>0.5</v>
      </c>
      <c r="AE83" s="54">
        <v>0.898</v>
      </c>
      <c r="AF83" s="54">
        <v>0.5</v>
      </c>
      <c r="AG83" s="54">
        <v>0.943</v>
      </c>
      <c r="AH83" s="54">
        <v>1.06</v>
      </c>
      <c r="AI83" s="54">
        <v>0.649</v>
      </c>
      <c r="AJ83" s="54">
        <v>0.59</v>
      </c>
      <c r="AK83" s="54">
        <v>0.5</v>
      </c>
      <c r="AL83" s="54">
        <v>2.01</v>
      </c>
      <c r="AM83" s="54">
        <v>0.5</v>
      </c>
      <c r="AN83" s="54">
        <v>1.27</v>
      </c>
      <c r="AO83" s="54">
        <v>2.12</v>
      </c>
      <c r="AP83" s="54">
        <v>1.96</v>
      </c>
      <c r="AQ83" s="54">
        <v>0.5</v>
      </c>
      <c r="AR83" s="54">
        <v>3.94</v>
      </c>
      <c r="AS83" s="54">
        <v>4.85</v>
      </c>
      <c r="AT83" s="54">
        <v>3.39</v>
      </c>
      <c r="AU83" s="54">
        <v>1.8</v>
      </c>
      <c r="AV83" s="54">
        <v>0.5</v>
      </c>
      <c r="AW83" s="54">
        <v>1.29</v>
      </c>
      <c r="AX83" s="54">
        <v>3.3</v>
      </c>
      <c r="AY83" s="54">
        <v>1.39</v>
      </c>
      <c r="AZ83" s="54">
        <v>2.31</v>
      </c>
    </row>
    <row r="84" spans="2:52" ht="12.75">
      <c r="B84" s="8"/>
      <c r="C84" s="1" t="s">
        <v>133</v>
      </c>
      <c r="D84" s="35"/>
      <c r="E84" s="35"/>
      <c r="F84" s="35"/>
      <c r="G84" s="63"/>
      <c r="H84" s="35" t="s">
        <v>138</v>
      </c>
      <c r="I84" s="35" t="s">
        <v>138</v>
      </c>
      <c r="J84" s="35" t="s">
        <v>138</v>
      </c>
      <c r="K84" s="35" t="s">
        <v>138</v>
      </c>
      <c r="L84" s="35" t="s">
        <v>17</v>
      </c>
      <c r="M84" s="35" t="s">
        <v>138</v>
      </c>
      <c r="N84" s="35" t="s">
        <v>17</v>
      </c>
      <c r="O84" s="35" t="s">
        <v>138</v>
      </c>
      <c r="P84" s="35" t="s">
        <v>138</v>
      </c>
      <c r="Q84" s="35" t="s">
        <v>138</v>
      </c>
      <c r="R84" s="35" t="s">
        <v>138</v>
      </c>
      <c r="S84" s="35" t="s">
        <v>138</v>
      </c>
      <c r="T84" s="35" t="s">
        <v>17</v>
      </c>
      <c r="U84" s="35" t="s">
        <v>17</v>
      </c>
      <c r="V84" s="35" t="s">
        <v>138</v>
      </c>
      <c r="W84" s="35" t="s">
        <v>138</v>
      </c>
      <c r="X84" s="35" t="s">
        <v>138</v>
      </c>
      <c r="Y84" s="35" t="s">
        <v>138</v>
      </c>
      <c r="Z84" s="35" t="s">
        <v>17</v>
      </c>
      <c r="AA84" s="35" t="s">
        <v>138</v>
      </c>
      <c r="AB84" s="35" t="s">
        <v>138</v>
      </c>
      <c r="AC84" s="35" t="s">
        <v>138</v>
      </c>
      <c r="AD84" s="35" t="s">
        <v>17</v>
      </c>
      <c r="AE84" s="35" t="s">
        <v>138</v>
      </c>
      <c r="AF84" s="35" t="s">
        <v>17</v>
      </c>
      <c r="AG84" s="35" t="s">
        <v>138</v>
      </c>
      <c r="AH84" s="35" t="s">
        <v>138</v>
      </c>
      <c r="AI84" s="35" t="s">
        <v>138</v>
      </c>
      <c r="AJ84" s="35" t="s">
        <v>138</v>
      </c>
      <c r="AK84" s="35" t="s">
        <v>17</v>
      </c>
      <c r="AL84" s="35" t="s">
        <v>138</v>
      </c>
      <c r="AM84" s="35" t="s">
        <v>17</v>
      </c>
      <c r="AN84" s="35" t="s">
        <v>138</v>
      </c>
      <c r="AO84" s="35" t="s">
        <v>138</v>
      </c>
      <c r="AP84" s="35" t="s">
        <v>138</v>
      </c>
      <c r="AQ84" s="35" t="s">
        <v>17</v>
      </c>
      <c r="AR84" s="35" t="s">
        <v>138</v>
      </c>
      <c r="AS84" s="35" t="s">
        <v>138</v>
      </c>
      <c r="AT84" s="35" t="s">
        <v>138</v>
      </c>
      <c r="AU84" s="35" t="s">
        <v>138</v>
      </c>
      <c r="AV84" s="35" t="s">
        <v>17</v>
      </c>
      <c r="AW84" s="35" t="s">
        <v>138</v>
      </c>
      <c r="AX84" s="35" t="s">
        <v>138</v>
      </c>
      <c r="AY84" s="35" t="s">
        <v>138</v>
      </c>
      <c r="AZ84" s="35" t="s">
        <v>138</v>
      </c>
    </row>
    <row r="85" spans="2:52" ht="12.75">
      <c r="B85" s="16"/>
      <c r="C85" s="24" t="s">
        <v>69</v>
      </c>
      <c r="D85" s="23"/>
      <c r="E85" s="23"/>
      <c r="F85" s="23"/>
      <c r="G85" s="64"/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3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3">
        <v>0</v>
      </c>
      <c r="AZ85" s="23">
        <v>0</v>
      </c>
    </row>
    <row r="86" spans="1:52" ht="12.75">
      <c r="A86" s="47" t="s">
        <v>130</v>
      </c>
      <c r="B86" s="16" t="s">
        <v>159</v>
      </c>
      <c r="C86" s="13" t="s">
        <v>68</v>
      </c>
      <c r="D86" s="54">
        <f>SUM(H86:AZ86)</f>
        <v>89.44000000000001</v>
      </c>
      <c r="E86" s="54"/>
      <c r="F86" s="54"/>
      <c r="G86" s="62">
        <f>IF(E86="U",F86,D86)</f>
        <v>89.44000000000001</v>
      </c>
      <c r="H86" s="54">
        <v>4.49</v>
      </c>
      <c r="I86" s="54">
        <v>2.28</v>
      </c>
      <c r="J86" s="54">
        <v>5.2</v>
      </c>
      <c r="K86" s="54">
        <v>4.87</v>
      </c>
      <c r="L86" s="54">
        <v>1.14</v>
      </c>
      <c r="M86" s="54">
        <v>1.62</v>
      </c>
      <c r="N86" s="54">
        <v>0.5</v>
      </c>
      <c r="O86" s="54">
        <v>6.41</v>
      </c>
      <c r="P86" s="54">
        <v>3.76</v>
      </c>
      <c r="Q86" s="54">
        <v>0.5</v>
      </c>
      <c r="R86" s="54">
        <v>0.887</v>
      </c>
      <c r="S86" s="54">
        <v>5.24</v>
      </c>
      <c r="T86" s="54">
        <v>0.641</v>
      </c>
      <c r="U86" s="54">
        <v>0.5</v>
      </c>
      <c r="V86" s="54">
        <v>0.526</v>
      </c>
      <c r="W86" s="54">
        <v>1.5</v>
      </c>
      <c r="X86" s="54">
        <v>1.36</v>
      </c>
      <c r="Y86" s="54">
        <v>0.829</v>
      </c>
      <c r="Z86" s="54">
        <v>0.837</v>
      </c>
      <c r="AA86" s="54">
        <v>3.29</v>
      </c>
      <c r="AB86" s="54">
        <v>0.837</v>
      </c>
      <c r="AC86" s="54">
        <v>1.89</v>
      </c>
      <c r="AD86" s="54">
        <v>0.5</v>
      </c>
      <c r="AE86" s="54">
        <v>0.949</v>
      </c>
      <c r="AF86" s="54">
        <v>0.5</v>
      </c>
      <c r="AG86" s="54">
        <v>0.923</v>
      </c>
      <c r="AH86" s="54">
        <v>1.11</v>
      </c>
      <c r="AI86" s="54">
        <v>0.689</v>
      </c>
      <c r="AJ86" s="54">
        <v>0.5</v>
      </c>
      <c r="AK86" s="54">
        <v>0.5</v>
      </c>
      <c r="AL86" s="54">
        <v>2.77</v>
      </c>
      <c r="AM86" s="54">
        <v>0.5</v>
      </c>
      <c r="AN86" s="54">
        <v>1.71</v>
      </c>
      <c r="AO86" s="54">
        <v>2.52</v>
      </c>
      <c r="AP86" s="54">
        <v>2.44</v>
      </c>
      <c r="AQ86" s="54">
        <v>0.5</v>
      </c>
      <c r="AR86" s="54">
        <v>3.58</v>
      </c>
      <c r="AS86" s="54">
        <v>5.31</v>
      </c>
      <c r="AT86" s="54">
        <v>3.55</v>
      </c>
      <c r="AU86" s="54">
        <v>2.08</v>
      </c>
      <c r="AV86" s="54">
        <v>0.732</v>
      </c>
      <c r="AW86" s="54">
        <v>1.59</v>
      </c>
      <c r="AX86" s="54">
        <v>3.69</v>
      </c>
      <c r="AY86" s="54">
        <v>1.23</v>
      </c>
      <c r="AZ86" s="54">
        <v>2.46</v>
      </c>
    </row>
    <row r="87" spans="2:52" ht="12.75">
      <c r="B87" s="8"/>
      <c r="C87" s="1" t="s">
        <v>133</v>
      </c>
      <c r="D87" s="35"/>
      <c r="E87" s="35"/>
      <c r="F87" s="35"/>
      <c r="G87" s="63"/>
      <c r="H87" s="35" t="s">
        <v>138</v>
      </c>
      <c r="I87" s="35" t="s">
        <v>138</v>
      </c>
      <c r="J87" s="35" t="s">
        <v>138</v>
      </c>
      <c r="K87" s="35" t="s">
        <v>138</v>
      </c>
      <c r="L87" s="35" t="s">
        <v>138</v>
      </c>
      <c r="M87" s="35" t="s">
        <v>138</v>
      </c>
      <c r="N87" s="35" t="s">
        <v>17</v>
      </c>
      <c r="O87" s="35" t="s">
        <v>138</v>
      </c>
      <c r="P87" s="35" t="s">
        <v>138</v>
      </c>
      <c r="Q87" s="35" t="s">
        <v>17</v>
      </c>
      <c r="R87" s="35" t="s">
        <v>138</v>
      </c>
      <c r="S87" s="35" t="s">
        <v>138</v>
      </c>
      <c r="T87" s="35" t="s">
        <v>138</v>
      </c>
      <c r="U87" s="35" t="s">
        <v>17</v>
      </c>
      <c r="V87" s="35" t="s">
        <v>138</v>
      </c>
      <c r="W87" s="35" t="s">
        <v>138</v>
      </c>
      <c r="X87" s="35" t="s">
        <v>138</v>
      </c>
      <c r="Y87" s="35" t="s">
        <v>138</v>
      </c>
      <c r="Z87" s="35" t="s">
        <v>138</v>
      </c>
      <c r="AA87" s="35" t="s">
        <v>138</v>
      </c>
      <c r="AB87" s="35" t="s">
        <v>138</v>
      </c>
      <c r="AC87" s="35" t="s">
        <v>138</v>
      </c>
      <c r="AD87" s="35" t="s">
        <v>17</v>
      </c>
      <c r="AE87" s="35" t="s">
        <v>138</v>
      </c>
      <c r="AF87" s="35" t="s">
        <v>17</v>
      </c>
      <c r="AG87" s="35" t="s">
        <v>138</v>
      </c>
      <c r="AH87" s="35" t="s">
        <v>138</v>
      </c>
      <c r="AI87" s="35" t="s">
        <v>138</v>
      </c>
      <c r="AJ87" s="35" t="s">
        <v>17</v>
      </c>
      <c r="AK87" s="35" t="s">
        <v>17</v>
      </c>
      <c r="AL87" s="35" t="s">
        <v>138</v>
      </c>
      <c r="AM87" s="35" t="s">
        <v>17</v>
      </c>
      <c r="AN87" s="35" t="s">
        <v>138</v>
      </c>
      <c r="AO87" s="35" t="s">
        <v>138</v>
      </c>
      <c r="AP87" s="35" t="s">
        <v>138</v>
      </c>
      <c r="AQ87" s="35" t="s">
        <v>17</v>
      </c>
      <c r="AR87" s="35" t="s">
        <v>138</v>
      </c>
      <c r="AS87" s="35" t="s">
        <v>138</v>
      </c>
      <c r="AT87" s="35" t="s">
        <v>138</v>
      </c>
      <c r="AU87" s="35" t="s">
        <v>138</v>
      </c>
      <c r="AV87" s="35" t="s">
        <v>138</v>
      </c>
      <c r="AW87" s="35" t="s">
        <v>138</v>
      </c>
      <c r="AX87" s="35" t="s">
        <v>138</v>
      </c>
      <c r="AY87" s="35" t="s">
        <v>138</v>
      </c>
      <c r="AZ87" s="35" t="s">
        <v>138</v>
      </c>
    </row>
    <row r="88" spans="2:52" ht="12.75">
      <c r="B88" s="16"/>
      <c r="C88" s="24" t="s">
        <v>69</v>
      </c>
      <c r="D88" s="23"/>
      <c r="E88" s="23"/>
      <c r="F88" s="23"/>
      <c r="G88" s="64"/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3">
        <v>0</v>
      </c>
    </row>
    <row r="159" spans="1:49" ht="12.75">
      <c r="A159" s="7" t="s">
        <v>53</v>
      </c>
      <c r="B159" s="7" t="s">
        <v>54</v>
      </c>
      <c r="C159" s="7" t="s">
        <v>55</v>
      </c>
      <c r="D159" s="12" t="s">
        <v>18</v>
      </c>
      <c r="E159" s="19" t="s">
        <v>71</v>
      </c>
      <c r="F159" s="19" t="s">
        <v>72</v>
      </c>
      <c r="G159" s="11" t="s">
        <v>73</v>
      </c>
      <c r="H159" s="12" t="s">
        <v>19</v>
      </c>
      <c r="I159" s="12" t="s">
        <v>20</v>
      </c>
      <c r="J159" s="12" t="s">
        <v>21</v>
      </c>
      <c r="K159" s="12" t="s">
        <v>22</v>
      </c>
      <c r="L159" s="12" t="s">
        <v>23</v>
      </c>
      <c r="M159" s="12" t="s">
        <v>24</v>
      </c>
      <c r="N159" s="12" t="s">
        <v>25</v>
      </c>
      <c r="O159" s="12" t="s">
        <v>26</v>
      </c>
      <c r="P159" s="12" t="s">
        <v>27</v>
      </c>
      <c r="Q159" s="12" t="s">
        <v>74</v>
      </c>
      <c r="R159" s="12" t="s">
        <v>28</v>
      </c>
      <c r="S159" s="12" t="s">
        <v>29</v>
      </c>
      <c r="T159" s="12" t="s">
        <v>30</v>
      </c>
      <c r="U159" s="12" t="s">
        <v>31</v>
      </c>
      <c r="V159" s="12" t="s">
        <v>32</v>
      </c>
      <c r="W159" s="12" t="s">
        <v>33</v>
      </c>
      <c r="X159" s="12" t="s">
        <v>34</v>
      </c>
      <c r="Y159" s="12" t="s">
        <v>35</v>
      </c>
      <c r="Z159" s="12" t="s">
        <v>75</v>
      </c>
      <c r="AA159" s="12" t="s">
        <v>36</v>
      </c>
      <c r="AB159" s="12" t="s">
        <v>37</v>
      </c>
      <c r="AC159" s="12" t="s">
        <v>38</v>
      </c>
      <c r="AD159" s="12" t="s">
        <v>76</v>
      </c>
      <c r="AE159" s="12" t="s">
        <v>39</v>
      </c>
      <c r="AF159" s="12" t="s">
        <v>40</v>
      </c>
      <c r="AG159" s="12" t="s">
        <v>41</v>
      </c>
      <c r="AH159" s="12" t="s">
        <v>42</v>
      </c>
      <c r="AI159" s="12" t="s">
        <v>43</v>
      </c>
      <c r="AJ159" s="12" t="s">
        <v>44</v>
      </c>
      <c r="AK159" s="12" t="s">
        <v>45</v>
      </c>
      <c r="AL159" s="12" t="s">
        <v>77</v>
      </c>
      <c r="AM159" s="12" t="s">
        <v>78</v>
      </c>
      <c r="AN159" s="12" t="s">
        <v>79</v>
      </c>
      <c r="AO159" s="12" t="s">
        <v>80</v>
      </c>
      <c r="AP159" s="12" t="s">
        <v>81</v>
      </c>
      <c r="AQ159" s="12" t="s">
        <v>82</v>
      </c>
      <c r="AR159" s="12" t="s">
        <v>83</v>
      </c>
      <c r="AS159" s="12" t="s">
        <v>84</v>
      </c>
      <c r="AT159" s="12" t="s">
        <v>85</v>
      </c>
      <c r="AU159" s="12" t="s">
        <v>86</v>
      </c>
      <c r="AV159" s="12" t="s">
        <v>87</v>
      </c>
      <c r="AW159" s="12" t="s">
        <v>88</v>
      </c>
    </row>
    <row r="160" spans="1:53" ht="12.75">
      <c r="A160" s="51" t="s">
        <v>107</v>
      </c>
      <c r="B160" s="51" t="s">
        <v>142</v>
      </c>
      <c r="C160" s="51"/>
      <c r="D160" s="56"/>
      <c r="E160" s="56"/>
      <c r="F160" s="56"/>
      <c r="G160" s="56"/>
      <c r="H160" s="56" t="s">
        <v>19</v>
      </c>
      <c r="I160" s="57" t="s">
        <v>20</v>
      </c>
      <c r="J160" s="57" t="s">
        <v>21</v>
      </c>
      <c r="K160" s="57" t="s">
        <v>23</v>
      </c>
      <c r="L160" s="57" t="s">
        <v>27</v>
      </c>
      <c r="M160" s="57" t="s">
        <v>143</v>
      </c>
      <c r="N160" s="57" t="s">
        <v>144</v>
      </c>
      <c r="O160" s="57" t="s">
        <v>28</v>
      </c>
      <c r="P160" s="57" t="s">
        <v>29</v>
      </c>
      <c r="Q160" s="57" t="s">
        <v>145</v>
      </c>
      <c r="R160" s="57" t="s">
        <v>30</v>
      </c>
      <c r="S160" s="57" t="s">
        <v>146</v>
      </c>
      <c r="T160" s="57" t="s">
        <v>32</v>
      </c>
      <c r="U160" s="57" t="s">
        <v>33</v>
      </c>
      <c r="V160" s="57" t="s">
        <v>34</v>
      </c>
      <c r="W160" s="57" t="s">
        <v>37</v>
      </c>
      <c r="X160" s="57" t="s">
        <v>147</v>
      </c>
      <c r="Y160" s="57" t="s">
        <v>38</v>
      </c>
      <c r="Z160" s="57" t="s">
        <v>76</v>
      </c>
      <c r="AA160" s="57" t="s">
        <v>39</v>
      </c>
      <c r="AB160" s="57" t="s">
        <v>40</v>
      </c>
      <c r="AC160" s="57" t="s">
        <v>41</v>
      </c>
      <c r="AD160" s="57" t="s">
        <v>42</v>
      </c>
      <c r="AE160" s="57" t="s">
        <v>43</v>
      </c>
      <c r="AF160" s="57" t="s">
        <v>148</v>
      </c>
      <c r="AG160" s="57" t="s">
        <v>44</v>
      </c>
      <c r="AH160" s="57" t="s">
        <v>149</v>
      </c>
      <c r="AI160" s="57" t="s">
        <v>45</v>
      </c>
      <c r="AJ160" s="57" t="s">
        <v>150</v>
      </c>
      <c r="AK160" s="57" t="s">
        <v>151</v>
      </c>
      <c r="AL160" s="57" t="s">
        <v>77</v>
      </c>
      <c r="AM160" s="57" t="s">
        <v>152</v>
      </c>
      <c r="AN160" s="57" t="s">
        <v>153</v>
      </c>
      <c r="AO160" s="57" t="s">
        <v>79</v>
      </c>
      <c r="AP160" s="57" t="s">
        <v>80</v>
      </c>
      <c r="AQ160" s="57" t="s">
        <v>154</v>
      </c>
      <c r="AR160" s="57" t="s">
        <v>81</v>
      </c>
      <c r="AS160" s="57" t="s">
        <v>82</v>
      </c>
      <c r="AT160" s="57" t="s">
        <v>83</v>
      </c>
      <c r="AU160" s="57" t="s">
        <v>84</v>
      </c>
      <c r="AV160" s="57" t="s">
        <v>155</v>
      </c>
      <c r="AW160" s="57" t="s">
        <v>87</v>
      </c>
      <c r="AX160" s="57" t="s">
        <v>156</v>
      </c>
      <c r="AY160" s="57" t="s">
        <v>157</v>
      </c>
      <c r="AZ160" s="57" t="s">
        <v>88</v>
      </c>
      <c r="BA160" s="68" t="s">
        <v>158</v>
      </c>
    </row>
    <row r="161" spans="1:53" ht="12.75">
      <c r="A161" s="51" t="s">
        <v>108</v>
      </c>
      <c r="B161" s="51"/>
      <c r="C161" s="51"/>
      <c r="D161" s="56"/>
      <c r="E161" s="56"/>
      <c r="F161" s="56"/>
      <c r="G161" s="56"/>
      <c r="H161" s="56">
        <v>3.78</v>
      </c>
      <c r="I161" s="57">
        <v>2.02</v>
      </c>
      <c r="J161" s="57"/>
      <c r="K161" s="57">
        <v>3.48</v>
      </c>
      <c r="L161" s="57">
        <v>1.19</v>
      </c>
      <c r="M161" s="57"/>
      <c r="N161" s="57"/>
      <c r="O161" s="57">
        <v>6.37</v>
      </c>
      <c r="P161" s="57"/>
      <c r="Q161" s="57"/>
      <c r="R161" s="57"/>
      <c r="S161" s="57">
        <v>3.9</v>
      </c>
      <c r="T161" s="57"/>
      <c r="U161" s="57"/>
      <c r="V161" s="57"/>
      <c r="W161" s="57">
        <v>1.88</v>
      </c>
      <c r="X161" s="57"/>
      <c r="Y161" s="57"/>
      <c r="Z161" s="57">
        <v>1.01</v>
      </c>
      <c r="AA161" s="57">
        <v>3.24</v>
      </c>
      <c r="AB161" s="57"/>
      <c r="AC161" s="57">
        <v>1.83</v>
      </c>
      <c r="AD161" s="57"/>
      <c r="AE161" s="57"/>
      <c r="AF161" s="57">
        <v>0.57</v>
      </c>
      <c r="AG161" s="57"/>
      <c r="AH161" s="57"/>
      <c r="AI161" s="57">
        <v>0.541</v>
      </c>
      <c r="AJ161" s="57">
        <v>0.5</v>
      </c>
      <c r="AK161" s="57"/>
      <c r="AL161" s="57">
        <v>2.29</v>
      </c>
      <c r="AM161" s="57"/>
      <c r="AN161" s="57"/>
      <c r="AO161" s="57">
        <v>2.32</v>
      </c>
      <c r="AP161" s="57"/>
      <c r="AQ161" s="57"/>
      <c r="AR161" s="57">
        <v>3.18</v>
      </c>
      <c r="AS161" s="57">
        <v>4.46</v>
      </c>
      <c r="AT161" s="57"/>
      <c r="AU161" s="57"/>
      <c r="AV161" s="57">
        <v>0.5</v>
      </c>
      <c r="AW161" s="57"/>
      <c r="AX161" s="57"/>
      <c r="AY161" s="57"/>
      <c r="AZ161" s="57"/>
      <c r="BA161" s="69">
        <v>43.061</v>
      </c>
    </row>
    <row r="162" spans="1:53" ht="12.75">
      <c r="A162" s="52"/>
      <c r="B162" s="53"/>
      <c r="C162" s="53"/>
      <c r="D162" s="59"/>
      <c r="E162" s="59"/>
      <c r="F162" s="59"/>
      <c r="G162" s="59"/>
      <c r="H162" s="59">
        <v>0</v>
      </c>
      <c r="I162" s="17">
        <v>0</v>
      </c>
      <c r="K162" s="17">
        <v>0</v>
      </c>
      <c r="L162" s="17">
        <v>0</v>
      </c>
      <c r="O162" s="17">
        <v>0</v>
      </c>
      <c r="S162" s="17">
        <v>0</v>
      </c>
      <c r="W162" s="17">
        <v>0</v>
      </c>
      <c r="Z162" s="17">
        <v>0</v>
      </c>
      <c r="AA162" s="17">
        <v>0</v>
      </c>
      <c r="AC162" s="17">
        <v>0</v>
      </c>
      <c r="AF162" s="17">
        <v>0</v>
      </c>
      <c r="AI162" s="17">
        <v>0</v>
      </c>
      <c r="AJ162" s="17">
        <v>-99</v>
      </c>
      <c r="AL162" s="17">
        <v>0</v>
      </c>
      <c r="AO162" s="17">
        <v>0</v>
      </c>
      <c r="AR162" s="17">
        <v>0</v>
      </c>
      <c r="AS162" s="17">
        <v>0</v>
      </c>
      <c r="AV162" s="17">
        <v>-99</v>
      </c>
      <c r="BA162" s="70">
        <v>-198</v>
      </c>
    </row>
    <row r="163" spans="1:53" ht="12.75">
      <c r="A163" s="52"/>
      <c r="B163" s="53"/>
      <c r="C163" s="53"/>
      <c r="D163" s="59"/>
      <c r="E163" s="59"/>
      <c r="F163" s="59"/>
      <c r="G163" s="59"/>
      <c r="H163" s="59">
        <v>0</v>
      </c>
      <c r="I163" s="17">
        <v>0</v>
      </c>
      <c r="K163" s="17">
        <v>0</v>
      </c>
      <c r="L163" s="17">
        <v>0</v>
      </c>
      <c r="O163" s="17">
        <v>0</v>
      </c>
      <c r="S163" s="17">
        <v>0</v>
      </c>
      <c r="W163" s="17">
        <v>0</v>
      </c>
      <c r="Z163" s="17">
        <v>0</v>
      </c>
      <c r="AA163" s="17">
        <v>0</v>
      </c>
      <c r="AC163" s="17">
        <v>0</v>
      </c>
      <c r="AF163" s="17">
        <v>0</v>
      </c>
      <c r="AI163" s="17">
        <v>0</v>
      </c>
      <c r="AJ163" s="17">
        <v>0</v>
      </c>
      <c r="AL163" s="17">
        <v>0</v>
      </c>
      <c r="AO163" s="17">
        <v>0</v>
      </c>
      <c r="AR163" s="17">
        <v>0</v>
      </c>
      <c r="AS163" s="17">
        <v>0</v>
      </c>
      <c r="AV163" s="17">
        <v>0</v>
      </c>
      <c r="BA163" s="70">
        <v>0</v>
      </c>
    </row>
    <row r="164" spans="1:53" ht="12.75">
      <c r="A164" s="51" t="s">
        <v>109</v>
      </c>
      <c r="B164" s="51"/>
      <c r="C164" s="51"/>
      <c r="D164" s="56"/>
      <c r="E164" s="56"/>
      <c r="F164" s="56"/>
      <c r="G164" s="56"/>
      <c r="H164" s="56">
        <v>4.31</v>
      </c>
      <c r="I164" s="57">
        <v>1.34</v>
      </c>
      <c r="J164" s="57"/>
      <c r="K164" s="57">
        <v>4.33</v>
      </c>
      <c r="L164" s="57">
        <v>0.911</v>
      </c>
      <c r="M164" s="57"/>
      <c r="N164" s="57"/>
      <c r="O164" s="57">
        <v>7.05</v>
      </c>
      <c r="P164" s="57"/>
      <c r="Q164" s="57"/>
      <c r="R164" s="57"/>
      <c r="S164" s="57">
        <v>5.02</v>
      </c>
      <c r="T164" s="57"/>
      <c r="U164" s="57"/>
      <c r="V164" s="57"/>
      <c r="W164" s="57">
        <v>1.59</v>
      </c>
      <c r="X164" s="57"/>
      <c r="Y164" s="57"/>
      <c r="Z164" s="57">
        <v>0.842</v>
      </c>
      <c r="AA164" s="57">
        <v>3.93</v>
      </c>
      <c r="AB164" s="57"/>
      <c r="AC164" s="57">
        <v>2.29</v>
      </c>
      <c r="AD164" s="57"/>
      <c r="AE164" s="57"/>
      <c r="AF164" s="57">
        <v>0.5</v>
      </c>
      <c r="AG164" s="57"/>
      <c r="AH164" s="57"/>
      <c r="AI164" s="57">
        <v>0.675</v>
      </c>
      <c r="AJ164" s="57">
        <v>0.5</v>
      </c>
      <c r="AK164" s="57"/>
      <c r="AL164" s="57">
        <v>1.82</v>
      </c>
      <c r="AM164" s="57"/>
      <c r="AN164" s="57"/>
      <c r="AO164" s="57">
        <v>2.46</v>
      </c>
      <c r="AP164" s="57"/>
      <c r="AQ164" s="57"/>
      <c r="AR164" s="57">
        <v>3.04</v>
      </c>
      <c r="AS164" s="57">
        <v>4.72</v>
      </c>
      <c r="AT164" s="57"/>
      <c r="AU164" s="57"/>
      <c r="AV164" s="57">
        <v>0.652</v>
      </c>
      <c r="AW164" s="57"/>
      <c r="AX164" s="57"/>
      <c r="AY164" s="57"/>
      <c r="AZ164" s="57"/>
      <c r="BA164" s="69">
        <v>45.98</v>
      </c>
    </row>
    <row r="165" spans="1:53" ht="12.75">
      <c r="A165" s="52"/>
      <c r="B165" s="53"/>
      <c r="C165" s="53"/>
      <c r="D165" s="59"/>
      <c r="E165" s="59"/>
      <c r="F165" s="59"/>
      <c r="G165" s="59"/>
      <c r="H165" s="59">
        <v>0</v>
      </c>
      <c r="I165" s="17">
        <v>0</v>
      </c>
      <c r="K165" s="17">
        <v>0</v>
      </c>
      <c r="L165" s="17">
        <v>0</v>
      </c>
      <c r="O165" s="17">
        <v>0</v>
      </c>
      <c r="S165" s="17">
        <v>0</v>
      </c>
      <c r="W165" s="17">
        <v>0</v>
      </c>
      <c r="Z165" s="17">
        <v>0</v>
      </c>
      <c r="AA165" s="17">
        <v>0</v>
      </c>
      <c r="AC165" s="17">
        <v>0</v>
      </c>
      <c r="AF165" s="17">
        <v>-99</v>
      </c>
      <c r="AI165" s="17">
        <v>0</v>
      </c>
      <c r="AJ165" s="17">
        <v>-99</v>
      </c>
      <c r="AL165" s="17">
        <v>0</v>
      </c>
      <c r="AO165" s="17">
        <v>0</v>
      </c>
      <c r="AR165" s="17">
        <v>0</v>
      </c>
      <c r="AS165" s="17">
        <v>0</v>
      </c>
      <c r="AV165" s="17">
        <v>0</v>
      </c>
      <c r="BA165" s="70">
        <v>-198</v>
      </c>
    </row>
    <row r="166" spans="1:53" ht="12.75">
      <c r="A166" s="52"/>
      <c r="B166" s="53"/>
      <c r="C166" s="53"/>
      <c r="D166" s="59"/>
      <c r="E166" s="59"/>
      <c r="F166" s="59"/>
      <c r="G166" s="59"/>
      <c r="H166" s="59">
        <v>0</v>
      </c>
      <c r="I166" s="17">
        <v>0</v>
      </c>
      <c r="K166" s="17">
        <v>0</v>
      </c>
      <c r="L166" s="17">
        <v>0</v>
      </c>
      <c r="O166" s="17">
        <v>0</v>
      </c>
      <c r="S166" s="17">
        <v>0</v>
      </c>
      <c r="W166" s="17">
        <v>0</v>
      </c>
      <c r="Z166" s="17">
        <v>0</v>
      </c>
      <c r="AA166" s="17">
        <v>0</v>
      </c>
      <c r="AC166" s="17">
        <v>0</v>
      </c>
      <c r="AF166" s="17">
        <v>0</v>
      </c>
      <c r="AI166" s="17">
        <v>0</v>
      </c>
      <c r="AJ166" s="17">
        <v>0</v>
      </c>
      <c r="AL166" s="17">
        <v>0</v>
      </c>
      <c r="AO166" s="17">
        <v>0</v>
      </c>
      <c r="AR166" s="17">
        <v>0</v>
      </c>
      <c r="AS166" s="17">
        <v>0</v>
      </c>
      <c r="AV166" s="17">
        <v>0</v>
      </c>
      <c r="BA166" s="70">
        <v>0</v>
      </c>
    </row>
    <row r="167" spans="1:53" ht="12.75">
      <c r="A167" s="51" t="s">
        <v>110</v>
      </c>
      <c r="B167" s="51"/>
      <c r="C167" s="51"/>
      <c r="D167" s="56"/>
      <c r="E167" s="56"/>
      <c r="F167" s="56"/>
      <c r="G167" s="56"/>
      <c r="H167" s="56">
        <v>4.06</v>
      </c>
      <c r="I167" s="57">
        <v>1.78</v>
      </c>
      <c r="J167" s="57"/>
      <c r="K167" s="57">
        <v>4.34</v>
      </c>
      <c r="L167" s="57">
        <v>1.1</v>
      </c>
      <c r="M167" s="57"/>
      <c r="N167" s="57"/>
      <c r="O167" s="57">
        <v>6.07</v>
      </c>
      <c r="P167" s="57"/>
      <c r="Q167" s="57"/>
      <c r="R167" s="57"/>
      <c r="S167" s="57">
        <v>4.55</v>
      </c>
      <c r="T167" s="57"/>
      <c r="U167" s="57"/>
      <c r="V167" s="57"/>
      <c r="W167" s="57">
        <v>1.53</v>
      </c>
      <c r="X167" s="57"/>
      <c r="Y167" s="57"/>
      <c r="Z167" s="57">
        <v>0.897</v>
      </c>
      <c r="AA167" s="57">
        <v>2.85</v>
      </c>
      <c r="AB167" s="57"/>
      <c r="AC167" s="57">
        <v>1.96</v>
      </c>
      <c r="AD167" s="57"/>
      <c r="AE167" s="57"/>
      <c r="AF167" s="57">
        <v>0.5</v>
      </c>
      <c r="AG167" s="57"/>
      <c r="AH167" s="57"/>
      <c r="AI167" s="57">
        <v>0.538</v>
      </c>
      <c r="AJ167" s="57">
        <v>0.564</v>
      </c>
      <c r="AK167" s="57"/>
      <c r="AL167" s="57">
        <v>2.1</v>
      </c>
      <c r="AM167" s="57"/>
      <c r="AN167" s="57"/>
      <c r="AO167" s="57">
        <v>2.46</v>
      </c>
      <c r="AP167" s="57"/>
      <c r="AQ167" s="57"/>
      <c r="AR167" s="57">
        <v>2.84</v>
      </c>
      <c r="AS167" s="57">
        <v>4.82</v>
      </c>
      <c r="AT167" s="57"/>
      <c r="AU167" s="57"/>
      <c r="AV167" s="57">
        <v>0.66</v>
      </c>
      <c r="AW167" s="57"/>
      <c r="AX167" s="57"/>
      <c r="AY167" s="57"/>
      <c r="AZ167" s="57"/>
      <c r="BA167" s="69">
        <v>43.61900000000001</v>
      </c>
    </row>
    <row r="168" spans="1:53" ht="12.75">
      <c r="A168" s="52"/>
      <c r="B168" s="53"/>
      <c r="C168" s="53"/>
      <c r="D168" s="59"/>
      <c r="E168" s="59"/>
      <c r="F168" s="59"/>
      <c r="G168" s="59"/>
      <c r="H168" s="59">
        <v>0</v>
      </c>
      <c r="I168" s="17">
        <v>0</v>
      </c>
      <c r="K168" s="17">
        <v>0</v>
      </c>
      <c r="L168" s="17">
        <v>0</v>
      </c>
      <c r="O168" s="17">
        <v>0</v>
      </c>
      <c r="S168" s="17">
        <v>0</v>
      </c>
      <c r="W168" s="17">
        <v>0</v>
      </c>
      <c r="Z168" s="17">
        <v>0</v>
      </c>
      <c r="AA168" s="17">
        <v>0</v>
      </c>
      <c r="AC168" s="17">
        <v>0</v>
      </c>
      <c r="AF168" s="17">
        <v>-99</v>
      </c>
      <c r="AI168" s="17">
        <v>0</v>
      </c>
      <c r="AJ168" s="17">
        <v>0</v>
      </c>
      <c r="AL168" s="17">
        <v>0</v>
      </c>
      <c r="AO168" s="17">
        <v>0</v>
      </c>
      <c r="AR168" s="17">
        <v>0</v>
      </c>
      <c r="AS168" s="17">
        <v>0</v>
      </c>
      <c r="AV168" s="17">
        <v>0</v>
      </c>
      <c r="BA168" s="70">
        <v>-99</v>
      </c>
    </row>
    <row r="169" spans="1:53" ht="12.75">
      <c r="A169" s="52"/>
      <c r="B169" s="53"/>
      <c r="C169" s="53"/>
      <c r="D169" s="59"/>
      <c r="E169" s="59"/>
      <c r="F169" s="59"/>
      <c r="G169" s="59"/>
      <c r="H169" s="59">
        <v>0</v>
      </c>
      <c r="I169" s="17">
        <v>0</v>
      </c>
      <c r="K169" s="17">
        <v>0</v>
      </c>
      <c r="L169" s="17">
        <v>0</v>
      </c>
      <c r="O169" s="17">
        <v>0</v>
      </c>
      <c r="S169" s="17">
        <v>0</v>
      </c>
      <c r="W169" s="17">
        <v>0</v>
      </c>
      <c r="Z169" s="17">
        <v>0</v>
      </c>
      <c r="AA169" s="17">
        <v>0</v>
      </c>
      <c r="AC169" s="17">
        <v>0</v>
      </c>
      <c r="AF169" s="17">
        <v>0</v>
      </c>
      <c r="AI169" s="17">
        <v>0</v>
      </c>
      <c r="AJ169" s="17">
        <v>0</v>
      </c>
      <c r="AL169" s="17">
        <v>0</v>
      </c>
      <c r="AO169" s="17">
        <v>0</v>
      </c>
      <c r="AR169" s="17">
        <v>0</v>
      </c>
      <c r="AS169" s="17">
        <v>0</v>
      </c>
      <c r="AV169" s="17">
        <v>0</v>
      </c>
      <c r="BA169" s="70">
        <v>0</v>
      </c>
    </row>
    <row r="170" spans="1:53" ht="12.75">
      <c r="A170" s="51" t="s">
        <v>111</v>
      </c>
      <c r="B170" s="51"/>
      <c r="C170" s="51"/>
      <c r="D170" s="56"/>
      <c r="E170" s="56"/>
      <c r="F170" s="56"/>
      <c r="G170" s="56"/>
      <c r="H170" s="56">
        <v>16.4</v>
      </c>
      <c r="I170" s="57">
        <v>6.9</v>
      </c>
      <c r="J170" s="57"/>
      <c r="K170" s="57">
        <v>14.5</v>
      </c>
      <c r="L170" s="57">
        <v>2.62</v>
      </c>
      <c r="M170" s="57"/>
      <c r="N170" s="57"/>
      <c r="O170" s="57">
        <v>14.6</v>
      </c>
      <c r="P170" s="57"/>
      <c r="Q170" s="57"/>
      <c r="R170" s="57"/>
      <c r="S170" s="57">
        <v>12.9</v>
      </c>
      <c r="T170" s="57"/>
      <c r="U170" s="57"/>
      <c r="V170" s="57"/>
      <c r="W170" s="57">
        <v>4.1</v>
      </c>
      <c r="X170" s="57"/>
      <c r="Y170" s="57"/>
      <c r="Z170" s="57">
        <v>6.18</v>
      </c>
      <c r="AA170" s="57">
        <v>9.1</v>
      </c>
      <c r="AB170" s="57"/>
      <c r="AC170" s="57">
        <v>4.16</v>
      </c>
      <c r="AD170" s="57"/>
      <c r="AE170" s="57"/>
      <c r="AF170" s="57">
        <v>0.739</v>
      </c>
      <c r="AG170" s="57"/>
      <c r="AH170" s="57"/>
      <c r="AI170" s="57">
        <v>1.53</v>
      </c>
      <c r="AJ170" s="57">
        <v>0.9</v>
      </c>
      <c r="AK170" s="57"/>
      <c r="AL170" s="57">
        <v>13.8</v>
      </c>
      <c r="AM170" s="57"/>
      <c r="AN170" s="57"/>
      <c r="AO170" s="57">
        <v>12.9</v>
      </c>
      <c r="AP170" s="57"/>
      <c r="AQ170" s="57"/>
      <c r="AR170" s="57">
        <v>20.8</v>
      </c>
      <c r="AS170" s="57">
        <v>27</v>
      </c>
      <c r="AT170" s="57"/>
      <c r="AU170" s="57"/>
      <c r="AV170" s="57">
        <v>2.51</v>
      </c>
      <c r="AW170" s="57"/>
      <c r="AX170" s="57"/>
      <c r="AY170" s="57"/>
      <c r="AZ170" s="57"/>
      <c r="BA170" s="69">
        <v>171.63899999999998</v>
      </c>
    </row>
    <row r="171" spans="1:53" ht="12.75">
      <c r="A171" s="52"/>
      <c r="B171" s="53"/>
      <c r="C171" s="53"/>
      <c r="D171" s="59"/>
      <c r="E171" s="59"/>
      <c r="F171" s="59"/>
      <c r="G171" s="59"/>
      <c r="H171" s="59">
        <v>0</v>
      </c>
      <c r="I171" s="17">
        <v>0</v>
      </c>
      <c r="K171" s="17">
        <v>0</v>
      </c>
      <c r="L171" s="17">
        <v>0</v>
      </c>
      <c r="O171" s="17">
        <v>0</v>
      </c>
      <c r="S171" s="17">
        <v>0</v>
      </c>
      <c r="W171" s="17">
        <v>0</v>
      </c>
      <c r="Z171" s="17">
        <v>0</v>
      </c>
      <c r="AA171" s="17">
        <v>0</v>
      </c>
      <c r="AC171" s="17">
        <v>0</v>
      </c>
      <c r="AF171" s="17">
        <v>0</v>
      </c>
      <c r="AI171" s="17">
        <v>0</v>
      </c>
      <c r="AJ171" s="17">
        <v>0</v>
      </c>
      <c r="AL171" s="17">
        <v>0</v>
      </c>
      <c r="AO171" s="17">
        <v>0</v>
      </c>
      <c r="AR171" s="17">
        <v>0</v>
      </c>
      <c r="AS171" s="17">
        <v>0</v>
      </c>
      <c r="AV171" s="17">
        <v>0</v>
      </c>
      <c r="BA171" s="70">
        <v>0</v>
      </c>
    </row>
    <row r="172" spans="1:53" ht="12.75">
      <c r="A172" s="52"/>
      <c r="B172" s="53"/>
      <c r="C172" s="53"/>
      <c r="D172" s="59"/>
      <c r="E172" s="59"/>
      <c r="F172" s="59"/>
      <c r="G172" s="59"/>
      <c r="H172" s="59">
        <v>0</v>
      </c>
      <c r="I172" s="17">
        <v>0</v>
      </c>
      <c r="K172" s="17">
        <v>0</v>
      </c>
      <c r="L172" s="17">
        <v>0</v>
      </c>
      <c r="O172" s="17">
        <v>0</v>
      </c>
      <c r="S172" s="17">
        <v>0</v>
      </c>
      <c r="W172" s="17">
        <v>0</v>
      </c>
      <c r="Z172" s="17">
        <v>0</v>
      </c>
      <c r="AA172" s="17">
        <v>0</v>
      </c>
      <c r="AC172" s="17">
        <v>0</v>
      </c>
      <c r="AF172" s="17">
        <v>0</v>
      </c>
      <c r="AI172" s="17">
        <v>0</v>
      </c>
      <c r="AJ172" s="17">
        <v>0</v>
      </c>
      <c r="AL172" s="17">
        <v>0</v>
      </c>
      <c r="AO172" s="17">
        <v>0</v>
      </c>
      <c r="AR172" s="17">
        <v>0</v>
      </c>
      <c r="AS172" s="17">
        <v>0</v>
      </c>
      <c r="AV172" s="17">
        <v>0</v>
      </c>
      <c r="BA172" s="70">
        <v>0</v>
      </c>
    </row>
    <row r="173" spans="1:53" ht="12.75">
      <c r="A173" s="51" t="s">
        <v>112</v>
      </c>
      <c r="B173" s="51"/>
      <c r="C173" s="51"/>
      <c r="D173" s="56"/>
      <c r="E173" s="56"/>
      <c r="F173" s="56"/>
      <c r="G173" s="56"/>
      <c r="H173" s="56">
        <v>18</v>
      </c>
      <c r="I173" s="57">
        <v>8.8</v>
      </c>
      <c r="J173" s="57"/>
      <c r="K173" s="57">
        <v>16.3</v>
      </c>
      <c r="L173" s="57">
        <v>3.43</v>
      </c>
      <c r="M173" s="57"/>
      <c r="N173" s="57"/>
      <c r="O173" s="57">
        <v>16.5</v>
      </c>
      <c r="P173" s="57"/>
      <c r="Q173" s="57"/>
      <c r="R173" s="57"/>
      <c r="S173" s="57">
        <v>13.6</v>
      </c>
      <c r="T173" s="57"/>
      <c r="U173" s="57"/>
      <c r="V173" s="57"/>
      <c r="W173" s="57">
        <v>4.87</v>
      </c>
      <c r="X173" s="57"/>
      <c r="Y173" s="57"/>
      <c r="Z173" s="57">
        <v>8.04</v>
      </c>
      <c r="AA173" s="57">
        <v>10.9</v>
      </c>
      <c r="AB173" s="57"/>
      <c r="AC173" s="57">
        <v>5.13</v>
      </c>
      <c r="AD173" s="57"/>
      <c r="AE173" s="57"/>
      <c r="AF173" s="57">
        <v>0.956</v>
      </c>
      <c r="AG173" s="57"/>
      <c r="AH173" s="57"/>
      <c r="AI173" s="57">
        <v>1.87</v>
      </c>
      <c r="AJ173" s="57">
        <v>1</v>
      </c>
      <c r="AK173" s="57"/>
      <c r="AL173" s="57">
        <v>15.6</v>
      </c>
      <c r="AM173" s="57"/>
      <c r="AN173" s="57"/>
      <c r="AO173" s="57">
        <v>15.6</v>
      </c>
      <c r="AP173" s="57"/>
      <c r="AQ173" s="57"/>
      <c r="AR173" s="57">
        <v>23.9</v>
      </c>
      <c r="AS173" s="57">
        <v>34.5</v>
      </c>
      <c r="AT173" s="57"/>
      <c r="AU173" s="57"/>
      <c r="AV173" s="57">
        <v>3.79</v>
      </c>
      <c r="AW173" s="57"/>
      <c r="AX173" s="57"/>
      <c r="AY173" s="57"/>
      <c r="AZ173" s="57"/>
      <c r="BA173" s="69">
        <v>202.786</v>
      </c>
    </row>
    <row r="174" spans="1:53" ht="12.75">
      <c r="A174" s="52"/>
      <c r="B174" s="53"/>
      <c r="C174" s="53"/>
      <c r="D174" s="59"/>
      <c r="E174" s="59"/>
      <c r="F174" s="59"/>
      <c r="G174" s="59"/>
      <c r="H174" s="59">
        <v>0</v>
      </c>
      <c r="I174" s="17">
        <v>0</v>
      </c>
      <c r="K174" s="17">
        <v>0</v>
      </c>
      <c r="L174" s="17">
        <v>0</v>
      </c>
      <c r="O174" s="17">
        <v>0</v>
      </c>
      <c r="S174" s="17">
        <v>0</v>
      </c>
      <c r="W174" s="17">
        <v>0</v>
      </c>
      <c r="Z174" s="17">
        <v>0</v>
      </c>
      <c r="AA174" s="17">
        <v>0</v>
      </c>
      <c r="AC174" s="17">
        <v>0</v>
      </c>
      <c r="AF174" s="17">
        <v>0</v>
      </c>
      <c r="AI174" s="17">
        <v>0</v>
      </c>
      <c r="AJ174" s="17">
        <v>0</v>
      </c>
      <c r="AL174" s="17">
        <v>0</v>
      </c>
      <c r="AO174" s="17">
        <v>0</v>
      </c>
      <c r="AR174" s="17">
        <v>0</v>
      </c>
      <c r="AS174" s="17">
        <v>0</v>
      </c>
      <c r="AV174" s="17">
        <v>0</v>
      </c>
      <c r="BA174" s="70">
        <v>0</v>
      </c>
    </row>
    <row r="175" spans="1:53" ht="12.75">
      <c r="A175" s="52"/>
      <c r="B175" s="53"/>
      <c r="C175" s="53"/>
      <c r="D175" s="59"/>
      <c r="E175" s="59"/>
      <c r="F175" s="59"/>
      <c r="G175" s="59"/>
      <c r="H175" s="59">
        <v>0</v>
      </c>
      <c r="I175" s="17">
        <v>0</v>
      </c>
      <c r="K175" s="17">
        <v>0</v>
      </c>
      <c r="L175" s="17">
        <v>0</v>
      </c>
      <c r="O175" s="17">
        <v>0</v>
      </c>
      <c r="S175" s="17">
        <v>0</v>
      </c>
      <c r="W175" s="17">
        <v>0</v>
      </c>
      <c r="Z175" s="17">
        <v>0</v>
      </c>
      <c r="AA175" s="17">
        <v>0</v>
      </c>
      <c r="AC175" s="17">
        <v>0</v>
      </c>
      <c r="AF175" s="17">
        <v>0</v>
      </c>
      <c r="AI175" s="17">
        <v>0</v>
      </c>
      <c r="AJ175" s="17">
        <v>0</v>
      </c>
      <c r="AL175" s="17">
        <v>0</v>
      </c>
      <c r="AO175" s="17">
        <v>0</v>
      </c>
      <c r="AR175" s="17">
        <v>0</v>
      </c>
      <c r="AS175" s="17">
        <v>0</v>
      </c>
      <c r="AV175" s="17">
        <v>0</v>
      </c>
      <c r="BA175" s="70">
        <v>0</v>
      </c>
    </row>
    <row r="176" spans="1:53" ht="12.75">
      <c r="A176" s="51" t="s">
        <v>113</v>
      </c>
      <c r="B176" s="51"/>
      <c r="C176" s="51"/>
      <c r="D176" s="56"/>
      <c r="E176" s="56"/>
      <c r="F176" s="56"/>
      <c r="G176" s="56"/>
      <c r="H176" s="56">
        <v>18.1</v>
      </c>
      <c r="I176" s="57">
        <v>7.32</v>
      </c>
      <c r="J176" s="57"/>
      <c r="K176" s="57">
        <v>14.3</v>
      </c>
      <c r="L176" s="57">
        <v>2.08</v>
      </c>
      <c r="M176" s="57"/>
      <c r="N176" s="57"/>
      <c r="O176" s="57">
        <v>15</v>
      </c>
      <c r="P176" s="57"/>
      <c r="Q176" s="57"/>
      <c r="R176" s="57"/>
      <c r="S176" s="57">
        <v>12.8</v>
      </c>
      <c r="T176" s="57"/>
      <c r="U176" s="57"/>
      <c r="V176" s="57"/>
      <c r="W176" s="57">
        <v>4.32</v>
      </c>
      <c r="X176" s="57"/>
      <c r="Y176" s="57"/>
      <c r="Z176" s="57">
        <v>7.35</v>
      </c>
      <c r="AA176" s="57">
        <v>11</v>
      </c>
      <c r="AB176" s="57"/>
      <c r="AC176" s="57">
        <v>4.86</v>
      </c>
      <c r="AD176" s="57"/>
      <c r="AE176" s="57"/>
      <c r="AF176" s="57">
        <v>0.892</v>
      </c>
      <c r="AG176" s="57"/>
      <c r="AH176" s="57"/>
      <c r="AI176" s="57">
        <v>1.85</v>
      </c>
      <c r="AJ176" s="57">
        <v>1.4</v>
      </c>
      <c r="AK176" s="57"/>
      <c r="AL176" s="57">
        <v>16.3</v>
      </c>
      <c r="AM176" s="57"/>
      <c r="AN176" s="57"/>
      <c r="AO176" s="57">
        <v>17</v>
      </c>
      <c r="AP176" s="57"/>
      <c r="AQ176" s="57"/>
      <c r="AR176" s="57">
        <v>25.1</v>
      </c>
      <c r="AS176" s="57">
        <v>32</v>
      </c>
      <c r="AT176" s="57"/>
      <c r="AU176" s="57"/>
      <c r="AV176" s="57">
        <v>4.76</v>
      </c>
      <c r="AW176" s="57"/>
      <c r="AX176" s="57"/>
      <c r="AY176" s="57"/>
      <c r="AZ176" s="57"/>
      <c r="BA176" s="69">
        <v>196.43199999999996</v>
      </c>
    </row>
    <row r="177" spans="1:53" ht="12.75">
      <c r="A177" s="52"/>
      <c r="B177" s="53"/>
      <c r="C177" s="53"/>
      <c r="D177" s="59"/>
      <c r="E177" s="59"/>
      <c r="F177" s="59"/>
      <c r="G177" s="59"/>
      <c r="H177" s="59">
        <v>0</v>
      </c>
      <c r="I177" s="17">
        <v>0</v>
      </c>
      <c r="K177" s="17">
        <v>0</v>
      </c>
      <c r="L177" s="17">
        <v>0</v>
      </c>
      <c r="O177" s="17">
        <v>0</v>
      </c>
      <c r="S177" s="17">
        <v>0</v>
      </c>
      <c r="W177" s="17">
        <v>0</v>
      </c>
      <c r="Z177" s="17">
        <v>0</v>
      </c>
      <c r="AA177" s="17">
        <v>0</v>
      </c>
      <c r="AC177" s="17">
        <v>0</v>
      </c>
      <c r="AF177" s="17">
        <v>0</v>
      </c>
      <c r="AI177" s="17">
        <v>0</v>
      </c>
      <c r="AJ177" s="17">
        <v>0</v>
      </c>
      <c r="AL177" s="17">
        <v>0</v>
      </c>
      <c r="AO177" s="17">
        <v>0</v>
      </c>
      <c r="AR177" s="17">
        <v>0</v>
      </c>
      <c r="AS177" s="17">
        <v>0</v>
      </c>
      <c r="AV177" s="17">
        <v>0</v>
      </c>
      <c r="BA177" s="70">
        <v>0</v>
      </c>
    </row>
    <row r="178" spans="1:53" ht="12.75">
      <c r="A178" s="52"/>
      <c r="B178" s="53"/>
      <c r="C178" s="53"/>
      <c r="D178" s="59"/>
      <c r="E178" s="59"/>
      <c r="F178" s="59"/>
      <c r="G178" s="59"/>
      <c r="H178" s="59">
        <v>0</v>
      </c>
      <c r="I178" s="17">
        <v>0</v>
      </c>
      <c r="K178" s="17">
        <v>0</v>
      </c>
      <c r="L178" s="17">
        <v>0</v>
      </c>
      <c r="O178" s="17">
        <v>0</v>
      </c>
      <c r="S178" s="17">
        <v>0</v>
      </c>
      <c r="W178" s="17">
        <v>0</v>
      </c>
      <c r="Z178" s="17">
        <v>0</v>
      </c>
      <c r="AA178" s="17">
        <v>0</v>
      </c>
      <c r="AC178" s="17">
        <v>0</v>
      </c>
      <c r="AF178" s="17">
        <v>0</v>
      </c>
      <c r="AI178" s="17">
        <v>0</v>
      </c>
      <c r="AJ178" s="17">
        <v>0</v>
      </c>
      <c r="AL178" s="17">
        <v>0</v>
      </c>
      <c r="AO178" s="17">
        <v>0</v>
      </c>
      <c r="AR178" s="17">
        <v>0</v>
      </c>
      <c r="AS178" s="17">
        <v>0</v>
      </c>
      <c r="AV178" s="17">
        <v>0</v>
      </c>
      <c r="BA178" s="70">
        <v>0</v>
      </c>
    </row>
    <row r="179" spans="1:53" ht="12.75">
      <c r="A179" s="51" t="s">
        <v>118</v>
      </c>
      <c r="B179" s="51"/>
      <c r="C179" s="51"/>
      <c r="D179" s="56"/>
      <c r="E179" s="56"/>
      <c r="F179" s="56"/>
      <c r="G179" s="56"/>
      <c r="H179" s="56">
        <v>6.7</v>
      </c>
      <c r="I179" s="57">
        <v>1.8</v>
      </c>
      <c r="J179" s="57"/>
      <c r="K179" s="57">
        <v>6.6</v>
      </c>
      <c r="L179" s="57">
        <v>1.1</v>
      </c>
      <c r="M179" s="57"/>
      <c r="N179" s="57"/>
      <c r="O179" s="57">
        <v>8.2</v>
      </c>
      <c r="P179" s="57"/>
      <c r="Q179" s="57"/>
      <c r="R179" s="57"/>
      <c r="S179" s="57">
        <v>4.5</v>
      </c>
      <c r="T179" s="57"/>
      <c r="U179" s="57"/>
      <c r="V179" s="57"/>
      <c r="W179" s="57">
        <v>2.2</v>
      </c>
      <c r="X179" s="57"/>
      <c r="Y179" s="57"/>
      <c r="Z179" s="57">
        <v>3.1</v>
      </c>
      <c r="AA179" s="57">
        <v>4.8</v>
      </c>
      <c r="AB179" s="57"/>
      <c r="AC179" s="57">
        <v>2.1</v>
      </c>
      <c r="AD179" s="57"/>
      <c r="AE179" s="57"/>
      <c r="AF179" s="57">
        <v>0.5</v>
      </c>
      <c r="AG179" s="57"/>
      <c r="AH179" s="57"/>
      <c r="AI179" s="57">
        <v>0.5</v>
      </c>
      <c r="AJ179" s="57">
        <v>0.5</v>
      </c>
      <c r="AK179" s="57"/>
      <c r="AL179" s="57">
        <v>5.4</v>
      </c>
      <c r="AM179" s="57"/>
      <c r="AN179" s="57"/>
      <c r="AO179" s="57">
        <v>6.4</v>
      </c>
      <c r="AP179" s="57"/>
      <c r="AQ179" s="57"/>
      <c r="AR179" s="57">
        <v>8.3</v>
      </c>
      <c r="AS179" s="57">
        <v>9.3</v>
      </c>
      <c r="AT179" s="57"/>
      <c r="AU179" s="57"/>
      <c r="AV179" s="57">
        <v>1.1</v>
      </c>
      <c r="AW179" s="57"/>
      <c r="AX179" s="57"/>
      <c r="AY179" s="57"/>
      <c r="AZ179" s="57"/>
      <c r="BA179" s="69">
        <v>73.1</v>
      </c>
    </row>
    <row r="180" spans="1:53" ht="12.75">
      <c r="A180" s="52"/>
      <c r="B180" s="53"/>
      <c r="C180" s="53"/>
      <c r="D180" s="59"/>
      <c r="E180" s="59"/>
      <c r="F180" s="59"/>
      <c r="G180" s="59"/>
      <c r="H180" s="59">
        <v>0</v>
      </c>
      <c r="I180" s="17">
        <v>0</v>
      </c>
      <c r="K180" s="17">
        <v>0</v>
      </c>
      <c r="L180" s="17">
        <v>0</v>
      </c>
      <c r="O180" s="17">
        <v>0</v>
      </c>
      <c r="S180" s="17">
        <v>0</v>
      </c>
      <c r="W180" s="17">
        <v>0</v>
      </c>
      <c r="Z180" s="17">
        <v>0</v>
      </c>
      <c r="AA180" s="17">
        <v>0</v>
      </c>
      <c r="AC180" s="17">
        <v>0</v>
      </c>
      <c r="AF180" s="17">
        <v>-99</v>
      </c>
      <c r="AI180" s="17">
        <v>-99</v>
      </c>
      <c r="AJ180" s="17">
        <v>-99</v>
      </c>
      <c r="AL180" s="17">
        <v>0</v>
      </c>
      <c r="AO180" s="17">
        <v>0</v>
      </c>
      <c r="AR180" s="17">
        <v>0</v>
      </c>
      <c r="AS180" s="17">
        <v>0</v>
      </c>
      <c r="AV180" s="17">
        <v>0</v>
      </c>
      <c r="BA180" s="70">
        <v>-297</v>
      </c>
    </row>
    <row r="181" spans="1:53" ht="12.75">
      <c r="A181" s="52"/>
      <c r="B181" s="53"/>
      <c r="C181" s="53"/>
      <c r="D181" s="59"/>
      <c r="E181" s="59"/>
      <c r="F181" s="59"/>
      <c r="G181" s="59"/>
      <c r="H181" s="59">
        <v>0</v>
      </c>
      <c r="I181" s="17">
        <v>0</v>
      </c>
      <c r="K181" s="17">
        <v>0</v>
      </c>
      <c r="L181" s="17">
        <v>0</v>
      </c>
      <c r="O181" s="17">
        <v>0</v>
      </c>
      <c r="S181" s="17">
        <v>0</v>
      </c>
      <c r="W181" s="17">
        <v>0</v>
      </c>
      <c r="Z181" s="17">
        <v>0</v>
      </c>
      <c r="AA181" s="17">
        <v>0</v>
      </c>
      <c r="AC181" s="17">
        <v>0</v>
      </c>
      <c r="AF181" s="17">
        <v>0</v>
      </c>
      <c r="AI181" s="17">
        <v>0</v>
      </c>
      <c r="AJ181" s="17">
        <v>0</v>
      </c>
      <c r="AL181" s="17">
        <v>0</v>
      </c>
      <c r="AO181" s="17">
        <v>0</v>
      </c>
      <c r="AR181" s="17">
        <v>0</v>
      </c>
      <c r="AS181" s="17">
        <v>0</v>
      </c>
      <c r="AV181" s="17">
        <v>0</v>
      </c>
      <c r="BA181" s="70">
        <v>0</v>
      </c>
    </row>
    <row r="182" spans="1:53" ht="12.75">
      <c r="A182" s="51" t="s">
        <v>119</v>
      </c>
      <c r="B182" s="51"/>
      <c r="C182" s="51"/>
      <c r="D182" s="56"/>
      <c r="E182" s="56"/>
      <c r="F182" s="56"/>
      <c r="G182" s="56"/>
      <c r="H182" s="56">
        <v>6.7</v>
      </c>
      <c r="I182" s="57">
        <v>2.9</v>
      </c>
      <c r="J182" s="57"/>
      <c r="K182" s="57">
        <v>6.3</v>
      </c>
      <c r="L182" s="57">
        <v>1.1</v>
      </c>
      <c r="M182" s="57"/>
      <c r="N182" s="57"/>
      <c r="O182" s="57">
        <v>8</v>
      </c>
      <c r="P182" s="57"/>
      <c r="Q182" s="57"/>
      <c r="R182" s="57"/>
      <c r="S182" s="57">
        <v>4.7</v>
      </c>
      <c r="T182" s="57"/>
      <c r="U182" s="57"/>
      <c r="V182" s="57"/>
      <c r="W182" s="57">
        <v>2.3</v>
      </c>
      <c r="X182" s="57"/>
      <c r="Y182" s="57"/>
      <c r="Z182" s="57">
        <v>3</v>
      </c>
      <c r="AA182" s="57">
        <v>4.7</v>
      </c>
      <c r="AB182" s="57"/>
      <c r="AC182" s="57">
        <v>2.1</v>
      </c>
      <c r="AD182" s="57"/>
      <c r="AE182" s="57"/>
      <c r="AF182" s="57">
        <v>0.5</v>
      </c>
      <c r="AG182" s="57"/>
      <c r="AH182" s="57"/>
      <c r="AI182" s="57">
        <v>0.5</v>
      </c>
      <c r="AJ182" s="57">
        <v>0.5</v>
      </c>
      <c r="AK182" s="57"/>
      <c r="AL182" s="57">
        <v>5</v>
      </c>
      <c r="AM182" s="57"/>
      <c r="AN182" s="57"/>
      <c r="AO182" s="57">
        <v>6.2</v>
      </c>
      <c r="AP182" s="57"/>
      <c r="AQ182" s="57"/>
      <c r="AR182" s="57">
        <v>8.1</v>
      </c>
      <c r="AS182" s="57">
        <v>9.2</v>
      </c>
      <c r="AT182" s="57"/>
      <c r="AU182" s="57"/>
      <c r="AV182" s="57">
        <v>1.3</v>
      </c>
      <c r="AW182" s="57"/>
      <c r="AX182" s="57"/>
      <c r="AY182" s="57"/>
      <c r="AZ182" s="57"/>
      <c r="BA182" s="69">
        <v>73.1</v>
      </c>
    </row>
    <row r="183" spans="1:53" ht="12.75">
      <c r="A183" s="52"/>
      <c r="B183" s="53"/>
      <c r="C183" s="53"/>
      <c r="D183" s="59"/>
      <c r="E183" s="59"/>
      <c r="F183" s="59"/>
      <c r="G183" s="59"/>
      <c r="H183" s="59">
        <v>0</v>
      </c>
      <c r="I183" s="17">
        <v>0</v>
      </c>
      <c r="K183" s="17">
        <v>0</v>
      </c>
      <c r="L183" s="17">
        <v>0</v>
      </c>
      <c r="O183" s="17">
        <v>0</v>
      </c>
      <c r="S183" s="17">
        <v>0</v>
      </c>
      <c r="W183" s="17">
        <v>0</v>
      </c>
      <c r="Z183" s="17">
        <v>0</v>
      </c>
      <c r="AA183" s="17">
        <v>0</v>
      </c>
      <c r="AC183" s="17">
        <v>0</v>
      </c>
      <c r="AF183" s="17">
        <v>-99</v>
      </c>
      <c r="AI183" s="17">
        <v>-99</v>
      </c>
      <c r="AJ183" s="17">
        <v>-99</v>
      </c>
      <c r="AL183" s="17">
        <v>0</v>
      </c>
      <c r="AO183" s="17">
        <v>0</v>
      </c>
      <c r="AR183" s="17">
        <v>0</v>
      </c>
      <c r="AS183" s="17">
        <v>0</v>
      </c>
      <c r="AV183" s="17">
        <v>0</v>
      </c>
      <c r="BA183" s="70">
        <v>-297</v>
      </c>
    </row>
    <row r="184" spans="1:53" ht="12.75">
      <c r="A184" s="52"/>
      <c r="B184" s="53"/>
      <c r="C184" s="53"/>
      <c r="D184" s="59"/>
      <c r="E184" s="59"/>
      <c r="F184" s="59"/>
      <c r="G184" s="59"/>
      <c r="H184" s="59">
        <v>0</v>
      </c>
      <c r="I184" s="17">
        <v>0</v>
      </c>
      <c r="K184" s="17">
        <v>0</v>
      </c>
      <c r="L184" s="17">
        <v>0</v>
      </c>
      <c r="O184" s="17">
        <v>0</v>
      </c>
      <c r="S184" s="17">
        <v>0</v>
      </c>
      <c r="W184" s="17">
        <v>0</v>
      </c>
      <c r="Z184" s="17">
        <v>0</v>
      </c>
      <c r="AA184" s="17">
        <v>0</v>
      </c>
      <c r="AC184" s="17">
        <v>0</v>
      </c>
      <c r="AF184" s="17">
        <v>0</v>
      </c>
      <c r="AI184" s="17">
        <v>0</v>
      </c>
      <c r="AJ184" s="17">
        <v>0</v>
      </c>
      <c r="AL184" s="17">
        <v>0</v>
      </c>
      <c r="AO184" s="17">
        <v>0</v>
      </c>
      <c r="AR184" s="17">
        <v>0</v>
      </c>
      <c r="AS184" s="17">
        <v>0</v>
      </c>
      <c r="AV184" s="17">
        <v>0</v>
      </c>
      <c r="BA184" s="70">
        <v>0</v>
      </c>
    </row>
    <row r="185" spans="1:53" ht="12.75">
      <c r="A185" s="51" t="s">
        <v>120</v>
      </c>
      <c r="B185" s="51"/>
      <c r="C185" s="51"/>
      <c r="D185" s="56"/>
      <c r="E185" s="56"/>
      <c r="F185" s="56"/>
      <c r="G185" s="56"/>
      <c r="H185" s="56">
        <v>4.1</v>
      </c>
      <c r="I185" s="57">
        <v>1.8</v>
      </c>
      <c r="J185" s="57"/>
      <c r="K185" s="57">
        <v>4.3</v>
      </c>
      <c r="L185" s="57">
        <v>0.5</v>
      </c>
      <c r="M185" s="57"/>
      <c r="N185" s="57"/>
      <c r="O185" s="57">
        <v>5.8</v>
      </c>
      <c r="P185" s="57"/>
      <c r="Q185" s="57"/>
      <c r="R185" s="57"/>
      <c r="S185" s="57">
        <v>3.7</v>
      </c>
      <c r="T185" s="57"/>
      <c r="U185" s="57"/>
      <c r="V185" s="57"/>
      <c r="W185" s="57">
        <v>1.5</v>
      </c>
      <c r="X185" s="57"/>
      <c r="Y185" s="57"/>
      <c r="Z185" s="57">
        <v>0.5</v>
      </c>
      <c r="AA185" s="57">
        <v>2.9</v>
      </c>
      <c r="AB185" s="57"/>
      <c r="AC185" s="57">
        <v>1.5</v>
      </c>
      <c r="AD185" s="57"/>
      <c r="AE185" s="57"/>
      <c r="AF185" s="57">
        <v>0.5</v>
      </c>
      <c r="AG185" s="57"/>
      <c r="AH185" s="57"/>
      <c r="AI185" s="57">
        <v>0.5</v>
      </c>
      <c r="AJ185" s="57">
        <v>0.5</v>
      </c>
      <c r="AK185" s="57"/>
      <c r="AL185" s="57">
        <v>2.2</v>
      </c>
      <c r="AM185" s="57"/>
      <c r="AN185" s="57"/>
      <c r="AO185" s="57">
        <v>2.4</v>
      </c>
      <c r="AP185" s="57"/>
      <c r="AQ185" s="57"/>
      <c r="AR185" s="57">
        <v>3.1</v>
      </c>
      <c r="AS185" s="57">
        <v>4.4</v>
      </c>
      <c r="AT185" s="57"/>
      <c r="AU185" s="57"/>
      <c r="AV185" s="57">
        <v>0.5</v>
      </c>
      <c r="AW185" s="57"/>
      <c r="AX185" s="57"/>
      <c r="AY185" s="57"/>
      <c r="AZ185" s="57"/>
      <c r="BA185" s="69">
        <v>40.7</v>
      </c>
    </row>
    <row r="186" spans="1:53" ht="12.75">
      <c r="A186" s="52"/>
      <c r="B186" s="53"/>
      <c r="C186" s="53"/>
      <c r="D186" s="59"/>
      <c r="E186" s="59"/>
      <c r="F186" s="59"/>
      <c r="G186" s="59"/>
      <c r="H186" s="59">
        <v>0</v>
      </c>
      <c r="I186" s="17">
        <v>0</v>
      </c>
      <c r="K186" s="17">
        <v>0</v>
      </c>
      <c r="L186" s="17">
        <v>-99</v>
      </c>
      <c r="O186" s="17">
        <v>0</v>
      </c>
      <c r="S186" s="17">
        <v>0</v>
      </c>
      <c r="W186" s="17">
        <v>0</v>
      </c>
      <c r="Z186" s="17">
        <v>-99</v>
      </c>
      <c r="AA186" s="17">
        <v>0</v>
      </c>
      <c r="AC186" s="17">
        <v>0</v>
      </c>
      <c r="AF186" s="17">
        <v>-99</v>
      </c>
      <c r="AI186" s="17">
        <v>-99</v>
      </c>
      <c r="AJ186" s="17">
        <v>-99</v>
      </c>
      <c r="AL186" s="17">
        <v>0</v>
      </c>
      <c r="AO186" s="17">
        <v>0</v>
      </c>
      <c r="AR186" s="17">
        <v>0</v>
      </c>
      <c r="AS186" s="17">
        <v>0</v>
      </c>
      <c r="AV186" s="17">
        <v>-99</v>
      </c>
      <c r="BA186" s="70">
        <v>-594</v>
      </c>
    </row>
    <row r="187" spans="1:53" ht="12.75">
      <c r="A187" s="52"/>
      <c r="B187" s="53"/>
      <c r="C187" s="53"/>
      <c r="D187" s="59"/>
      <c r="E187" s="59"/>
      <c r="F187" s="59"/>
      <c r="G187" s="59"/>
      <c r="H187" s="59">
        <v>0</v>
      </c>
      <c r="I187" s="17">
        <v>0</v>
      </c>
      <c r="K187" s="17">
        <v>0</v>
      </c>
      <c r="L187" s="17">
        <v>0</v>
      </c>
      <c r="O187" s="17">
        <v>0</v>
      </c>
      <c r="S187" s="17">
        <v>0</v>
      </c>
      <c r="W187" s="17">
        <v>0</v>
      </c>
      <c r="Z187" s="17">
        <v>0</v>
      </c>
      <c r="AA187" s="17">
        <v>0</v>
      </c>
      <c r="AC187" s="17">
        <v>0</v>
      </c>
      <c r="AF187" s="17">
        <v>0</v>
      </c>
      <c r="AI187" s="17">
        <v>0</v>
      </c>
      <c r="AJ187" s="17">
        <v>0</v>
      </c>
      <c r="AL187" s="17">
        <v>0</v>
      </c>
      <c r="AO187" s="17">
        <v>0</v>
      </c>
      <c r="AR187" s="17">
        <v>0</v>
      </c>
      <c r="AS187" s="17">
        <v>0</v>
      </c>
      <c r="AV187" s="17">
        <v>0</v>
      </c>
      <c r="BA187" s="70">
        <v>0</v>
      </c>
    </row>
    <row r="188" spans="1:53" ht="12.75">
      <c r="A188" s="51" t="s">
        <v>121</v>
      </c>
      <c r="B188" s="51"/>
      <c r="C188" s="51"/>
      <c r="D188" s="56"/>
      <c r="E188" s="56"/>
      <c r="F188" s="56"/>
      <c r="G188" s="56"/>
      <c r="H188" s="56">
        <v>2.3</v>
      </c>
      <c r="I188" s="57">
        <v>0.7</v>
      </c>
      <c r="J188" s="57"/>
      <c r="K188" s="57">
        <v>2.7</v>
      </c>
      <c r="L188" s="57">
        <v>0.9</v>
      </c>
      <c r="M188" s="57"/>
      <c r="N188" s="57"/>
      <c r="O188" s="57">
        <v>4.2</v>
      </c>
      <c r="P188" s="57"/>
      <c r="Q188" s="57"/>
      <c r="R188" s="57"/>
      <c r="S188" s="57">
        <v>3.4</v>
      </c>
      <c r="T188" s="57"/>
      <c r="U188" s="57"/>
      <c r="V188" s="57"/>
      <c r="W188" s="57">
        <v>1.4</v>
      </c>
      <c r="X188" s="57"/>
      <c r="Y188" s="57"/>
      <c r="Z188" s="57">
        <v>0.7</v>
      </c>
      <c r="AA188" s="57">
        <v>3.7</v>
      </c>
      <c r="AB188" s="57"/>
      <c r="AC188" s="57">
        <v>1.8</v>
      </c>
      <c r="AD188" s="57"/>
      <c r="AE188" s="57"/>
      <c r="AF188" s="57">
        <v>0.5</v>
      </c>
      <c r="AG188" s="57"/>
      <c r="AH188" s="57"/>
      <c r="AI188" s="57">
        <v>0.6</v>
      </c>
      <c r="AJ188" s="57">
        <v>0.5</v>
      </c>
      <c r="AK188" s="57"/>
      <c r="AL188" s="57">
        <v>0.8</v>
      </c>
      <c r="AM188" s="57"/>
      <c r="AN188" s="57"/>
      <c r="AO188" s="57">
        <v>1</v>
      </c>
      <c r="AP188" s="57"/>
      <c r="AQ188" s="57"/>
      <c r="AR188" s="57">
        <v>1.6</v>
      </c>
      <c r="AS188" s="57">
        <v>2.1</v>
      </c>
      <c r="AT188" s="57"/>
      <c r="AU188" s="57"/>
      <c r="AV188" s="57">
        <v>0.5</v>
      </c>
      <c r="AW188" s="57">
        <v>0.9</v>
      </c>
      <c r="AX188" s="57"/>
      <c r="AY188" s="57"/>
      <c r="AZ188" s="57"/>
      <c r="BA188" s="69">
        <v>30.3</v>
      </c>
    </row>
    <row r="189" spans="1:53" ht="12.75">
      <c r="A189" s="52"/>
      <c r="B189" s="53"/>
      <c r="C189" s="53"/>
      <c r="D189" s="59"/>
      <c r="E189" s="59"/>
      <c r="F189" s="59"/>
      <c r="G189" s="59"/>
      <c r="H189" s="59">
        <v>0</v>
      </c>
      <c r="I189" s="17">
        <v>0</v>
      </c>
      <c r="K189" s="17">
        <v>0</v>
      </c>
      <c r="L189" s="17">
        <v>0</v>
      </c>
      <c r="O189" s="17">
        <v>0</v>
      </c>
      <c r="S189" s="17">
        <v>0</v>
      </c>
      <c r="W189" s="17">
        <v>0</v>
      </c>
      <c r="Z189" s="17">
        <v>0</v>
      </c>
      <c r="AA189" s="17">
        <v>0</v>
      </c>
      <c r="AC189" s="17">
        <v>0</v>
      </c>
      <c r="AF189" s="17">
        <v>-99</v>
      </c>
      <c r="AI189" s="17">
        <v>0</v>
      </c>
      <c r="AJ189" s="17">
        <v>-99</v>
      </c>
      <c r="AL189" s="17">
        <v>0</v>
      </c>
      <c r="AO189" s="17">
        <v>0</v>
      </c>
      <c r="AR189" s="17">
        <v>0</v>
      </c>
      <c r="AS189" s="17">
        <v>0</v>
      </c>
      <c r="AV189" s="17">
        <v>-99</v>
      </c>
      <c r="AW189" s="17">
        <v>0</v>
      </c>
      <c r="BA189" s="70">
        <v>-297</v>
      </c>
    </row>
    <row r="190" spans="1:53" ht="12.75">
      <c r="A190" s="52"/>
      <c r="B190" s="53"/>
      <c r="C190" s="53"/>
      <c r="D190" s="59"/>
      <c r="E190" s="59"/>
      <c r="F190" s="59"/>
      <c r="G190" s="59"/>
      <c r="H190" s="59">
        <v>0</v>
      </c>
      <c r="I190" s="17">
        <v>0</v>
      </c>
      <c r="K190" s="17">
        <v>0</v>
      </c>
      <c r="L190" s="17">
        <v>0</v>
      </c>
      <c r="O190" s="17">
        <v>0</v>
      </c>
      <c r="S190" s="17">
        <v>0</v>
      </c>
      <c r="W190" s="17">
        <v>0</v>
      </c>
      <c r="Z190" s="17">
        <v>0</v>
      </c>
      <c r="AA190" s="17">
        <v>0</v>
      </c>
      <c r="AC190" s="17">
        <v>0</v>
      </c>
      <c r="AF190" s="17">
        <v>0</v>
      </c>
      <c r="AI190" s="17">
        <v>0</v>
      </c>
      <c r="AJ190" s="17">
        <v>0</v>
      </c>
      <c r="AL190" s="17">
        <v>0</v>
      </c>
      <c r="AO190" s="17">
        <v>0</v>
      </c>
      <c r="AR190" s="17">
        <v>0</v>
      </c>
      <c r="AS190" s="17">
        <v>0</v>
      </c>
      <c r="AV190" s="17">
        <v>0</v>
      </c>
      <c r="AW190" s="17">
        <v>0</v>
      </c>
      <c r="BA190" s="70">
        <v>0</v>
      </c>
    </row>
    <row r="191" spans="1:53" ht="12.75">
      <c r="A191" s="51" t="s">
        <v>122</v>
      </c>
      <c r="B191" s="51"/>
      <c r="C191" s="51"/>
      <c r="D191" s="56"/>
      <c r="E191" s="56"/>
      <c r="F191" s="56"/>
      <c r="G191" s="56"/>
      <c r="H191" s="56">
        <v>2.5</v>
      </c>
      <c r="I191" s="57">
        <v>1.1</v>
      </c>
      <c r="J191" s="57"/>
      <c r="K191" s="57">
        <v>2.7</v>
      </c>
      <c r="L191" s="57">
        <v>0.5</v>
      </c>
      <c r="M191" s="57"/>
      <c r="N191" s="57"/>
      <c r="O191" s="57">
        <v>4.2</v>
      </c>
      <c r="P191" s="57"/>
      <c r="Q191" s="57"/>
      <c r="R191" s="57"/>
      <c r="S191" s="57">
        <v>2.8</v>
      </c>
      <c r="T191" s="57"/>
      <c r="U191" s="57"/>
      <c r="V191" s="57"/>
      <c r="W191" s="57">
        <v>1.1</v>
      </c>
      <c r="X191" s="57"/>
      <c r="Y191" s="57"/>
      <c r="Z191" s="57">
        <v>0.5</v>
      </c>
      <c r="AA191" s="57">
        <v>2.3</v>
      </c>
      <c r="AB191" s="57"/>
      <c r="AC191" s="57">
        <v>1.4</v>
      </c>
      <c r="AD191" s="57"/>
      <c r="AE191" s="57"/>
      <c r="AF191" s="57">
        <v>0.5</v>
      </c>
      <c r="AG191" s="57"/>
      <c r="AH191" s="57"/>
      <c r="AI191" s="57">
        <v>0.5</v>
      </c>
      <c r="AJ191" s="57">
        <v>0.5</v>
      </c>
      <c r="AK191" s="57"/>
      <c r="AL191" s="57">
        <v>1</v>
      </c>
      <c r="AM191" s="57"/>
      <c r="AN191" s="57"/>
      <c r="AO191" s="57">
        <v>1.1</v>
      </c>
      <c r="AP191" s="57"/>
      <c r="AQ191" s="57"/>
      <c r="AR191" s="57">
        <v>1.4</v>
      </c>
      <c r="AS191" s="57">
        <v>2.1</v>
      </c>
      <c r="AT191" s="57"/>
      <c r="AU191" s="57"/>
      <c r="AV191" s="57">
        <v>0.5</v>
      </c>
      <c r="AW191" s="57"/>
      <c r="AX191" s="57"/>
      <c r="AY191" s="57"/>
      <c r="AZ191" s="57"/>
      <c r="BA191" s="69">
        <v>26.7</v>
      </c>
    </row>
    <row r="192" spans="1:53" ht="12.75">
      <c r="A192" s="52"/>
      <c r="B192" s="53"/>
      <c r="C192" s="53"/>
      <c r="D192" s="59"/>
      <c r="E192" s="59"/>
      <c r="F192" s="59"/>
      <c r="G192" s="59"/>
      <c r="H192" s="59">
        <v>0</v>
      </c>
      <c r="I192" s="17">
        <v>0</v>
      </c>
      <c r="K192" s="17">
        <v>0</v>
      </c>
      <c r="L192" s="17">
        <v>-99</v>
      </c>
      <c r="O192" s="17">
        <v>0</v>
      </c>
      <c r="S192" s="17">
        <v>0</v>
      </c>
      <c r="W192" s="17">
        <v>0</v>
      </c>
      <c r="Z192" s="17">
        <v>-99</v>
      </c>
      <c r="AA192" s="17">
        <v>0</v>
      </c>
      <c r="AC192" s="17">
        <v>0</v>
      </c>
      <c r="AF192" s="17">
        <v>-99</v>
      </c>
      <c r="AI192" s="17">
        <v>-99</v>
      </c>
      <c r="AJ192" s="17">
        <v>-99</v>
      </c>
      <c r="AL192" s="17">
        <v>0</v>
      </c>
      <c r="AO192" s="17">
        <v>0</v>
      </c>
      <c r="AR192" s="17">
        <v>0</v>
      </c>
      <c r="AS192" s="17">
        <v>0</v>
      </c>
      <c r="AV192" s="17">
        <v>-99</v>
      </c>
      <c r="BA192" s="70">
        <v>-594</v>
      </c>
    </row>
    <row r="193" spans="1:53" ht="12.75">
      <c r="A193" s="52"/>
      <c r="B193" s="53"/>
      <c r="C193" s="53"/>
      <c r="D193" s="59"/>
      <c r="E193" s="59"/>
      <c r="F193" s="59"/>
      <c r="G193" s="59"/>
      <c r="H193" s="59">
        <v>0</v>
      </c>
      <c r="I193" s="17">
        <v>0</v>
      </c>
      <c r="K193" s="17">
        <v>0</v>
      </c>
      <c r="L193" s="17">
        <v>0</v>
      </c>
      <c r="O193" s="17">
        <v>0</v>
      </c>
      <c r="S193" s="17">
        <v>0</v>
      </c>
      <c r="W193" s="17">
        <v>0</v>
      </c>
      <c r="Z193" s="17">
        <v>0</v>
      </c>
      <c r="AA193" s="17">
        <v>0</v>
      </c>
      <c r="AC193" s="17">
        <v>0</v>
      </c>
      <c r="AF193" s="17">
        <v>0</v>
      </c>
      <c r="AI193" s="17">
        <v>0</v>
      </c>
      <c r="AJ193" s="17">
        <v>0</v>
      </c>
      <c r="AL193" s="17">
        <v>0</v>
      </c>
      <c r="AO193" s="17">
        <v>0</v>
      </c>
      <c r="AR193" s="17">
        <v>0</v>
      </c>
      <c r="AS193" s="17">
        <v>0</v>
      </c>
      <c r="AV193" s="17">
        <v>0</v>
      </c>
      <c r="BA193" s="70">
        <v>0</v>
      </c>
    </row>
    <row r="194" spans="1:53" ht="12.75">
      <c r="A194" s="51" t="s">
        <v>123</v>
      </c>
      <c r="B194" s="51"/>
      <c r="C194" s="51"/>
      <c r="D194" s="56"/>
      <c r="E194" s="56"/>
      <c r="F194" s="56"/>
      <c r="G194" s="56"/>
      <c r="H194" s="56">
        <v>2.8</v>
      </c>
      <c r="I194" s="57">
        <v>1.3</v>
      </c>
      <c r="J194" s="57"/>
      <c r="K194" s="57">
        <v>0.5</v>
      </c>
      <c r="L194" s="57">
        <v>0.5</v>
      </c>
      <c r="M194" s="57"/>
      <c r="N194" s="57"/>
      <c r="O194" s="57">
        <v>4.4</v>
      </c>
      <c r="P194" s="57"/>
      <c r="Q194" s="57"/>
      <c r="R194" s="57"/>
      <c r="S194" s="57">
        <v>3.2</v>
      </c>
      <c r="T194" s="57"/>
      <c r="U194" s="57"/>
      <c r="V194" s="57"/>
      <c r="W194" s="57">
        <v>1.3</v>
      </c>
      <c r="X194" s="57"/>
      <c r="Y194" s="57"/>
      <c r="Z194" s="57">
        <v>0.5</v>
      </c>
      <c r="AA194" s="57">
        <v>2.7</v>
      </c>
      <c r="AB194" s="57"/>
      <c r="AC194" s="57">
        <v>1.5</v>
      </c>
      <c r="AD194" s="57"/>
      <c r="AE194" s="57"/>
      <c r="AF194" s="57">
        <v>0.5</v>
      </c>
      <c r="AG194" s="57"/>
      <c r="AH194" s="57"/>
      <c r="AI194" s="57">
        <v>1</v>
      </c>
      <c r="AJ194" s="57">
        <v>0.5</v>
      </c>
      <c r="AK194" s="57"/>
      <c r="AL194" s="57">
        <v>1.1</v>
      </c>
      <c r="AM194" s="57"/>
      <c r="AN194" s="57"/>
      <c r="AO194" s="57">
        <v>1.2</v>
      </c>
      <c r="AP194" s="57"/>
      <c r="AQ194" s="57"/>
      <c r="AR194" s="57">
        <v>1.7</v>
      </c>
      <c r="AS194" s="57">
        <v>2.2</v>
      </c>
      <c r="AT194" s="57"/>
      <c r="AU194" s="57"/>
      <c r="AV194" s="57">
        <v>0.5</v>
      </c>
      <c r="AW194" s="57"/>
      <c r="AX194" s="57"/>
      <c r="AY194" s="57"/>
      <c r="AZ194" s="57"/>
      <c r="BA194" s="69">
        <v>27.4</v>
      </c>
    </row>
    <row r="195" spans="1:53" ht="12.75">
      <c r="A195" s="52"/>
      <c r="B195" s="53"/>
      <c r="C195" s="53"/>
      <c r="D195" s="59"/>
      <c r="E195" s="59"/>
      <c r="F195" s="59"/>
      <c r="G195" s="59"/>
      <c r="H195" s="59">
        <v>0</v>
      </c>
      <c r="I195" s="17">
        <v>0</v>
      </c>
      <c r="K195" s="17">
        <v>-99</v>
      </c>
      <c r="L195" s="17">
        <v>-99</v>
      </c>
      <c r="O195" s="17">
        <v>0</v>
      </c>
      <c r="S195" s="17">
        <v>0</v>
      </c>
      <c r="W195" s="17">
        <v>0</v>
      </c>
      <c r="Z195" s="17">
        <v>-99</v>
      </c>
      <c r="AA195" s="17">
        <v>0</v>
      </c>
      <c r="AC195" s="17">
        <v>0</v>
      </c>
      <c r="AF195" s="17">
        <v>-99</v>
      </c>
      <c r="AI195" s="17">
        <v>0</v>
      </c>
      <c r="AJ195" s="17">
        <v>-99</v>
      </c>
      <c r="AL195" s="17">
        <v>0</v>
      </c>
      <c r="AO195" s="17">
        <v>0</v>
      </c>
      <c r="AR195" s="17">
        <v>0</v>
      </c>
      <c r="AS195" s="17">
        <v>0</v>
      </c>
      <c r="AV195" s="17">
        <v>-99</v>
      </c>
      <c r="BA195" s="70">
        <v>-594</v>
      </c>
    </row>
    <row r="196" spans="1:53" ht="12.75">
      <c r="A196" s="52"/>
      <c r="B196" s="53"/>
      <c r="C196" s="53"/>
      <c r="D196" s="59"/>
      <c r="E196" s="59"/>
      <c r="F196" s="59"/>
      <c r="G196" s="59"/>
      <c r="H196" s="59">
        <v>0</v>
      </c>
      <c r="I196" s="17">
        <v>0</v>
      </c>
      <c r="K196" s="17">
        <v>0</v>
      </c>
      <c r="L196" s="17">
        <v>0</v>
      </c>
      <c r="O196" s="17">
        <v>0</v>
      </c>
      <c r="S196" s="17">
        <v>0</v>
      </c>
      <c r="W196" s="17">
        <v>0</v>
      </c>
      <c r="Z196" s="17">
        <v>0</v>
      </c>
      <c r="AA196" s="17">
        <v>0</v>
      </c>
      <c r="AC196" s="17">
        <v>0</v>
      </c>
      <c r="AF196" s="17">
        <v>0</v>
      </c>
      <c r="AI196" s="17">
        <v>0</v>
      </c>
      <c r="AJ196" s="17">
        <v>0</v>
      </c>
      <c r="AL196" s="17">
        <v>0</v>
      </c>
      <c r="AO196" s="17">
        <v>0</v>
      </c>
      <c r="AR196" s="17">
        <v>0</v>
      </c>
      <c r="AS196" s="17">
        <v>0</v>
      </c>
      <c r="AV196" s="17">
        <v>0</v>
      </c>
      <c r="BA196" s="70">
        <v>0</v>
      </c>
    </row>
    <row r="197" spans="1:53" ht="12.75">
      <c r="A197" s="51" t="s">
        <v>124</v>
      </c>
      <c r="B197" s="51"/>
      <c r="C197" s="51"/>
      <c r="D197" s="56"/>
      <c r="E197" s="56"/>
      <c r="F197" s="56"/>
      <c r="G197" s="56"/>
      <c r="H197" s="56">
        <v>16.5</v>
      </c>
      <c r="I197" s="57">
        <v>8</v>
      </c>
      <c r="J197" s="57"/>
      <c r="K197" s="57">
        <v>16.9</v>
      </c>
      <c r="L197" s="57">
        <v>3.2</v>
      </c>
      <c r="M197" s="57"/>
      <c r="N197" s="57"/>
      <c r="O197" s="57">
        <v>17.3</v>
      </c>
      <c r="P197" s="57"/>
      <c r="Q197" s="57"/>
      <c r="R197" s="57"/>
      <c r="S197" s="57">
        <v>13.3</v>
      </c>
      <c r="T197" s="57"/>
      <c r="U197" s="57"/>
      <c r="V197" s="57"/>
      <c r="W197" s="57">
        <v>6.1</v>
      </c>
      <c r="X197" s="57"/>
      <c r="Y197" s="57"/>
      <c r="Z197" s="57">
        <v>5.7</v>
      </c>
      <c r="AA197" s="57">
        <v>11.9</v>
      </c>
      <c r="AB197" s="57"/>
      <c r="AC197" s="57">
        <v>5</v>
      </c>
      <c r="AD197" s="57"/>
      <c r="AE197" s="57"/>
      <c r="AF197" s="57">
        <v>1.7</v>
      </c>
      <c r="AG197" s="57"/>
      <c r="AH197" s="57"/>
      <c r="AI197" s="57">
        <v>2.7</v>
      </c>
      <c r="AJ197" s="57">
        <v>0.8</v>
      </c>
      <c r="AK197" s="57"/>
      <c r="AL197" s="57">
        <v>15.2</v>
      </c>
      <c r="AM197" s="57"/>
      <c r="AN197" s="57"/>
      <c r="AO197" s="57">
        <v>16.1</v>
      </c>
      <c r="AP197" s="57"/>
      <c r="AQ197" s="57"/>
      <c r="AR197" s="57">
        <v>24.5</v>
      </c>
      <c r="AS197" s="57">
        <v>28.6</v>
      </c>
      <c r="AT197" s="57"/>
      <c r="AU197" s="57"/>
      <c r="AV197" s="57">
        <v>0.5</v>
      </c>
      <c r="AW197" s="57">
        <v>6.1</v>
      </c>
      <c r="AX197" s="57"/>
      <c r="AY197" s="57"/>
      <c r="AZ197" s="57"/>
      <c r="BA197" s="69">
        <v>200.1</v>
      </c>
    </row>
    <row r="198" spans="1:53" ht="12.75">
      <c r="A198" s="52"/>
      <c r="B198" s="53"/>
      <c r="C198" s="53"/>
      <c r="D198" s="59"/>
      <c r="E198" s="59"/>
      <c r="F198" s="59"/>
      <c r="G198" s="59"/>
      <c r="H198" s="59">
        <v>0</v>
      </c>
      <c r="I198" s="17">
        <v>0</v>
      </c>
      <c r="K198" s="17">
        <v>0</v>
      </c>
      <c r="L198" s="17">
        <v>0</v>
      </c>
      <c r="O198" s="17">
        <v>0</v>
      </c>
      <c r="S198" s="17">
        <v>0</v>
      </c>
      <c r="W198" s="17">
        <v>0</v>
      </c>
      <c r="Z198" s="17">
        <v>0</v>
      </c>
      <c r="AA198" s="17">
        <v>0</v>
      </c>
      <c r="AC198" s="17">
        <v>0</v>
      </c>
      <c r="AF198" s="17">
        <v>0</v>
      </c>
      <c r="AI198" s="17">
        <v>0</v>
      </c>
      <c r="AJ198" s="17">
        <v>0</v>
      </c>
      <c r="AL198" s="17">
        <v>0</v>
      </c>
      <c r="AO198" s="17">
        <v>0</v>
      </c>
      <c r="AR198" s="17">
        <v>0</v>
      </c>
      <c r="AS198" s="17">
        <v>0</v>
      </c>
      <c r="AV198" s="17">
        <v>-99</v>
      </c>
      <c r="AW198" s="17">
        <v>0</v>
      </c>
      <c r="BA198" s="70">
        <v>-99</v>
      </c>
    </row>
    <row r="199" spans="1:53" ht="12.75">
      <c r="A199" s="52"/>
      <c r="B199" s="53"/>
      <c r="C199" s="53"/>
      <c r="D199" s="59"/>
      <c r="E199" s="59"/>
      <c r="F199" s="59"/>
      <c r="G199" s="59"/>
      <c r="H199" s="59">
        <v>0</v>
      </c>
      <c r="I199" s="17">
        <v>0</v>
      </c>
      <c r="K199" s="17">
        <v>0</v>
      </c>
      <c r="L199" s="17">
        <v>0</v>
      </c>
      <c r="O199" s="17">
        <v>0</v>
      </c>
      <c r="S199" s="17">
        <v>0</v>
      </c>
      <c r="W199" s="17">
        <v>0</v>
      </c>
      <c r="Z199" s="17">
        <v>0</v>
      </c>
      <c r="AA199" s="17">
        <v>0</v>
      </c>
      <c r="AC199" s="17">
        <v>0</v>
      </c>
      <c r="AF199" s="17">
        <v>0</v>
      </c>
      <c r="AI199" s="17">
        <v>0</v>
      </c>
      <c r="AJ199" s="17">
        <v>0</v>
      </c>
      <c r="AL199" s="17">
        <v>0</v>
      </c>
      <c r="AO199" s="17">
        <v>0</v>
      </c>
      <c r="AR199" s="17">
        <v>0</v>
      </c>
      <c r="AS199" s="17">
        <v>0</v>
      </c>
      <c r="AV199" s="17">
        <v>0</v>
      </c>
      <c r="AW199" s="17">
        <v>0</v>
      </c>
      <c r="BA199" s="70">
        <v>0</v>
      </c>
    </row>
    <row r="200" spans="1:53" ht="12.75">
      <c r="A200" s="51" t="s">
        <v>125</v>
      </c>
      <c r="B200" s="51"/>
      <c r="C200" s="51"/>
      <c r="D200" s="56"/>
      <c r="E200" s="56"/>
      <c r="F200" s="56"/>
      <c r="G200" s="56"/>
      <c r="H200" s="56">
        <v>0.7</v>
      </c>
      <c r="I200" s="57">
        <v>0.5</v>
      </c>
      <c r="J200" s="57"/>
      <c r="K200" s="57">
        <v>1.1</v>
      </c>
      <c r="L200" s="57">
        <v>0.5</v>
      </c>
      <c r="M200" s="57"/>
      <c r="N200" s="57"/>
      <c r="O200" s="57">
        <v>1.4</v>
      </c>
      <c r="P200" s="57"/>
      <c r="Q200" s="57"/>
      <c r="R200" s="57"/>
      <c r="S200" s="57">
        <v>0.9</v>
      </c>
      <c r="T200" s="57"/>
      <c r="U200" s="57"/>
      <c r="V200" s="57"/>
      <c r="W200" s="57">
        <v>0.5</v>
      </c>
      <c r="X200" s="57"/>
      <c r="Y200" s="57"/>
      <c r="Z200" s="57">
        <v>0.5</v>
      </c>
      <c r="AA200" s="57">
        <v>0.5</v>
      </c>
      <c r="AB200" s="57"/>
      <c r="AC200" s="57">
        <v>0.5</v>
      </c>
      <c r="AD200" s="57"/>
      <c r="AE200" s="57"/>
      <c r="AF200" s="57">
        <v>0.5</v>
      </c>
      <c r="AG200" s="57"/>
      <c r="AH200" s="57"/>
      <c r="AI200" s="57">
        <v>0.5</v>
      </c>
      <c r="AJ200" s="57">
        <v>0.5</v>
      </c>
      <c r="AK200" s="57"/>
      <c r="AL200" s="57">
        <v>0.5</v>
      </c>
      <c r="AM200" s="57"/>
      <c r="AN200" s="57"/>
      <c r="AO200" s="57">
        <v>0.5</v>
      </c>
      <c r="AP200" s="57"/>
      <c r="AQ200" s="57"/>
      <c r="AR200" s="57">
        <v>0.6</v>
      </c>
      <c r="AS200" s="57">
        <v>0.7</v>
      </c>
      <c r="AT200" s="57"/>
      <c r="AU200" s="57"/>
      <c r="AV200" s="57">
        <v>0.5</v>
      </c>
      <c r="AW200" s="57">
        <v>0.5</v>
      </c>
      <c r="AX200" s="57"/>
      <c r="AY200" s="57"/>
      <c r="AZ200" s="57"/>
      <c r="BA200" s="69">
        <v>11.9</v>
      </c>
    </row>
    <row r="201" spans="1:53" ht="12.75">
      <c r="A201" s="52"/>
      <c r="B201" s="53"/>
      <c r="C201" s="53"/>
      <c r="D201" s="59"/>
      <c r="E201" s="59"/>
      <c r="F201" s="59"/>
      <c r="G201" s="59"/>
      <c r="H201" s="59">
        <v>0</v>
      </c>
      <c r="I201" s="17">
        <v>-99</v>
      </c>
      <c r="K201" s="17">
        <v>0</v>
      </c>
      <c r="L201" s="17">
        <v>-99</v>
      </c>
      <c r="O201" s="17">
        <v>0</v>
      </c>
      <c r="S201" s="17">
        <v>0</v>
      </c>
      <c r="W201" s="17">
        <v>-99</v>
      </c>
      <c r="Z201" s="17">
        <v>-99</v>
      </c>
      <c r="AA201" s="17">
        <v>-99</v>
      </c>
      <c r="AC201" s="17">
        <v>-99</v>
      </c>
      <c r="AF201" s="17">
        <v>-99</v>
      </c>
      <c r="AI201" s="17">
        <v>-99</v>
      </c>
      <c r="AJ201" s="17">
        <v>-99</v>
      </c>
      <c r="AL201" s="17">
        <v>-99</v>
      </c>
      <c r="AO201" s="17">
        <v>-99</v>
      </c>
      <c r="AR201" s="17">
        <v>0</v>
      </c>
      <c r="AS201" s="17">
        <v>0</v>
      </c>
      <c r="AV201" s="17">
        <v>-99</v>
      </c>
      <c r="AW201" s="17">
        <v>-99</v>
      </c>
      <c r="BA201" s="70">
        <v>-1287</v>
      </c>
    </row>
    <row r="202" spans="1:53" ht="12.75">
      <c r="A202" s="52"/>
      <c r="B202" s="53"/>
      <c r="C202" s="53"/>
      <c r="D202" s="59"/>
      <c r="E202" s="59"/>
      <c r="F202" s="59"/>
      <c r="G202" s="59"/>
      <c r="H202" s="59">
        <v>0</v>
      </c>
      <c r="I202" s="17">
        <v>0</v>
      </c>
      <c r="K202" s="17">
        <v>0</v>
      </c>
      <c r="L202" s="17">
        <v>0</v>
      </c>
      <c r="O202" s="17">
        <v>0</v>
      </c>
      <c r="S202" s="17">
        <v>0</v>
      </c>
      <c r="W202" s="17">
        <v>0</v>
      </c>
      <c r="Z202" s="17">
        <v>0</v>
      </c>
      <c r="AA202" s="17">
        <v>0</v>
      </c>
      <c r="AC202" s="17">
        <v>0</v>
      </c>
      <c r="AF202" s="17">
        <v>0</v>
      </c>
      <c r="AI202" s="17">
        <v>0</v>
      </c>
      <c r="AJ202" s="17">
        <v>0</v>
      </c>
      <c r="AL202" s="17">
        <v>0</v>
      </c>
      <c r="AO202" s="17">
        <v>0</v>
      </c>
      <c r="AR202" s="17">
        <v>0</v>
      </c>
      <c r="AS202" s="17">
        <v>0</v>
      </c>
      <c r="AV202" s="17">
        <v>0</v>
      </c>
      <c r="AW202" s="17">
        <v>0</v>
      </c>
      <c r="BA202" s="70">
        <v>0</v>
      </c>
    </row>
    <row r="203" spans="1:53" ht="12.75">
      <c r="A203" s="51" t="s">
        <v>126</v>
      </c>
      <c r="B203" s="51"/>
      <c r="C203" s="51"/>
      <c r="D203" s="56"/>
      <c r="E203" s="56"/>
      <c r="F203" s="56"/>
      <c r="G203" s="56"/>
      <c r="H203" s="56">
        <v>0.7</v>
      </c>
      <c r="I203" s="57">
        <v>0.5</v>
      </c>
      <c r="J203" s="57"/>
      <c r="K203" s="57">
        <v>1.2</v>
      </c>
      <c r="L203" s="57">
        <v>0.5</v>
      </c>
      <c r="M203" s="57"/>
      <c r="N203" s="57"/>
      <c r="O203" s="57">
        <v>1.5</v>
      </c>
      <c r="P203" s="57"/>
      <c r="Q203" s="57"/>
      <c r="R203" s="57"/>
      <c r="S203" s="57">
        <v>1</v>
      </c>
      <c r="T203" s="57"/>
      <c r="U203" s="57"/>
      <c r="V203" s="57"/>
      <c r="W203" s="57">
        <v>0.5</v>
      </c>
      <c r="X203" s="57"/>
      <c r="Y203" s="57"/>
      <c r="Z203" s="57">
        <v>0.5</v>
      </c>
      <c r="AA203" s="57">
        <v>0.5</v>
      </c>
      <c r="AB203" s="57"/>
      <c r="AC203" s="57">
        <v>0.5</v>
      </c>
      <c r="AD203" s="57"/>
      <c r="AE203" s="57"/>
      <c r="AF203" s="57">
        <v>0.5</v>
      </c>
      <c r="AG203" s="57"/>
      <c r="AH203" s="57"/>
      <c r="AI203" s="57">
        <v>0.5</v>
      </c>
      <c r="AJ203" s="57">
        <v>0.5</v>
      </c>
      <c r="AK203" s="57"/>
      <c r="AL203" s="57">
        <v>0.5</v>
      </c>
      <c r="AM203" s="57"/>
      <c r="AN203" s="57"/>
      <c r="AO203" s="57">
        <v>0.5</v>
      </c>
      <c r="AP203" s="57"/>
      <c r="AQ203" s="57"/>
      <c r="AR203" s="57">
        <v>0.6</v>
      </c>
      <c r="AS203" s="57">
        <v>0.8</v>
      </c>
      <c r="AT203" s="57"/>
      <c r="AU203" s="57"/>
      <c r="AV203" s="57">
        <v>0.5</v>
      </c>
      <c r="AW203" s="57">
        <v>0.5</v>
      </c>
      <c r="AX203" s="57"/>
      <c r="AY203" s="57"/>
      <c r="AZ203" s="57"/>
      <c r="BA203" s="69">
        <v>12.3</v>
      </c>
    </row>
    <row r="204" spans="1:53" ht="12.75">
      <c r="A204" s="52"/>
      <c r="B204" s="53"/>
      <c r="C204" s="53"/>
      <c r="D204" s="59"/>
      <c r="E204" s="59"/>
      <c r="F204" s="59"/>
      <c r="G204" s="59"/>
      <c r="H204" s="59">
        <v>0</v>
      </c>
      <c r="I204" s="17">
        <v>-99</v>
      </c>
      <c r="K204" s="17">
        <v>0</v>
      </c>
      <c r="L204" s="17">
        <v>-99</v>
      </c>
      <c r="O204" s="17">
        <v>0</v>
      </c>
      <c r="S204" s="17">
        <v>0</v>
      </c>
      <c r="W204" s="17">
        <v>-99</v>
      </c>
      <c r="Z204" s="17">
        <v>-99</v>
      </c>
      <c r="AA204" s="17">
        <v>-99</v>
      </c>
      <c r="AC204" s="17">
        <v>-99</v>
      </c>
      <c r="AF204" s="17">
        <v>-99</v>
      </c>
      <c r="AI204" s="17">
        <v>-99</v>
      </c>
      <c r="AJ204" s="17">
        <v>-99</v>
      </c>
      <c r="AL204" s="17">
        <v>-99</v>
      </c>
      <c r="AO204" s="17">
        <v>-99</v>
      </c>
      <c r="AR204" s="17">
        <v>0</v>
      </c>
      <c r="AS204" s="17">
        <v>0</v>
      </c>
      <c r="AV204" s="17">
        <v>-99</v>
      </c>
      <c r="AW204" s="17">
        <v>-99</v>
      </c>
      <c r="BA204" s="70">
        <v>-1287</v>
      </c>
    </row>
    <row r="205" spans="1:53" ht="12.75">
      <c r="A205" s="52"/>
      <c r="B205" s="53"/>
      <c r="C205" s="53"/>
      <c r="D205" s="59"/>
      <c r="E205" s="59"/>
      <c r="F205" s="59"/>
      <c r="G205" s="59"/>
      <c r="H205" s="59">
        <v>0</v>
      </c>
      <c r="I205" s="17">
        <v>0</v>
      </c>
      <c r="K205" s="17">
        <v>0</v>
      </c>
      <c r="L205" s="17">
        <v>0</v>
      </c>
      <c r="O205" s="17">
        <v>0</v>
      </c>
      <c r="S205" s="17">
        <v>0</v>
      </c>
      <c r="W205" s="17">
        <v>0</v>
      </c>
      <c r="Z205" s="17">
        <v>0</v>
      </c>
      <c r="AA205" s="17">
        <v>0</v>
      </c>
      <c r="AC205" s="17">
        <v>0</v>
      </c>
      <c r="AF205" s="17">
        <v>0</v>
      </c>
      <c r="AI205" s="17">
        <v>0</v>
      </c>
      <c r="AJ205" s="17">
        <v>0</v>
      </c>
      <c r="AL205" s="17">
        <v>0</v>
      </c>
      <c r="AO205" s="17">
        <v>0</v>
      </c>
      <c r="AR205" s="17">
        <v>0</v>
      </c>
      <c r="AS205" s="17">
        <v>0</v>
      </c>
      <c r="AV205" s="17">
        <v>0</v>
      </c>
      <c r="AW205" s="17">
        <v>0</v>
      </c>
      <c r="BA205" s="70">
        <v>0</v>
      </c>
    </row>
    <row r="206" spans="1:53" ht="12.75">
      <c r="A206" s="51" t="s">
        <v>127</v>
      </c>
      <c r="B206" s="51"/>
      <c r="C206" s="51"/>
      <c r="D206" s="56"/>
      <c r="E206" s="56"/>
      <c r="F206" s="56"/>
      <c r="G206" s="56"/>
      <c r="H206" s="56">
        <v>0.5</v>
      </c>
      <c r="I206" s="57">
        <v>0.5</v>
      </c>
      <c r="J206" s="57"/>
      <c r="K206" s="57">
        <v>0.5</v>
      </c>
      <c r="L206" s="57">
        <v>0.5</v>
      </c>
      <c r="M206" s="57"/>
      <c r="N206" s="57"/>
      <c r="O206" s="57">
        <v>1.1</v>
      </c>
      <c r="P206" s="57"/>
      <c r="Q206" s="57"/>
      <c r="R206" s="57"/>
      <c r="S206" s="57"/>
      <c r="T206" s="57"/>
      <c r="U206" s="57"/>
      <c r="V206" s="57"/>
      <c r="W206" s="57">
        <v>0.5</v>
      </c>
      <c r="X206" s="57"/>
      <c r="Y206" s="57"/>
      <c r="Z206" s="57">
        <v>0.5</v>
      </c>
      <c r="AA206" s="57">
        <v>0.5</v>
      </c>
      <c r="AB206" s="57"/>
      <c r="AC206" s="57">
        <v>0.5</v>
      </c>
      <c r="AD206" s="57"/>
      <c r="AE206" s="57"/>
      <c r="AF206" s="57">
        <v>0.5</v>
      </c>
      <c r="AG206" s="57"/>
      <c r="AH206" s="57"/>
      <c r="AI206" s="57">
        <v>0.5</v>
      </c>
      <c r="AJ206" s="57">
        <v>0.5</v>
      </c>
      <c r="AK206" s="57"/>
      <c r="AL206" s="57">
        <v>0.5</v>
      </c>
      <c r="AM206" s="57"/>
      <c r="AN206" s="57"/>
      <c r="AO206" s="57">
        <v>0.5</v>
      </c>
      <c r="AP206" s="57"/>
      <c r="AQ206" s="57"/>
      <c r="AR206" s="57">
        <v>0.5</v>
      </c>
      <c r="AS206" s="57">
        <v>0.5</v>
      </c>
      <c r="AT206" s="57"/>
      <c r="AU206" s="57"/>
      <c r="AV206" s="57">
        <v>0.5</v>
      </c>
      <c r="AW206" s="57"/>
      <c r="AX206" s="57"/>
      <c r="AY206" s="57"/>
      <c r="AZ206" s="57"/>
      <c r="BA206" s="69">
        <v>9.1</v>
      </c>
    </row>
    <row r="207" spans="1:53" ht="12.75">
      <c r="A207" s="52"/>
      <c r="B207" s="53"/>
      <c r="C207" s="53"/>
      <c r="D207" s="59"/>
      <c r="E207" s="59"/>
      <c r="F207" s="59"/>
      <c r="G207" s="59"/>
      <c r="H207" s="59">
        <v>-99</v>
      </c>
      <c r="I207" s="17">
        <v>-99</v>
      </c>
      <c r="K207" s="17">
        <v>-99</v>
      </c>
      <c r="L207" s="17">
        <v>-99</v>
      </c>
      <c r="O207" s="17">
        <v>0</v>
      </c>
      <c r="W207" s="17">
        <v>-99</v>
      </c>
      <c r="Z207" s="17">
        <v>-99</v>
      </c>
      <c r="AA207" s="17">
        <v>-99</v>
      </c>
      <c r="AC207" s="17">
        <v>-99</v>
      </c>
      <c r="AF207" s="17">
        <v>-99</v>
      </c>
      <c r="AI207" s="17">
        <v>-99</v>
      </c>
      <c r="AJ207" s="17">
        <v>-99</v>
      </c>
      <c r="AL207" s="17">
        <v>-99</v>
      </c>
      <c r="AO207" s="17">
        <v>-99</v>
      </c>
      <c r="AR207" s="17">
        <v>-99</v>
      </c>
      <c r="AS207" s="17">
        <v>-99</v>
      </c>
      <c r="AV207" s="17">
        <v>-99</v>
      </c>
      <c r="BA207" s="70">
        <v>-1584</v>
      </c>
    </row>
    <row r="208" spans="1:53" ht="12.75">
      <c r="A208" s="52"/>
      <c r="B208" s="53"/>
      <c r="C208" s="53"/>
      <c r="D208" s="59"/>
      <c r="E208" s="59"/>
      <c r="F208" s="59"/>
      <c r="G208" s="59"/>
      <c r="H208" s="59">
        <v>0</v>
      </c>
      <c r="I208" s="17">
        <v>0</v>
      </c>
      <c r="K208" s="17">
        <v>0</v>
      </c>
      <c r="L208" s="17">
        <v>0</v>
      </c>
      <c r="O208" s="17">
        <v>0</v>
      </c>
      <c r="W208" s="17">
        <v>0</v>
      </c>
      <c r="Z208" s="17">
        <v>0</v>
      </c>
      <c r="AA208" s="17">
        <v>0</v>
      </c>
      <c r="AC208" s="17">
        <v>0</v>
      </c>
      <c r="AF208" s="17">
        <v>0</v>
      </c>
      <c r="AI208" s="17">
        <v>0</v>
      </c>
      <c r="AJ208" s="17">
        <v>0</v>
      </c>
      <c r="AL208" s="17">
        <v>0</v>
      </c>
      <c r="AO208" s="17">
        <v>0</v>
      </c>
      <c r="AR208" s="17">
        <v>0</v>
      </c>
      <c r="AS208" s="17">
        <v>0</v>
      </c>
      <c r="AV208" s="17">
        <v>0</v>
      </c>
      <c r="BA208" s="70">
        <v>0</v>
      </c>
    </row>
    <row r="209" spans="1:53" ht="12.75">
      <c r="A209" s="51" t="s">
        <v>128</v>
      </c>
      <c r="B209" s="51"/>
      <c r="C209" s="51"/>
      <c r="D209" s="56"/>
      <c r="E209" s="56"/>
      <c r="F209" s="56"/>
      <c r="G209" s="56"/>
      <c r="H209" s="56">
        <v>4.33</v>
      </c>
      <c r="I209" s="57">
        <v>1.91</v>
      </c>
      <c r="J209" s="57">
        <v>5.02</v>
      </c>
      <c r="K209" s="57">
        <v>4.32</v>
      </c>
      <c r="L209" s="57">
        <v>1.25</v>
      </c>
      <c r="M209" s="57">
        <v>0.926</v>
      </c>
      <c r="N209" s="57">
        <v>0.5</v>
      </c>
      <c r="O209" s="57">
        <v>6.1</v>
      </c>
      <c r="P209" s="57">
        <v>3.4</v>
      </c>
      <c r="Q209" s="57">
        <v>0.782</v>
      </c>
      <c r="R209" s="57">
        <v>0.883</v>
      </c>
      <c r="S209" s="57">
        <v>4.73</v>
      </c>
      <c r="T209" s="57">
        <v>0.5</v>
      </c>
      <c r="U209" s="57">
        <v>0.5</v>
      </c>
      <c r="V209" s="57">
        <v>0.537</v>
      </c>
      <c r="W209" s="57">
        <v>1.31</v>
      </c>
      <c r="X209" s="57">
        <v>1.21</v>
      </c>
      <c r="Y209" s="57">
        <v>0.757</v>
      </c>
      <c r="Z209" s="57">
        <v>0.5</v>
      </c>
      <c r="AA209" s="57">
        <v>3.17</v>
      </c>
      <c r="AB209" s="57">
        <v>0.748</v>
      </c>
      <c r="AC209" s="57">
        <v>1.75</v>
      </c>
      <c r="AD209" s="57">
        <v>0.5</v>
      </c>
      <c r="AE209" s="57">
        <v>0.73</v>
      </c>
      <c r="AF209" s="57">
        <v>0.5</v>
      </c>
      <c r="AG209" s="57">
        <v>0.96</v>
      </c>
      <c r="AH209" s="57">
        <v>0.916</v>
      </c>
      <c r="AI209" s="57">
        <v>0.589</v>
      </c>
      <c r="AJ209" s="57">
        <v>0.5</v>
      </c>
      <c r="AK209" s="57">
        <v>0.5</v>
      </c>
      <c r="AL209" s="57">
        <v>1.93</v>
      </c>
      <c r="AM209" s="57">
        <v>0.5</v>
      </c>
      <c r="AN209" s="57">
        <v>1.37</v>
      </c>
      <c r="AO209" s="57">
        <v>2.12</v>
      </c>
      <c r="AP209" s="57">
        <v>2.05</v>
      </c>
      <c r="AQ209" s="57">
        <v>0.5</v>
      </c>
      <c r="AR209" s="57">
        <v>4.61</v>
      </c>
      <c r="AS209" s="57">
        <v>4.92</v>
      </c>
      <c r="AT209" s="57">
        <v>3.97</v>
      </c>
      <c r="AU209" s="57">
        <v>1.8</v>
      </c>
      <c r="AV209" s="57">
        <v>0.75</v>
      </c>
      <c r="AW209" s="57">
        <v>0.5</v>
      </c>
      <c r="AX209" s="57">
        <v>3.35</v>
      </c>
      <c r="AY209" s="57">
        <v>1.17</v>
      </c>
      <c r="AZ209" s="57">
        <v>2.38</v>
      </c>
      <c r="BA209" s="69">
        <v>82.24799999999996</v>
      </c>
    </row>
    <row r="210" spans="1:53" ht="12.75">
      <c r="A210" s="52"/>
      <c r="B210" s="53"/>
      <c r="C210" s="53"/>
      <c r="D210" s="59"/>
      <c r="E210" s="59"/>
      <c r="F210" s="59"/>
      <c r="G210" s="59"/>
      <c r="H210" s="59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-99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-99</v>
      </c>
      <c r="U210" s="17">
        <v>-99</v>
      </c>
      <c r="V210" s="17">
        <v>0</v>
      </c>
      <c r="W210" s="17">
        <v>0</v>
      </c>
      <c r="X210" s="17">
        <v>0</v>
      </c>
      <c r="Y210" s="17">
        <v>0</v>
      </c>
      <c r="Z210" s="17">
        <v>-99</v>
      </c>
      <c r="AA210" s="17">
        <v>0</v>
      </c>
      <c r="AB210" s="17">
        <v>0</v>
      </c>
      <c r="AC210" s="17">
        <v>0</v>
      </c>
      <c r="AD210" s="17">
        <v>-99</v>
      </c>
      <c r="AE210" s="17">
        <v>0</v>
      </c>
      <c r="AF210" s="17">
        <v>-99</v>
      </c>
      <c r="AG210" s="17">
        <v>0</v>
      </c>
      <c r="AH210" s="17">
        <v>0</v>
      </c>
      <c r="AI210" s="17">
        <v>0</v>
      </c>
      <c r="AJ210" s="17">
        <v>-99</v>
      </c>
      <c r="AK210" s="17">
        <v>-99</v>
      </c>
      <c r="AL210" s="17">
        <v>0</v>
      </c>
      <c r="AM210" s="17">
        <v>-99</v>
      </c>
      <c r="AN210" s="17">
        <v>0</v>
      </c>
      <c r="AO210" s="17">
        <v>0</v>
      </c>
      <c r="AP210" s="17">
        <v>0</v>
      </c>
      <c r="AQ210" s="17">
        <v>-99</v>
      </c>
      <c r="AR210" s="17">
        <v>0</v>
      </c>
      <c r="AS210" s="17">
        <v>0</v>
      </c>
      <c r="AT210" s="17">
        <v>0</v>
      </c>
      <c r="AU210" s="17">
        <v>0</v>
      </c>
      <c r="AV210" s="17">
        <v>0</v>
      </c>
      <c r="AW210" s="17">
        <v>-99</v>
      </c>
      <c r="AX210" s="17">
        <v>0</v>
      </c>
      <c r="AY210" s="17">
        <v>0</v>
      </c>
      <c r="AZ210" s="17">
        <v>0</v>
      </c>
      <c r="BA210" s="70">
        <v>-1089</v>
      </c>
    </row>
    <row r="211" spans="1:53" ht="12.75">
      <c r="A211" s="52"/>
      <c r="B211" s="53"/>
      <c r="C211" s="53"/>
      <c r="D211" s="59"/>
      <c r="E211" s="59"/>
      <c r="F211" s="59"/>
      <c r="G211" s="59"/>
      <c r="H211" s="59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7">
        <v>0</v>
      </c>
      <c r="W211" s="17">
        <v>0</v>
      </c>
      <c r="X211" s="17">
        <v>0</v>
      </c>
      <c r="Y211" s="17">
        <v>0</v>
      </c>
      <c r="Z211" s="17">
        <v>0</v>
      </c>
      <c r="AA211" s="17">
        <v>0</v>
      </c>
      <c r="AB211" s="17">
        <v>0</v>
      </c>
      <c r="AC211" s="17">
        <v>0</v>
      </c>
      <c r="AD211" s="17">
        <v>0</v>
      </c>
      <c r="AE211" s="17">
        <v>0</v>
      </c>
      <c r="AF211" s="17">
        <v>0</v>
      </c>
      <c r="AG211" s="17">
        <v>0</v>
      </c>
      <c r="AH211" s="17">
        <v>0</v>
      </c>
      <c r="AI211" s="17">
        <v>0</v>
      </c>
      <c r="AJ211" s="17">
        <v>0</v>
      </c>
      <c r="AK211" s="17">
        <v>0</v>
      </c>
      <c r="AL211" s="17">
        <v>0</v>
      </c>
      <c r="AM211" s="17">
        <v>0</v>
      </c>
      <c r="AN211" s="17">
        <v>0</v>
      </c>
      <c r="AO211" s="17">
        <v>0</v>
      </c>
      <c r="AP211" s="17">
        <v>0</v>
      </c>
      <c r="AQ211" s="17">
        <v>0</v>
      </c>
      <c r="AR211" s="17">
        <v>0</v>
      </c>
      <c r="AS211" s="17">
        <v>0</v>
      </c>
      <c r="AT211" s="17">
        <v>0</v>
      </c>
      <c r="AU211" s="17">
        <v>0</v>
      </c>
      <c r="AV211" s="17">
        <v>0</v>
      </c>
      <c r="AW211" s="17">
        <v>0</v>
      </c>
      <c r="AX211" s="17">
        <v>0</v>
      </c>
      <c r="AY211" s="17">
        <v>0</v>
      </c>
      <c r="AZ211" s="17">
        <v>0</v>
      </c>
      <c r="BA211" s="70">
        <v>0</v>
      </c>
    </row>
    <row r="212" spans="1:53" ht="12.75">
      <c r="A212" s="51" t="s">
        <v>129</v>
      </c>
      <c r="B212" s="51"/>
      <c r="C212" s="51"/>
      <c r="D212" s="56"/>
      <c r="E212" s="56"/>
      <c r="F212" s="56"/>
      <c r="G212" s="56"/>
      <c r="H212" s="56">
        <v>4.29</v>
      </c>
      <c r="I212" s="57">
        <v>1.06</v>
      </c>
      <c r="J212" s="57">
        <v>4.18</v>
      </c>
      <c r="K212" s="57">
        <v>4.19</v>
      </c>
      <c r="L212" s="57">
        <v>0.5</v>
      </c>
      <c r="M212" s="57">
        <v>1.02</v>
      </c>
      <c r="N212" s="57">
        <v>0.5</v>
      </c>
      <c r="O212" s="57">
        <v>5.66</v>
      </c>
      <c r="P212" s="57">
        <v>3.41</v>
      </c>
      <c r="Q212" s="57">
        <v>0.629</v>
      </c>
      <c r="R212" s="57">
        <v>0.953</v>
      </c>
      <c r="S212" s="57">
        <v>4.72</v>
      </c>
      <c r="T212" s="57">
        <v>0.5</v>
      </c>
      <c r="U212" s="57">
        <v>0.5</v>
      </c>
      <c r="V212" s="57">
        <v>0.531</v>
      </c>
      <c r="W212" s="57">
        <v>1.17</v>
      </c>
      <c r="X212" s="57">
        <v>1.19</v>
      </c>
      <c r="Y212" s="57">
        <v>0.696</v>
      </c>
      <c r="Z212" s="57">
        <v>0.5</v>
      </c>
      <c r="AA212" s="57">
        <v>2.91</v>
      </c>
      <c r="AB212" s="57">
        <v>0.741</v>
      </c>
      <c r="AC212" s="57">
        <v>1.56</v>
      </c>
      <c r="AD212" s="57">
        <v>0.5</v>
      </c>
      <c r="AE212" s="57">
        <v>0.898</v>
      </c>
      <c r="AF212" s="57">
        <v>0.5</v>
      </c>
      <c r="AG212" s="57">
        <v>0.943</v>
      </c>
      <c r="AH212" s="57">
        <v>1.06</v>
      </c>
      <c r="AI212" s="57">
        <v>0.649</v>
      </c>
      <c r="AJ212" s="57">
        <v>0.59</v>
      </c>
      <c r="AK212" s="57">
        <v>0.5</v>
      </c>
      <c r="AL212" s="57">
        <v>2.01</v>
      </c>
      <c r="AM212" s="57">
        <v>0.5</v>
      </c>
      <c r="AN212" s="57">
        <v>1.27</v>
      </c>
      <c r="AO212" s="57">
        <v>2.12</v>
      </c>
      <c r="AP212" s="57">
        <v>1.96</v>
      </c>
      <c r="AQ212" s="57">
        <v>0.5</v>
      </c>
      <c r="AR212" s="57">
        <v>3.94</v>
      </c>
      <c r="AS212" s="57">
        <v>4.85</v>
      </c>
      <c r="AT212" s="57">
        <v>3.39</v>
      </c>
      <c r="AU212" s="57">
        <v>1.8</v>
      </c>
      <c r="AV212" s="57">
        <v>0.5</v>
      </c>
      <c r="AW212" s="57">
        <v>1.29</v>
      </c>
      <c r="AX212" s="57">
        <v>3.3</v>
      </c>
      <c r="AY212" s="57">
        <v>1.39</v>
      </c>
      <c r="AZ212" s="57">
        <v>2.31</v>
      </c>
      <c r="BA212" s="69">
        <v>78.18</v>
      </c>
    </row>
    <row r="213" spans="1:53" ht="12.75">
      <c r="A213" s="52"/>
      <c r="B213" s="53"/>
      <c r="C213" s="53"/>
      <c r="D213" s="59"/>
      <c r="E213" s="59"/>
      <c r="F213" s="59"/>
      <c r="G213" s="59"/>
      <c r="H213" s="59">
        <v>0</v>
      </c>
      <c r="I213" s="17">
        <v>0</v>
      </c>
      <c r="J213" s="17">
        <v>0</v>
      </c>
      <c r="K213" s="17">
        <v>0</v>
      </c>
      <c r="L213" s="17">
        <v>-99</v>
      </c>
      <c r="M213" s="17">
        <v>0</v>
      </c>
      <c r="N213" s="17">
        <v>-99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-99</v>
      </c>
      <c r="U213" s="17">
        <v>-99</v>
      </c>
      <c r="V213" s="17">
        <v>0</v>
      </c>
      <c r="W213" s="17">
        <v>0</v>
      </c>
      <c r="X213" s="17">
        <v>0</v>
      </c>
      <c r="Y213" s="17">
        <v>0</v>
      </c>
      <c r="Z213" s="17">
        <v>-99</v>
      </c>
      <c r="AA213" s="17">
        <v>0</v>
      </c>
      <c r="AB213" s="17">
        <v>0</v>
      </c>
      <c r="AC213" s="17">
        <v>0</v>
      </c>
      <c r="AD213" s="17">
        <v>-99</v>
      </c>
      <c r="AE213" s="17">
        <v>0</v>
      </c>
      <c r="AF213" s="17">
        <v>-99</v>
      </c>
      <c r="AG213" s="17">
        <v>0</v>
      </c>
      <c r="AH213" s="17">
        <v>0</v>
      </c>
      <c r="AI213" s="17">
        <v>0</v>
      </c>
      <c r="AJ213" s="17">
        <v>0</v>
      </c>
      <c r="AK213" s="17">
        <v>-99</v>
      </c>
      <c r="AL213" s="17">
        <v>0</v>
      </c>
      <c r="AM213" s="17">
        <v>-99</v>
      </c>
      <c r="AN213" s="17">
        <v>0</v>
      </c>
      <c r="AO213" s="17">
        <v>0</v>
      </c>
      <c r="AP213" s="17">
        <v>0</v>
      </c>
      <c r="AQ213" s="17">
        <v>-99</v>
      </c>
      <c r="AR213" s="17">
        <v>0</v>
      </c>
      <c r="AS213" s="17">
        <v>0</v>
      </c>
      <c r="AT213" s="17">
        <v>0</v>
      </c>
      <c r="AU213" s="17">
        <v>0</v>
      </c>
      <c r="AV213" s="17">
        <v>-99</v>
      </c>
      <c r="AW213" s="17">
        <v>0</v>
      </c>
      <c r="AX213" s="17">
        <v>0</v>
      </c>
      <c r="AY213" s="17">
        <v>0</v>
      </c>
      <c r="AZ213" s="17">
        <v>0</v>
      </c>
      <c r="BA213" s="70">
        <v>-1089</v>
      </c>
    </row>
    <row r="214" spans="1:53" ht="12.75">
      <c r="A214" s="52"/>
      <c r="B214" s="53"/>
      <c r="C214" s="53"/>
      <c r="D214" s="59"/>
      <c r="E214" s="59"/>
      <c r="F214" s="59"/>
      <c r="G214" s="59"/>
      <c r="H214" s="59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  <c r="X214" s="17">
        <v>0</v>
      </c>
      <c r="Y214" s="17">
        <v>0</v>
      </c>
      <c r="Z214" s="17">
        <v>0</v>
      </c>
      <c r="AA214" s="17">
        <v>0</v>
      </c>
      <c r="AB214" s="17">
        <v>0</v>
      </c>
      <c r="AC214" s="17">
        <v>0</v>
      </c>
      <c r="AD214" s="17">
        <v>0</v>
      </c>
      <c r="AE214" s="17">
        <v>0</v>
      </c>
      <c r="AF214" s="17">
        <v>0</v>
      </c>
      <c r="AG214" s="17">
        <v>0</v>
      </c>
      <c r="AH214" s="17">
        <v>0</v>
      </c>
      <c r="AI214" s="17">
        <v>0</v>
      </c>
      <c r="AJ214" s="17">
        <v>0</v>
      </c>
      <c r="AK214" s="17">
        <v>0</v>
      </c>
      <c r="AL214" s="17">
        <v>0</v>
      </c>
      <c r="AM214" s="17">
        <v>0</v>
      </c>
      <c r="AN214" s="17">
        <v>0</v>
      </c>
      <c r="AO214" s="17">
        <v>0</v>
      </c>
      <c r="AP214" s="17">
        <v>0</v>
      </c>
      <c r="AQ214" s="17">
        <v>0</v>
      </c>
      <c r="AR214" s="17">
        <v>0</v>
      </c>
      <c r="AS214" s="17">
        <v>0</v>
      </c>
      <c r="AT214" s="17">
        <v>0</v>
      </c>
      <c r="AU214" s="17">
        <v>0</v>
      </c>
      <c r="AV214" s="17">
        <v>0</v>
      </c>
      <c r="AW214" s="17">
        <v>0</v>
      </c>
      <c r="AX214" s="17">
        <v>0</v>
      </c>
      <c r="AY214" s="17">
        <v>0</v>
      </c>
      <c r="AZ214" s="17">
        <v>0</v>
      </c>
      <c r="BA214" s="70">
        <v>0</v>
      </c>
    </row>
    <row r="215" spans="1:53" ht="12.75">
      <c r="A215" s="51" t="s">
        <v>130</v>
      </c>
      <c r="B215" s="51"/>
      <c r="C215" s="51"/>
      <c r="D215" s="56"/>
      <c r="E215" s="56"/>
      <c r="F215" s="56"/>
      <c r="G215" s="56"/>
      <c r="H215" s="56">
        <v>4.49</v>
      </c>
      <c r="I215" s="57">
        <v>2.28</v>
      </c>
      <c r="J215" s="57">
        <v>5.2</v>
      </c>
      <c r="K215" s="57">
        <v>4.87</v>
      </c>
      <c r="L215" s="57">
        <v>1.14</v>
      </c>
      <c r="M215" s="57">
        <v>1.62</v>
      </c>
      <c r="N215" s="57">
        <v>0.5</v>
      </c>
      <c r="O215" s="57">
        <v>6.41</v>
      </c>
      <c r="P215" s="57">
        <v>3.76</v>
      </c>
      <c r="Q215" s="57">
        <v>0.5</v>
      </c>
      <c r="R215" s="57">
        <v>0.887</v>
      </c>
      <c r="S215" s="57">
        <v>5.24</v>
      </c>
      <c r="T215" s="57">
        <v>0.641</v>
      </c>
      <c r="U215" s="57">
        <v>0.5</v>
      </c>
      <c r="V215" s="57">
        <v>0.526</v>
      </c>
      <c r="W215" s="57">
        <v>1.5</v>
      </c>
      <c r="X215" s="57">
        <v>1.36</v>
      </c>
      <c r="Y215" s="57">
        <v>0.829</v>
      </c>
      <c r="Z215" s="57">
        <v>0.837</v>
      </c>
      <c r="AA215" s="57">
        <v>3.29</v>
      </c>
      <c r="AB215" s="57">
        <v>0.837</v>
      </c>
      <c r="AC215" s="57">
        <v>1.89</v>
      </c>
      <c r="AD215" s="57">
        <v>0.5</v>
      </c>
      <c r="AE215" s="57">
        <v>0.949</v>
      </c>
      <c r="AF215" s="57">
        <v>0.5</v>
      </c>
      <c r="AG215" s="57">
        <v>0.923</v>
      </c>
      <c r="AH215" s="57">
        <v>1.11</v>
      </c>
      <c r="AI215" s="57">
        <v>0.689</v>
      </c>
      <c r="AJ215" s="57">
        <v>0.5</v>
      </c>
      <c r="AK215" s="57">
        <v>0.5</v>
      </c>
      <c r="AL215" s="57">
        <v>2.77</v>
      </c>
      <c r="AM215" s="57">
        <v>0.5</v>
      </c>
      <c r="AN215" s="57">
        <v>1.71</v>
      </c>
      <c r="AO215" s="57">
        <v>2.52</v>
      </c>
      <c r="AP215" s="57">
        <v>2.44</v>
      </c>
      <c r="AQ215" s="57">
        <v>0.5</v>
      </c>
      <c r="AR215" s="57">
        <v>3.58</v>
      </c>
      <c r="AS215" s="57">
        <v>5.31</v>
      </c>
      <c r="AT215" s="57">
        <v>3.55</v>
      </c>
      <c r="AU215" s="57">
        <v>2.08</v>
      </c>
      <c r="AV215" s="57">
        <v>0.732</v>
      </c>
      <c r="AW215" s="57">
        <v>1.59</v>
      </c>
      <c r="AX215" s="57">
        <v>3.69</v>
      </c>
      <c r="AY215" s="57">
        <v>1.23</v>
      </c>
      <c r="AZ215" s="57">
        <v>2.46</v>
      </c>
      <c r="BA215" s="69">
        <v>89.44</v>
      </c>
    </row>
    <row r="216" spans="1:53" ht="12.75">
      <c r="A216" s="52"/>
      <c r="B216" s="53"/>
      <c r="C216" s="53"/>
      <c r="D216" s="59"/>
      <c r="E216" s="59"/>
      <c r="F216" s="59"/>
      <c r="G216" s="59"/>
      <c r="H216" s="59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-99</v>
      </c>
      <c r="O216" s="17">
        <v>0</v>
      </c>
      <c r="P216" s="17">
        <v>0</v>
      </c>
      <c r="Q216" s="17">
        <v>-99</v>
      </c>
      <c r="R216" s="17">
        <v>0</v>
      </c>
      <c r="S216" s="17">
        <v>0</v>
      </c>
      <c r="T216" s="17">
        <v>0</v>
      </c>
      <c r="U216" s="17">
        <v>-99</v>
      </c>
      <c r="V216" s="17">
        <v>0</v>
      </c>
      <c r="W216" s="17">
        <v>0</v>
      </c>
      <c r="X216" s="17">
        <v>0</v>
      </c>
      <c r="Y216" s="17">
        <v>0</v>
      </c>
      <c r="Z216" s="17">
        <v>0</v>
      </c>
      <c r="AA216" s="17">
        <v>0</v>
      </c>
      <c r="AB216" s="17">
        <v>0</v>
      </c>
      <c r="AC216" s="17">
        <v>0</v>
      </c>
      <c r="AD216" s="17">
        <v>-99</v>
      </c>
      <c r="AE216" s="17">
        <v>0</v>
      </c>
      <c r="AF216" s="17">
        <v>-99</v>
      </c>
      <c r="AG216" s="17">
        <v>0</v>
      </c>
      <c r="AH216" s="17">
        <v>0</v>
      </c>
      <c r="AI216" s="17">
        <v>0</v>
      </c>
      <c r="AJ216" s="17">
        <v>-99</v>
      </c>
      <c r="AK216" s="17">
        <v>-99</v>
      </c>
      <c r="AL216" s="17">
        <v>0</v>
      </c>
      <c r="AM216" s="17">
        <v>-99</v>
      </c>
      <c r="AN216" s="17">
        <v>0</v>
      </c>
      <c r="AO216" s="17">
        <v>0</v>
      </c>
      <c r="AP216" s="17">
        <v>0</v>
      </c>
      <c r="AQ216" s="17">
        <v>-99</v>
      </c>
      <c r="AR216" s="17">
        <v>0</v>
      </c>
      <c r="AS216" s="17">
        <v>0</v>
      </c>
      <c r="AT216" s="17">
        <v>0</v>
      </c>
      <c r="AU216" s="17">
        <v>0</v>
      </c>
      <c r="AV216" s="17">
        <v>0</v>
      </c>
      <c r="AW216" s="17">
        <v>0</v>
      </c>
      <c r="AX216" s="17">
        <v>0</v>
      </c>
      <c r="AY216" s="17">
        <v>0</v>
      </c>
      <c r="AZ216" s="17">
        <v>0</v>
      </c>
      <c r="BA216" s="70">
        <v>-891</v>
      </c>
    </row>
    <row r="217" spans="1:53" ht="12.75">
      <c r="A217" s="52"/>
      <c r="B217" s="53"/>
      <c r="C217" s="53"/>
      <c r="D217" s="59"/>
      <c r="E217" s="59"/>
      <c r="F217" s="59"/>
      <c r="G217" s="59"/>
      <c r="H217" s="59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7">
        <v>0</v>
      </c>
      <c r="W217" s="17">
        <v>0</v>
      </c>
      <c r="X217" s="17">
        <v>0</v>
      </c>
      <c r="Y217" s="17">
        <v>0</v>
      </c>
      <c r="Z217" s="17">
        <v>0</v>
      </c>
      <c r="AA217" s="17">
        <v>0</v>
      </c>
      <c r="AB217" s="17">
        <v>0</v>
      </c>
      <c r="AC217" s="17">
        <v>0</v>
      </c>
      <c r="AD217" s="17">
        <v>0</v>
      </c>
      <c r="AE217" s="17">
        <v>0</v>
      </c>
      <c r="AF217" s="17">
        <v>0</v>
      </c>
      <c r="AG217" s="17">
        <v>0</v>
      </c>
      <c r="AH217" s="17">
        <v>0</v>
      </c>
      <c r="AI217" s="17">
        <v>0</v>
      </c>
      <c r="AJ217" s="17">
        <v>0</v>
      </c>
      <c r="AK217" s="17">
        <v>0</v>
      </c>
      <c r="AL217" s="17">
        <v>0</v>
      </c>
      <c r="AM217" s="17">
        <v>0</v>
      </c>
      <c r="AN217" s="17">
        <v>0</v>
      </c>
      <c r="AO217" s="17">
        <v>0</v>
      </c>
      <c r="AP217" s="17">
        <v>0</v>
      </c>
      <c r="AQ217" s="17">
        <v>0</v>
      </c>
      <c r="AR217" s="17">
        <v>0</v>
      </c>
      <c r="AS217" s="17">
        <v>0</v>
      </c>
      <c r="AT217" s="17">
        <v>0</v>
      </c>
      <c r="AU217" s="17">
        <v>0</v>
      </c>
      <c r="AV217" s="17">
        <v>0</v>
      </c>
      <c r="AW217" s="17">
        <v>0</v>
      </c>
      <c r="AX217" s="17">
        <v>0</v>
      </c>
      <c r="AY217" s="17">
        <v>0</v>
      </c>
      <c r="AZ217" s="17">
        <v>0</v>
      </c>
      <c r="BA217" s="70">
        <v>0</v>
      </c>
    </row>
  </sheetData>
  <conditionalFormatting sqref="A30">
    <cfRule type="cellIs" priority="1" dxfId="0" operator="between" stopIfTrue="1">
      <formula>4205</formula>
      <formula>4207</formula>
    </cfRule>
  </conditionalFormatting>
  <printOptions/>
  <pageMargins left="0.75" right="0.75" top="1" bottom="1" header="0.5" footer="0.5"/>
  <pageSetup horizontalDpi="300" verticalDpi="300" orientation="portrait" paperSize="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103"/>
  <sheetViews>
    <sheetView workbookViewId="0" topLeftCell="A1">
      <selection activeCell="J420" sqref="J420"/>
    </sheetView>
  </sheetViews>
  <sheetFormatPr defaultColWidth="9.140625" defaultRowHeight="12.75"/>
  <cols>
    <col min="1" max="1" width="11.28125" style="47" customWidth="1"/>
    <col min="2" max="2" width="13.421875" style="47" customWidth="1"/>
    <col min="3" max="3" width="13.421875" style="67" customWidth="1"/>
    <col min="4" max="5" width="10.7109375" style="17" customWidth="1"/>
    <col min="6" max="7" width="19.8515625" style="17" customWidth="1"/>
    <col min="8" max="12" width="10.7109375" style="17" customWidth="1"/>
    <col min="13" max="13" width="11.57421875" style="17" customWidth="1"/>
    <col min="14" max="14" width="11.140625" style="17" customWidth="1"/>
    <col min="15" max="16" width="10.7109375" style="17" customWidth="1"/>
    <col min="17" max="18" width="11.421875" style="17" customWidth="1"/>
    <col min="19" max="45" width="10.7109375" style="17" customWidth="1"/>
    <col min="46" max="48" width="9.140625" style="17" customWidth="1"/>
    <col min="49" max="49" width="13.8515625" style="17" customWidth="1"/>
    <col min="50" max="52" width="9.140625" style="17" customWidth="1"/>
    <col min="53" max="60" width="9.140625" style="5" customWidth="1"/>
  </cols>
  <sheetData>
    <row r="1" spans="1:49" ht="12.75">
      <c r="A1" s="5"/>
      <c r="B1" s="5"/>
      <c r="C1" s="5"/>
      <c r="D1" s="43"/>
      <c r="E1" s="43"/>
      <c r="F1" s="43"/>
      <c r="G1" s="46"/>
      <c r="R1" s="60" t="s">
        <v>70</v>
      </c>
      <c r="AU1" s="66"/>
      <c r="AV1" s="66"/>
      <c r="AW1" s="66"/>
    </row>
    <row r="2" spans="1:62" s="3" customFormat="1" ht="12.75">
      <c r="A2" s="7" t="s">
        <v>53</v>
      </c>
      <c r="B2" s="7" t="s">
        <v>54</v>
      </c>
      <c r="C2" s="7" t="s">
        <v>55</v>
      </c>
      <c r="D2" s="12" t="s">
        <v>18</v>
      </c>
      <c r="E2" s="19" t="s">
        <v>71</v>
      </c>
      <c r="F2" s="19" t="s">
        <v>72</v>
      </c>
      <c r="G2" s="11" t="s">
        <v>73</v>
      </c>
      <c r="H2" s="12" t="s">
        <v>19</v>
      </c>
      <c r="I2" s="12" t="s">
        <v>20</v>
      </c>
      <c r="J2" s="12" t="s">
        <v>21</v>
      </c>
      <c r="K2" s="12" t="s">
        <v>22</v>
      </c>
      <c r="L2" s="12" t="s">
        <v>23</v>
      </c>
      <c r="M2" s="12" t="s">
        <v>24</v>
      </c>
      <c r="N2" s="12" t="s">
        <v>25</v>
      </c>
      <c r="O2" s="12" t="s">
        <v>26</v>
      </c>
      <c r="P2" s="12" t="s">
        <v>27</v>
      </c>
      <c r="Q2" s="12" t="s">
        <v>143</v>
      </c>
      <c r="R2" s="12" t="s">
        <v>144</v>
      </c>
      <c r="S2" s="12" t="s">
        <v>28</v>
      </c>
      <c r="T2" s="12" t="s">
        <v>29</v>
      </c>
      <c r="U2" s="12" t="s">
        <v>145</v>
      </c>
      <c r="V2" s="12" t="s">
        <v>30</v>
      </c>
      <c r="W2" s="12" t="s">
        <v>146</v>
      </c>
      <c r="X2" s="12" t="s">
        <v>31</v>
      </c>
      <c r="Y2" s="12" t="s">
        <v>32</v>
      </c>
      <c r="Z2" s="12" t="s">
        <v>33</v>
      </c>
      <c r="AA2" s="12" t="s">
        <v>34</v>
      </c>
      <c r="AB2" s="12" t="s">
        <v>35</v>
      </c>
      <c r="AC2" s="12" t="s">
        <v>36</v>
      </c>
      <c r="AD2" s="12" t="s">
        <v>37</v>
      </c>
      <c r="AE2" s="12" t="s">
        <v>147</v>
      </c>
      <c r="AF2" s="12" t="s">
        <v>38</v>
      </c>
      <c r="AG2" s="12" t="s">
        <v>76</v>
      </c>
      <c r="AH2" s="12" t="s">
        <v>39</v>
      </c>
      <c r="AI2" s="12" t="s">
        <v>40</v>
      </c>
      <c r="AJ2" s="12" t="s">
        <v>41</v>
      </c>
      <c r="AK2" s="12" t="s">
        <v>42</v>
      </c>
      <c r="AL2" s="12" t="s">
        <v>43</v>
      </c>
      <c r="AM2" s="12" t="s">
        <v>148</v>
      </c>
      <c r="AN2" s="12" t="s">
        <v>44</v>
      </c>
      <c r="AO2" s="12" t="s">
        <v>149</v>
      </c>
      <c r="AP2" s="12" t="s">
        <v>45</v>
      </c>
      <c r="AQ2" s="12" t="s">
        <v>150</v>
      </c>
      <c r="AR2" s="12" t="s">
        <v>151</v>
      </c>
      <c r="AS2" s="12" t="s">
        <v>77</v>
      </c>
      <c r="AT2" s="12" t="s">
        <v>152</v>
      </c>
      <c r="AU2" s="12" t="s">
        <v>153</v>
      </c>
      <c r="AV2" s="12" t="s">
        <v>78</v>
      </c>
      <c r="AW2" s="12" t="s">
        <v>79</v>
      </c>
      <c r="AX2" s="60" t="s">
        <v>80</v>
      </c>
      <c r="AY2" s="60" t="s">
        <v>154</v>
      </c>
      <c r="AZ2" s="60" t="s">
        <v>81</v>
      </c>
      <c r="BA2" s="25" t="s">
        <v>82</v>
      </c>
      <c r="BB2" s="25" t="s">
        <v>83</v>
      </c>
      <c r="BC2" s="25" t="s">
        <v>84</v>
      </c>
      <c r="BD2" s="25" t="s">
        <v>85</v>
      </c>
      <c r="BE2" s="25" t="s">
        <v>155</v>
      </c>
      <c r="BF2" s="25" t="s">
        <v>86</v>
      </c>
      <c r="BG2" s="25" t="s">
        <v>87</v>
      </c>
      <c r="BH2" s="25" t="s">
        <v>156</v>
      </c>
      <c r="BI2" s="3" t="s">
        <v>157</v>
      </c>
      <c r="BJ2" s="3" t="s">
        <v>88</v>
      </c>
    </row>
    <row r="3" spans="1:62" ht="12.75">
      <c r="A3" s="27" t="s">
        <v>164</v>
      </c>
      <c r="B3" s="13" t="s">
        <v>165</v>
      </c>
      <c r="C3" s="40"/>
      <c r="D3" s="54">
        <f aca="true" t="shared" si="0" ref="D3:D8">SUM(H3:BJ3)</f>
        <v>312.86300000000006</v>
      </c>
      <c r="E3" s="54"/>
      <c r="F3" s="54"/>
      <c r="G3" s="62">
        <f aca="true" t="shared" si="1" ref="G3:G26">IF(E3="U",F3,D3)</f>
        <v>312.86300000000006</v>
      </c>
      <c r="H3" s="54">
        <f>IF(H33="D",H32,"ND")</f>
        <v>17.1</v>
      </c>
      <c r="I3" s="54">
        <f>IF(I33="D",I32,"ND")</f>
        <v>6.31</v>
      </c>
      <c r="J3" s="54">
        <f>IF(J33="D",J32,"ND")</f>
        <v>16.1</v>
      </c>
      <c r="K3" s="54"/>
      <c r="L3" s="54">
        <f>IF(L33="D",L32,"ND")</f>
        <v>15.4</v>
      </c>
      <c r="M3" s="54"/>
      <c r="N3" s="54"/>
      <c r="O3" s="54"/>
      <c r="P3" s="54">
        <f>IF(P33="D",P32,"ND")</f>
        <v>2.58</v>
      </c>
      <c r="Q3" s="54">
        <f>IF(Q33="D",Q32,"ND")</f>
        <v>3.45</v>
      </c>
      <c r="R3" s="54">
        <f>IF(R33="D",R32,"ND")</f>
        <v>0.706</v>
      </c>
      <c r="S3" s="54">
        <f>IF(S33="D",S32,"ND")</f>
        <v>15.1</v>
      </c>
      <c r="T3" s="54">
        <f>IF(T33="D",T32,"ND")</f>
        <v>8.88</v>
      </c>
      <c r="U3" s="54"/>
      <c r="V3" s="54">
        <f>IF(V33="D",V32,"ND")</f>
        <v>2.04</v>
      </c>
      <c r="W3" s="54">
        <f>IF(W33="D",W32,"ND")</f>
        <v>13.4</v>
      </c>
      <c r="X3" s="54"/>
      <c r="Y3" s="54">
        <f>IF(Y33="D",Y32,"ND")</f>
        <v>1.78</v>
      </c>
      <c r="Z3" s="54">
        <f>IF(Z33="D",Z32,"ND")</f>
        <v>1.24</v>
      </c>
      <c r="AA3" s="54">
        <f>IF(AA33="D",AA32,"ND")</f>
        <v>1.45</v>
      </c>
      <c r="AB3" s="54"/>
      <c r="AC3" s="54"/>
      <c r="AD3" s="54">
        <f aca="true" t="shared" si="2" ref="AD3:AU3">IF(AD33="D",AD32,"ND")</f>
        <v>3.56</v>
      </c>
      <c r="AE3" s="54">
        <f t="shared" si="2"/>
        <v>2.68</v>
      </c>
      <c r="AF3" s="54">
        <f t="shared" si="2"/>
        <v>2.21</v>
      </c>
      <c r="AG3" s="54">
        <f t="shared" si="2"/>
        <v>5.9</v>
      </c>
      <c r="AH3" s="54">
        <f t="shared" si="2"/>
        <v>8.3</v>
      </c>
      <c r="AI3" s="54">
        <f t="shared" si="2"/>
        <v>2.04</v>
      </c>
      <c r="AJ3" s="54">
        <f t="shared" si="2"/>
        <v>3.54</v>
      </c>
      <c r="AK3" s="54" t="str">
        <f t="shared" si="2"/>
        <v>ND</v>
      </c>
      <c r="AL3" s="54">
        <f t="shared" si="2"/>
        <v>2.22</v>
      </c>
      <c r="AM3" s="54">
        <f t="shared" si="2"/>
        <v>0.569</v>
      </c>
      <c r="AN3" s="54">
        <f t="shared" si="2"/>
        <v>2.24</v>
      </c>
      <c r="AO3" s="54">
        <f t="shared" si="2"/>
        <v>1.33</v>
      </c>
      <c r="AP3" s="54">
        <f t="shared" si="2"/>
        <v>1.46</v>
      </c>
      <c r="AQ3" s="54">
        <f t="shared" si="2"/>
        <v>1.05</v>
      </c>
      <c r="AR3" s="54">
        <f t="shared" si="2"/>
        <v>0.578</v>
      </c>
      <c r="AS3" s="54">
        <f t="shared" si="2"/>
        <v>14</v>
      </c>
      <c r="AT3" s="54" t="str">
        <f t="shared" si="2"/>
        <v>ND</v>
      </c>
      <c r="AU3" s="54">
        <f t="shared" si="2"/>
        <v>16</v>
      </c>
      <c r="AV3" s="54"/>
      <c r="AW3" s="54">
        <f aca="true" t="shared" si="3" ref="AW3:BC3">IF(AW33="D",AW32,"ND")</f>
        <v>12.2</v>
      </c>
      <c r="AX3" s="54">
        <f t="shared" si="3"/>
        <v>12.4</v>
      </c>
      <c r="AY3" s="54" t="str">
        <f t="shared" si="3"/>
        <v>ND</v>
      </c>
      <c r="AZ3" s="54">
        <f t="shared" si="3"/>
        <v>18.2</v>
      </c>
      <c r="BA3" s="54">
        <f t="shared" si="3"/>
        <v>24.8</v>
      </c>
      <c r="BB3" s="54">
        <f t="shared" si="3"/>
        <v>22.4</v>
      </c>
      <c r="BC3" s="54">
        <f t="shared" si="3"/>
        <v>11.7</v>
      </c>
      <c r="BE3" s="54">
        <f>IF(BE33="D",BE32,"ND")</f>
        <v>2.94</v>
      </c>
      <c r="BG3" s="54">
        <f>IF(BG33="D",BG32,"ND")</f>
        <v>5.72</v>
      </c>
      <c r="BH3" s="54">
        <f>IF(BH33="D",BH32,"ND")</f>
        <v>14.3</v>
      </c>
      <c r="BI3" s="54">
        <f>IF(BI33="D",BI32,"ND")</f>
        <v>6.79</v>
      </c>
      <c r="BJ3" s="54">
        <f>IF(BJ33="D",BJ32,"ND")</f>
        <v>8.2</v>
      </c>
    </row>
    <row r="4" spans="1:62" ht="12.75">
      <c r="A4" s="27" t="s">
        <v>166</v>
      </c>
      <c r="B4" s="13" t="s">
        <v>165</v>
      </c>
      <c r="C4" s="40"/>
      <c r="D4" s="54">
        <f t="shared" si="0"/>
        <v>526.7249999999999</v>
      </c>
      <c r="E4" s="54"/>
      <c r="F4" s="54"/>
      <c r="G4" s="62">
        <f t="shared" si="1"/>
        <v>526.7249999999999</v>
      </c>
      <c r="H4" s="54">
        <f>IF(H36="D",H35,"ND")</f>
        <v>27.8</v>
      </c>
      <c r="I4" s="54">
        <f>IF(I36="D",I35,"ND")</f>
        <v>9.88</v>
      </c>
      <c r="J4" s="54">
        <f>IF(J36="D",J35,"ND")</f>
        <v>27.9</v>
      </c>
      <c r="K4" s="54"/>
      <c r="L4" s="54">
        <f>IF(L36="D",L35,"ND")</f>
        <v>24.2</v>
      </c>
      <c r="M4" s="54"/>
      <c r="N4" s="54"/>
      <c r="O4" s="54"/>
      <c r="P4" s="54">
        <f aca="true" t="shared" si="4" ref="P4:W4">IF(P36="D",P35,"ND")</f>
        <v>3.18</v>
      </c>
      <c r="Q4" s="54" t="str">
        <f t="shared" si="4"/>
        <v>ND</v>
      </c>
      <c r="R4" s="54">
        <f t="shared" si="4"/>
        <v>0.64</v>
      </c>
      <c r="S4" s="54">
        <f t="shared" si="4"/>
        <v>17.5</v>
      </c>
      <c r="T4" s="54">
        <f t="shared" si="4"/>
        <v>11</v>
      </c>
      <c r="U4" s="54">
        <f t="shared" si="4"/>
        <v>37.9</v>
      </c>
      <c r="V4" s="54">
        <f t="shared" si="4"/>
        <v>2.75</v>
      </c>
      <c r="W4" s="54">
        <f t="shared" si="4"/>
        <v>14.4</v>
      </c>
      <c r="X4" s="54"/>
      <c r="Y4" s="54">
        <f>IF(Y36="D",Y35,"ND")</f>
        <v>2.59</v>
      </c>
      <c r="Z4" s="54">
        <f>IF(Z36="D",Z35,"ND")</f>
        <v>0.576</v>
      </c>
      <c r="AA4" s="54">
        <f>IF(AA36="D",AA35,"ND")</f>
        <v>1.38</v>
      </c>
      <c r="AB4" s="54"/>
      <c r="AC4" s="54"/>
      <c r="AD4" s="54">
        <f aca="true" t="shared" si="5" ref="AD4:AU4">IF(AD36="D",AD35,"ND")</f>
        <v>4.63</v>
      </c>
      <c r="AE4" s="54">
        <f t="shared" si="5"/>
        <v>3.41</v>
      </c>
      <c r="AF4" s="54">
        <f t="shared" si="5"/>
        <v>1.75</v>
      </c>
      <c r="AG4" s="54">
        <f t="shared" si="5"/>
        <v>14.8</v>
      </c>
      <c r="AH4" s="54">
        <f t="shared" si="5"/>
        <v>9.27</v>
      </c>
      <c r="AI4" s="54">
        <f t="shared" si="5"/>
        <v>2.35</v>
      </c>
      <c r="AJ4" s="54">
        <f t="shared" si="5"/>
        <v>5.39</v>
      </c>
      <c r="AK4" s="54" t="str">
        <f t="shared" si="5"/>
        <v>ND</v>
      </c>
      <c r="AL4" s="54">
        <f t="shared" si="5"/>
        <v>2.57</v>
      </c>
      <c r="AM4" s="54">
        <f t="shared" si="5"/>
        <v>2.12</v>
      </c>
      <c r="AN4" s="54">
        <f t="shared" si="5"/>
        <v>2.13</v>
      </c>
      <c r="AO4" s="54">
        <f t="shared" si="5"/>
        <v>2.15</v>
      </c>
      <c r="AP4" s="54">
        <f t="shared" si="5"/>
        <v>1.54</v>
      </c>
      <c r="AQ4" s="54">
        <f t="shared" si="5"/>
        <v>0.939</v>
      </c>
      <c r="AR4" s="54">
        <f t="shared" si="5"/>
        <v>1</v>
      </c>
      <c r="AS4" s="54">
        <f t="shared" si="5"/>
        <v>28.8</v>
      </c>
      <c r="AT4" s="54" t="str">
        <f t="shared" si="5"/>
        <v>ND</v>
      </c>
      <c r="AU4" s="54">
        <f t="shared" si="5"/>
        <v>17.7</v>
      </c>
      <c r="AV4" s="54"/>
      <c r="AW4" s="54">
        <f aca="true" t="shared" si="6" ref="AW4:BC4">IF(AW36="D",AW35,"ND")</f>
        <v>27.9</v>
      </c>
      <c r="AX4" s="54">
        <f t="shared" si="6"/>
        <v>33.3</v>
      </c>
      <c r="AY4" s="54" t="str">
        <f t="shared" si="6"/>
        <v>ND</v>
      </c>
      <c r="AZ4" s="54">
        <f t="shared" si="6"/>
        <v>40</v>
      </c>
      <c r="BA4" s="54">
        <f t="shared" si="6"/>
        <v>40</v>
      </c>
      <c r="BB4" s="54">
        <f t="shared" si="6"/>
        <v>35.6</v>
      </c>
      <c r="BC4" s="54">
        <f t="shared" si="6"/>
        <v>19.5</v>
      </c>
      <c r="BE4" s="54">
        <f>IF(BE36="D",BE35,"ND")</f>
        <v>8.27</v>
      </c>
      <c r="BH4" s="54">
        <f>IF(BH36="D",BH35,"ND")</f>
        <v>15.9</v>
      </c>
      <c r="BI4" s="54">
        <f>IF(BI36="D",BI35,"ND")</f>
        <v>9.31</v>
      </c>
      <c r="BJ4" s="54">
        <f>IF(BJ36="D",BJ35,"ND")</f>
        <v>14.7</v>
      </c>
    </row>
    <row r="5" spans="1:62" ht="12.75">
      <c r="A5" s="27" t="s">
        <v>167</v>
      </c>
      <c r="B5" s="13" t="s">
        <v>165</v>
      </c>
      <c r="C5" s="40"/>
      <c r="D5" s="54">
        <f t="shared" si="0"/>
        <v>21.036000000000005</v>
      </c>
      <c r="E5" s="54"/>
      <c r="F5" s="54"/>
      <c r="G5" s="62">
        <f t="shared" si="1"/>
        <v>21.036000000000005</v>
      </c>
      <c r="H5" s="54">
        <f>IF(H39="D",H38,"ND")</f>
        <v>1.57</v>
      </c>
      <c r="I5" s="54">
        <f>IF(I39="D",I38,"ND")</f>
        <v>0.705</v>
      </c>
      <c r="J5" s="54">
        <f>IF(J39="D",J38,"ND")</f>
        <v>1.57</v>
      </c>
      <c r="K5" s="54"/>
      <c r="L5" s="54">
        <f>IF(L39="D",L38,"ND")</f>
        <v>1.62</v>
      </c>
      <c r="M5" s="54"/>
      <c r="N5" s="54"/>
      <c r="O5" s="54"/>
      <c r="P5" s="54">
        <f aca="true" t="shared" si="7" ref="P5:W5">IF(P39="D",P38,"ND")</f>
        <v>0.204</v>
      </c>
      <c r="Q5" s="54" t="str">
        <f t="shared" si="7"/>
        <v>ND</v>
      </c>
      <c r="R5" s="54" t="str">
        <f t="shared" si="7"/>
        <v>ND</v>
      </c>
      <c r="S5" s="54">
        <f t="shared" si="7"/>
        <v>2.56</v>
      </c>
      <c r="T5" s="54">
        <f t="shared" si="7"/>
        <v>1.31</v>
      </c>
      <c r="U5" s="54" t="str">
        <f t="shared" si="7"/>
        <v>ND</v>
      </c>
      <c r="V5" s="54" t="str">
        <f t="shared" si="7"/>
        <v>ND</v>
      </c>
      <c r="W5" s="54">
        <f t="shared" si="7"/>
        <v>2.6</v>
      </c>
      <c r="X5" s="54"/>
      <c r="Y5" s="54">
        <f>IF(Y39="D",Y38,"ND")</f>
        <v>1.71</v>
      </c>
      <c r="Z5" s="54" t="str">
        <f>IF(Z39="D",Z38,"ND")</f>
        <v>ND</v>
      </c>
      <c r="AA5" s="54" t="str">
        <f>IF(AA39="D",AA38,"ND")</f>
        <v>ND</v>
      </c>
      <c r="AB5" s="54"/>
      <c r="AC5" s="54"/>
      <c r="AD5" s="54">
        <f aca="true" t="shared" si="8" ref="AD5:AU5">IF(AD39="D",AD38,"ND")</f>
        <v>0.592</v>
      </c>
      <c r="AE5" s="54" t="str">
        <f t="shared" si="8"/>
        <v>ND</v>
      </c>
      <c r="AF5" s="54" t="str">
        <f t="shared" si="8"/>
        <v>ND</v>
      </c>
      <c r="AG5" s="54" t="str">
        <f t="shared" si="8"/>
        <v>ND</v>
      </c>
      <c r="AH5" s="54">
        <f t="shared" si="8"/>
        <v>1.32</v>
      </c>
      <c r="AI5" s="54">
        <f t="shared" si="8"/>
        <v>0.181</v>
      </c>
      <c r="AJ5" s="54">
        <f t="shared" si="8"/>
        <v>0.708</v>
      </c>
      <c r="AK5" s="54" t="str">
        <f t="shared" si="8"/>
        <v>ND</v>
      </c>
      <c r="AL5" s="54" t="str">
        <f t="shared" si="8"/>
        <v>ND</v>
      </c>
      <c r="AM5" s="54">
        <f t="shared" si="8"/>
        <v>0.885</v>
      </c>
      <c r="AN5" s="54" t="str">
        <f t="shared" si="8"/>
        <v>ND</v>
      </c>
      <c r="AO5" s="54" t="str">
        <f t="shared" si="8"/>
        <v>ND</v>
      </c>
      <c r="AP5" s="54" t="str">
        <f t="shared" si="8"/>
        <v>ND</v>
      </c>
      <c r="AQ5" s="54">
        <f t="shared" si="8"/>
        <v>0.379</v>
      </c>
      <c r="AR5" s="54" t="str">
        <f t="shared" si="8"/>
        <v>ND</v>
      </c>
      <c r="AS5" s="54">
        <f t="shared" si="8"/>
        <v>0.553</v>
      </c>
      <c r="AT5" s="54" t="str">
        <f t="shared" si="8"/>
        <v>ND</v>
      </c>
      <c r="AU5" s="54" t="str">
        <f t="shared" si="8"/>
        <v>ND</v>
      </c>
      <c r="AV5" s="54"/>
      <c r="AW5" s="54">
        <f aca="true" t="shared" si="9" ref="AW5:BC5">IF(AW39="D",AW38,"ND")</f>
        <v>0.353</v>
      </c>
      <c r="AX5" s="54">
        <f t="shared" si="9"/>
        <v>0.507</v>
      </c>
      <c r="AY5" s="54" t="str">
        <f t="shared" si="9"/>
        <v>ND</v>
      </c>
      <c r="AZ5" s="54">
        <f t="shared" si="9"/>
        <v>0.832</v>
      </c>
      <c r="BA5" s="54">
        <f t="shared" si="9"/>
        <v>0.877</v>
      </c>
      <c r="BB5" s="54" t="str">
        <f t="shared" si="9"/>
        <v>ND</v>
      </c>
      <c r="BC5" s="54" t="str">
        <f t="shared" si="9"/>
        <v>ND</v>
      </c>
      <c r="BE5" s="54" t="str">
        <f>IF(BE39="D",BE38,"ND")</f>
        <v>ND</v>
      </c>
      <c r="BH5" s="54" t="str">
        <f>IF(BH39="D",BH38,"ND")</f>
        <v>ND</v>
      </c>
      <c r="BI5" s="54" t="str">
        <f>IF(BI39="D",BI38,"ND")</f>
        <v>ND</v>
      </c>
      <c r="BJ5" s="54" t="str">
        <f>IF(BJ39="D",BJ38,"ND")</f>
        <v>ND</v>
      </c>
    </row>
    <row r="6" spans="1:62" ht="12.75">
      <c r="A6" s="27" t="s">
        <v>168</v>
      </c>
      <c r="B6" s="13" t="s">
        <v>165</v>
      </c>
      <c r="C6" s="40"/>
      <c r="D6" s="54">
        <f t="shared" si="0"/>
        <v>121.16000000000003</v>
      </c>
      <c r="E6" s="54"/>
      <c r="F6" s="54"/>
      <c r="G6" s="62">
        <f t="shared" si="1"/>
        <v>121.16000000000003</v>
      </c>
      <c r="H6" s="54">
        <f>IF(H42="D",H41,"ND")</f>
        <v>7.03</v>
      </c>
      <c r="I6" s="54">
        <f>IF(I42="D",I41,"ND")</f>
        <v>2.85</v>
      </c>
      <c r="J6" s="54">
        <f>IF(J42="D",J41,"ND")</f>
        <v>6.87</v>
      </c>
      <c r="K6" s="54"/>
      <c r="L6" s="54">
        <f>IF(L42="D",L41,"ND")</f>
        <v>6.16</v>
      </c>
      <c r="M6" s="54"/>
      <c r="N6" s="54"/>
      <c r="O6" s="54"/>
      <c r="P6" s="54">
        <f aca="true" t="shared" si="10" ref="P6:W6">IF(P42="D",P41,"ND")</f>
        <v>1.03</v>
      </c>
      <c r="Q6" s="54">
        <f t="shared" si="10"/>
        <v>1.84</v>
      </c>
      <c r="R6" s="54">
        <f t="shared" si="10"/>
        <v>0.185</v>
      </c>
      <c r="S6" s="54">
        <f t="shared" si="10"/>
        <v>6.23</v>
      </c>
      <c r="T6" s="54">
        <f t="shared" si="10"/>
        <v>3.42</v>
      </c>
      <c r="U6" s="54">
        <f t="shared" si="10"/>
        <v>3.17</v>
      </c>
      <c r="V6" s="54">
        <f t="shared" si="10"/>
        <v>0.902</v>
      </c>
      <c r="W6" s="54">
        <f t="shared" si="10"/>
        <v>4.39</v>
      </c>
      <c r="X6" s="54"/>
      <c r="Y6" s="54">
        <f>IF(Y42="D",Y41,"ND")</f>
        <v>0.725</v>
      </c>
      <c r="Z6" s="54" t="str">
        <f>IF(Z42="D",Z41,"ND")</f>
        <v>ND</v>
      </c>
      <c r="AA6" s="54">
        <f>IF(AA42="D",AA41,"ND")</f>
        <v>0.437</v>
      </c>
      <c r="AB6" s="54"/>
      <c r="AC6" s="54"/>
      <c r="AD6" s="54">
        <f aca="true" t="shared" si="11" ref="AD6:AU6">IF(AD42="D",AD41,"ND")</f>
        <v>1.88</v>
      </c>
      <c r="AE6" s="54">
        <f t="shared" si="11"/>
        <v>1.27</v>
      </c>
      <c r="AF6" s="54">
        <f t="shared" si="11"/>
        <v>0.653</v>
      </c>
      <c r="AG6" s="54">
        <f t="shared" si="11"/>
        <v>1.68</v>
      </c>
      <c r="AH6" s="54">
        <f t="shared" si="11"/>
        <v>3.61</v>
      </c>
      <c r="AI6" s="54">
        <f t="shared" si="11"/>
        <v>0.706</v>
      </c>
      <c r="AJ6" s="54">
        <f t="shared" si="11"/>
        <v>2.08</v>
      </c>
      <c r="AK6" s="54" t="str">
        <f t="shared" si="11"/>
        <v>ND</v>
      </c>
      <c r="AL6" s="54">
        <f t="shared" si="11"/>
        <v>1.08</v>
      </c>
      <c r="AM6" s="54">
        <f t="shared" si="11"/>
        <v>0.509</v>
      </c>
      <c r="AN6" s="54">
        <f t="shared" si="11"/>
        <v>0.902</v>
      </c>
      <c r="AO6" s="54">
        <f t="shared" si="11"/>
        <v>0.948</v>
      </c>
      <c r="AP6" s="54">
        <f t="shared" si="11"/>
        <v>0.404</v>
      </c>
      <c r="AQ6" s="54">
        <f t="shared" si="11"/>
        <v>0.579</v>
      </c>
      <c r="AR6" s="54" t="str">
        <f t="shared" si="11"/>
        <v>ND</v>
      </c>
      <c r="AS6" s="54">
        <f t="shared" si="11"/>
        <v>6.08</v>
      </c>
      <c r="AT6" s="54" t="str">
        <f t="shared" si="11"/>
        <v>ND</v>
      </c>
      <c r="AU6" s="54">
        <f t="shared" si="11"/>
        <v>2.68</v>
      </c>
      <c r="AV6" s="54"/>
      <c r="AW6" s="54">
        <f aca="true" t="shared" si="12" ref="AW6:BC6">IF(AW42="D",AW41,"ND")</f>
        <v>5.25</v>
      </c>
      <c r="AX6" s="54">
        <f t="shared" si="12"/>
        <v>5.19</v>
      </c>
      <c r="AY6" s="54">
        <f t="shared" si="12"/>
        <v>2.15</v>
      </c>
      <c r="AZ6" s="54">
        <f t="shared" si="12"/>
        <v>8.16</v>
      </c>
      <c r="BA6" s="54">
        <f t="shared" si="12"/>
        <v>8.87</v>
      </c>
      <c r="BB6" s="54">
        <f t="shared" si="12"/>
        <v>6.84</v>
      </c>
      <c r="BC6" s="54">
        <f t="shared" si="12"/>
        <v>3.69</v>
      </c>
      <c r="BE6" s="54">
        <f>IF(BE42="D",BE41,"ND")</f>
        <v>1.16</v>
      </c>
      <c r="BH6" s="54">
        <f>IF(BH42="D",BH41,"ND")</f>
        <v>3.66</v>
      </c>
      <c r="BI6" s="54">
        <f>IF(BI42="D",BI41,"ND")</f>
        <v>2.18</v>
      </c>
      <c r="BJ6" s="54">
        <f>IF(BJ42="D",BJ41,"ND")</f>
        <v>3.71</v>
      </c>
    </row>
    <row r="7" spans="1:62" ht="12.75">
      <c r="A7" s="27" t="s">
        <v>169</v>
      </c>
      <c r="B7" s="13" t="s">
        <v>165</v>
      </c>
      <c r="C7" s="40"/>
      <c r="D7" s="54">
        <f t="shared" si="0"/>
        <v>68.117</v>
      </c>
      <c r="E7" s="54"/>
      <c r="F7" s="54"/>
      <c r="G7" s="62">
        <f t="shared" si="1"/>
        <v>68.117</v>
      </c>
      <c r="H7" s="54">
        <f>IF(H45="D",H44,"ND")</f>
        <v>4.49</v>
      </c>
      <c r="I7" s="54">
        <f>IF(I45="D",I44,"ND")</f>
        <v>1.89</v>
      </c>
      <c r="J7" s="54">
        <f>IF(J45="D",J44,"ND")</f>
        <v>4.55</v>
      </c>
      <c r="K7" s="54"/>
      <c r="L7" s="54">
        <f>IF(L45="D",L44,"ND")</f>
        <v>4.48</v>
      </c>
      <c r="M7" s="54"/>
      <c r="N7" s="54"/>
      <c r="O7" s="54"/>
      <c r="P7" s="54">
        <f aca="true" t="shared" si="13" ref="P7:W7">IF(P45="D",P44,"ND")</f>
        <v>0.926</v>
      </c>
      <c r="Q7" s="54" t="str">
        <f t="shared" si="13"/>
        <v>ND</v>
      </c>
      <c r="R7" s="54" t="str">
        <f t="shared" si="13"/>
        <v>ND</v>
      </c>
      <c r="S7" s="54">
        <f t="shared" si="13"/>
        <v>5.58</v>
      </c>
      <c r="T7" s="54">
        <f t="shared" si="13"/>
        <v>2.71</v>
      </c>
      <c r="U7" s="54">
        <f t="shared" si="13"/>
        <v>1.66</v>
      </c>
      <c r="V7" s="54">
        <f t="shared" si="13"/>
        <v>0.644</v>
      </c>
      <c r="W7" s="54">
        <f t="shared" si="13"/>
        <v>3.87</v>
      </c>
      <c r="X7" s="54"/>
      <c r="Y7" s="54">
        <f>IF(Y45="D",Y44,"ND")</f>
        <v>0.3</v>
      </c>
      <c r="Z7" s="54" t="str">
        <f>IF(Z45="D",Z44,"ND")</f>
        <v>ND</v>
      </c>
      <c r="AA7" s="54" t="str">
        <f>IF(AA45="D",AA44,"ND")</f>
        <v>ND</v>
      </c>
      <c r="AB7" s="54"/>
      <c r="AC7" s="54"/>
      <c r="AD7" s="54">
        <f aca="true" t="shared" si="14" ref="AD7:AU7">IF(AD45="D",AD44,"ND")</f>
        <v>1.86</v>
      </c>
      <c r="AE7" s="54">
        <f t="shared" si="14"/>
        <v>0.892</v>
      </c>
      <c r="AF7" s="54">
        <f t="shared" si="14"/>
        <v>0.507</v>
      </c>
      <c r="AG7" s="54">
        <f t="shared" si="14"/>
        <v>0.767</v>
      </c>
      <c r="AH7" s="54">
        <f t="shared" si="14"/>
        <v>3.41</v>
      </c>
      <c r="AI7" s="54">
        <f t="shared" si="14"/>
        <v>0.6</v>
      </c>
      <c r="AJ7" s="54">
        <f t="shared" si="14"/>
        <v>1.73</v>
      </c>
      <c r="AK7" s="54" t="str">
        <f t="shared" si="14"/>
        <v>ND</v>
      </c>
      <c r="AL7" s="54">
        <f t="shared" si="14"/>
        <v>0.735</v>
      </c>
      <c r="AM7" s="54">
        <f t="shared" si="14"/>
        <v>0.612</v>
      </c>
      <c r="AN7" s="54">
        <f t="shared" si="14"/>
        <v>0.722</v>
      </c>
      <c r="AO7" s="54">
        <f t="shared" si="14"/>
        <v>0.682</v>
      </c>
      <c r="AP7" s="54">
        <f t="shared" si="14"/>
        <v>0.494</v>
      </c>
      <c r="AQ7" s="54">
        <f t="shared" si="14"/>
        <v>0.382</v>
      </c>
      <c r="AR7" s="54">
        <f t="shared" si="14"/>
        <v>0.115</v>
      </c>
      <c r="AS7" s="54">
        <f t="shared" si="14"/>
        <v>2.23</v>
      </c>
      <c r="AT7" s="54" t="str">
        <f t="shared" si="14"/>
        <v>ND</v>
      </c>
      <c r="AU7" s="54">
        <f t="shared" si="14"/>
        <v>0.989</v>
      </c>
      <c r="AV7" s="54"/>
      <c r="AW7" s="54">
        <f aca="true" t="shared" si="15" ref="AW7:BC7">IF(AW45="D",AW44,"ND")</f>
        <v>2.13</v>
      </c>
      <c r="AX7" s="54">
        <f t="shared" si="15"/>
        <v>1.93</v>
      </c>
      <c r="AY7" s="54" t="str">
        <f t="shared" si="15"/>
        <v>ND</v>
      </c>
      <c r="AZ7" s="54">
        <f t="shared" si="15"/>
        <v>2.92</v>
      </c>
      <c r="BA7" s="54">
        <f t="shared" si="15"/>
        <v>3.3</v>
      </c>
      <c r="BB7" s="54">
        <f t="shared" si="15"/>
        <v>2.71</v>
      </c>
      <c r="BC7" s="54">
        <f t="shared" si="15"/>
        <v>1.49</v>
      </c>
      <c r="BE7" s="54" t="str">
        <f>IF(BE45="D",BE44,"ND")</f>
        <v>ND</v>
      </c>
      <c r="BH7" s="54">
        <f>IF(BH45="D",BH44,"ND")</f>
        <v>2.26</v>
      </c>
      <c r="BI7" s="54">
        <f>IF(BI45="D",BI44,"ND")</f>
        <v>1.27</v>
      </c>
      <c r="BJ7" s="54">
        <f>IF(BJ45="D",BJ44,"ND")</f>
        <v>2.28</v>
      </c>
    </row>
    <row r="8" spans="1:62" ht="12.75">
      <c r="A8" s="27" t="s">
        <v>170</v>
      </c>
      <c r="B8" s="13" t="s">
        <v>165</v>
      </c>
      <c r="C8" s="40"/>
      <c r="D8" s="54">
        <f t="shared" si="0"/>
        <v>48.202</v>
      </c>
      <c r="E8" s="54"/>
      <c r="F8" s="54"/>
      <c r="G8" s="62">
        <f t="shared" si="1"/>
        <v>48.202</v>
      </c>
      <c r="H8" s="54">
        <f>IF(H48="D",H47,"ND")</f>
        <v>2.22</v>
      </c>
      <c r="I8" s="54">
        <f>IF(I48="D",I47,"ND")</f>
        <v>1.32</v>
      </c>
      <c r="J8" s="54">
        <f>IF(J48="D",J47,"ND")</f>
        <v>2.7</v>
      </c>
      <c r="K8" s="54"/>
      <c r="L8" s="54">
        <f>IF(L48="D",L47,"ND")</f>
        <v>3.41</v>
      </c>
      <c r="M8" s="54"/>
      <c r="N8" s="54"/>
      <c r="O8" s="54"/>
      <c r="P8" s="54">
        <f aca="true" t="shared" si="16" ref="P8:W8">IF(P48="D",P47,"ND")</f>
        <v>0.75</v>
      </c>
      <c r="Q8" s="54">
        <f t="shared" si="16"/>
        <v>0.916</v>
      </c>
      <c r="R8" s="54">
        <f t="shared" si="16"/>
        <v>0.08</v>
      </c>
      <c r="S8" s="54">
        <f t="shared" si="16"/>
        <v>4.81</v>
      </c>
      <c r="T8" s="54">
        <f t="shared" si="16"/>
        <v>1.62</v>
      </c>
      <c r="U8" s="54">
        <f t="shared" si="16"/>
        <v>0.497</v>
      </c>
      <c r="V8" s="54">
        <f t="shared" si="16"/>
        <v>0.463</v>
      </c>
      <c r="W8" s="54">
        <f t="shared" si="16"/>
        <v>4.32</v>
      </c>
      <c r="X8" s="54"/>
      <c r="Y8" s="54">
        <f>IF(Y48="D",Y47,"ND")</f>
        <v>0.556</v>
      </c>
      <c r="Z8" s="54">
        <f>IF(Z48="D",Z47,"ND")</f>
        <v>0.347</v>
      </c>
      <c r="AA8" s="54">
        <f>IF(AA48="D",AA47,"ND")</f>
        <v>0.246</v>
      </c>
      <c r="AB8" s="54"/>
      <c r="AC8" s="54"/>
      <c r="AD8" s="54">
        <f aca="true" t="shared" si="17" ref="AD8:AU8">IF(AD48="D",AD47,"ND")</f>
        <v>1.74</v>
      </c>
      <c r="AE8" s="54">
        <f t="shared" si="17"/>
        <v>0.696</v>
      </c>
      <c r="AF8" s="54">
        <f t="shared" si="17"/>
        <v>0.428</v>
      </c>
      <c r="AG8" s="54">
        <f t="shared" si="17"/>
        <v>0.715</v>
      </c>
      <c r="AH8" s="54">
        <f t="shared" si="17"/>
        <v>2.9</v>
      </c>
      <c r="AI8" s="54">
        <f t="shared" si="17"/>
        <v>0.469</v>
      </c>
      <c r="AJ8" s="54">
        <f t="shared" si="17"/>
        <v>1.26</v>
      </c>
      <c r="AK8" s="54">
        <f t="shared" si="17"/>
        <v>0.231</v>
      </c>
      <c r="AL8" s="54">
        <f t="shared" si="17"/>
        <v>0.382</v>
      </c>
      <c r="AM8" s="54">
        <f t="shared" si="17"/>
        <v>0.434</v>
      </c>
      <c r="AN8" s="54">
        <f t="shared" si="17"/>
        <v>1.05</v>
      </c>
      <c r="AO8" s="54">
        <f t="shared" si="17"/>
        <v>0.671</v>
      </c>
      <c r="AP8" s="54">
        <f t="shared" si="17"/>
        <v>0.813</v>
      </c>
      <c r="AQ8" s="54">
        <f t="shared" si="17"/>
        <v>0.22</v>
      </c>
      <c r="AR8" s="54">
        <f t="shared" si="17"/>
        <v>0.064</v>
      </c>
      <c r="AS8" s="54">
        <f t="shared" si="17"/>
        <v>1.43</v>
      </c>
      <c r="AT8" s="54" t="str">
        <f t="shared" si="17"/>
        <v>ND</v>
      </c>
      <c r="AU8" s="54">
        <f t="shared" si="17"/>
        <v>0.758</v>
      </c>
      <c r="AV8" s="54"/>
      <c r="AW8" s="54">
        <f aca="true" t="shared" si="18" ref="AW8:BC8">IF(AW48="D",AW47,"ND")</f>
        <v>1</v>
      </c>
      <c r="AX8" s="54">
        <f t="shared" si="18"/>
        <v>0.821</v>
      </c>
      <c r="AY8" s="54" t="str">
        <f t="shared" si="18"/>
        <v>ND</v>
      </c>
      <c r="AZ8" s="54">
        <f t="shared" si="18"/>
        <v>1.11</v>
      </c>
      <c r="BA8" s="54">
        <f t="shared" si="18"/>
        <v>1.63</v>
      </c>
      <c r="BB8" s="54">
        <f t="shared" si="18"/>
        <v>1.02</v>
      </c>
      <c r="BC8" s="54">
        <f t="shared" si="18"/>
        <v>0.496</v>
      </c>
      <c r="BE8" s="54" t="str">
        <f>IF(BE48="D",BE47,"ND")</f>
        <v>ND</v>
      </c>
      <c r="BH8" s="54">
        <f>IF(BH48="D",BH47,"ND")</f>
        <v>1.41</v>
      </c>
      <c r="BI8" s="54">
        <f>IF(BI48="D",BI47,"ND")</f>
        <v>0.739</v>
      </c>
      <c r="BJ8" s="54">
        <f>IF(BJ48="D",BJ47,"ND")</f>
        <v>1.46</v>
      </c>
    </row>
    <row r="9" spans="1:62" ht="12.75">
      <c r="A9" s="47" t="s">
        <v>171</v>
      </c>
      <c r="B9" s="13" t="s">
        <v>165</v>
      </c>
      <c r="C9" s="75"/>
      <c r="D9" s="54" t="s">
        <v>17</v>
      </c>
      <c r="E9" s="54" t="s">
        <v>163</v>
      </c>
      <c r="F9" s="54">
        <v>1</v>
      </c>
      <c r="G9" s="62">
        <f t="shared" si="1"/>
        <v>1</v>
      </c>
      <c r="H9" s="54" t="str">
        <f aca="true" t="shared" si="19" ref="H9:P9">IF(H51="D",H50,"ND")</f>
        <v>ND</v>
      </c>
      <c r="I9" s="54" t="str">
        <f t="shared" si="19"/>
        <v>ND</v>
      </c>
      <c r="J9" s="54" t="str">
        <f t="shared" si="19"/>
        <v>ND</v>
      </c>
      <c r="K9" s="54" t="str">
        <f t="shared" si="19"/>
        <v>ND</v>
      </c>
      <c r="L9" s="54" t="str">
        <f t="shared" si="19"/>
        <v>ND</v>
      </c>
      <c r="M9" s="54" t="str">
        <f t="shared" si="19"/>
        <v>ND</v>
      </c>
      <c r="N9" s="54" t="str">
        <f t="shared" si="19"/>
        <v>ND</v>
      </c>
      <c r="O9" s="54" t="str">
        <f t="shared" si="19"/>
        <v>ND</v>
      </c>
      <c r="P9" s="54" t="str">
        <f t="shared" si="19"/>
        <v>ND</v>
      </c>
      <c r="S9" s="54" t="str">
        <f>IF(S51="D",S50,"ND")</f>
        <v>ND</v>
      </c>
      <c r="T9" s="54" t="str">
        <f>IF(T51="D",T50,"ND")</f>
        <v>ND</v>
      </c>
      <c r="V9" s="54" t="str">
        <f>IF(V51="D",V50,"ND")</f>
        <v>ND</v>
      </c>
      <c r="W9" s="54"/>
      <c r="X9" s="54" t="str">
        <f aca="true" t="shared" si="20" ref="X9:AD9">IF(X51="D",X50,"ND")</f>
        <v>ND</v>
      </c>
      <c r="Y9" s="54" t="str">
        <f t="shared" si="20"/>
        <v>ND</v>
      </c>
      <c r="Z9" s="54" t="str">
        <f t="shared" si="20"/>
        <v>ND</v>
      </c>
      <c r="AA9" s="54" t="str">
        <f t="shared" si="20"/>
        <v>ND</v>
      </c>
      <c r="AB9" s="54" t="str">
        <f t="shared" si="20"/>
        <v>ND</v>
      </c>
      <c r="AC9" s="54" t="str">
        <f t="shared" si="20"/>
        <v>ND</v>
      </c>
      <c r="AD9" s="54" t="str">
        <f t="shared" si="20"/>
        <v>ND</v>
      </c>
      <c r="AF9" s="54" t="str">
        <f aca="true" t="shared" si="21" ref="AF9:AL9">IF(AF51="D",AF50,"ND")</f>
        <v>ND</v>
      </c>
      <c r="AG9" s="54" t="str">
        <f t="shared" si="21"/>
        <v>ND</v>
      </c>
      <c r="AH9" s="54" t="str">
        <f t="shared" si="21"/>
        <v>ND</v>
      </c>
      <c r="AI9" s="54" t="str">
        <f t="shared" si="21"/>
        <v>ND</v>
      </c>
      <c r="AJ9" s="54" t="str">
        <f t="shared" si="21"/>
        <v>ND</v>
      </c>
      <c r="AK9" s="54" t="str">
        <f t="shared" si="21"/>
        <v>ND</v>
      </c>
      <c r="AL9" s="54" t="str">
        <f t="shared" si="21"/>
        <v>ND</v>
      </c>
      <c r="AN9" s="54" t="str">
        <f>IF(AN51="D",AN50,"ND")</f>
        <v>ND</v>
      </c>
      <c r="AO9" s="54"/>
      <c r="AP9" s="54" t="str">
        <f>IF(AP51="D",AP50,"ND")</f>
        <v>ND</v>
      </c>
      <c r="AR9" s="54"/>
      <c r="AS9" s="54" t="str">
        <f>IF(AS51="D",AS50,"ND")</f>
        <v>ND</v>
      </c>
      <c r="AV9" s="54" t="str">
        <f>IF(AV51="D",AV50,"ND")</f>
        <v>ND</v>
      </c>
      <c r="AW9" s="54" t="str">
        <f>IF(AW51="D",AW50,"ND")</f>
        <v>ND</v>
      </c>
      <c r="AX9" s="54" t="str">
        <f>IF(AX51="D",AX50,"ND")</f>
        <v>ND</v>
      </c>
      <c r="AZ9" s="54" t="str">
        <f>IF(AZ51="D",AZ50,"ND")</f>
        <v>ND</v>
      </c>
      <c r="BA9" s="54" t="str">
        <f>IF(BA51="D",BA50,"ND")</f>
        <v>ND</v>
      </c>
      <c r="BB9" s="54" t="str">
        <f>IF(BB51="D",BB50,"ND")</f>
        <v>ND</v>
      </c>
      <c r="BC9" s="54" t="str">
        <f>IF(BC51="D",BC50,"ND")</f>
        <v>ND</v>
      </c>
      <c r="BD9" s="54" t="str">
        <f>IF(BD51="D",BD50,"ND")</f>
        <v>ND</v>
      </c>
      <c r="BF9" s="54" t="str">
        <f>IF(BF51="D",BF50,"ND")</f>
        <v>ND</v>
      </c>
      <c r="BG9" s="54" t="str">
        <f>IF(BG51="D",BG50,"ND")</f>
        <v>ND</v>
      </c>
      <c r="BJ9" s="54" t="str">
        <f>IF(BJ51="D",BJ50,"ND")</f>
        <v>ND</v>
      </c>
    </row>
    <row r="10" spans="1:62" ht="12.75">
      <c r="A10" s="47" t="s">
        <v>173</v>
      </c>
      <c r="B10" s="13" t="s">
        <v>165</v>
      </c>
      <c r="C10" s="75"/>
      <c r="D10" s="54" t="s">
        <v>17</v>
      </c>
      <c r="E10" s="54" t="s">
        <v>163</v>
      </c>
      <c r="F10" s="54">
        <v>1</v>
      </c>
      <c r="G10" s="62">
        <f t="shared" si="1"/>
        <v>1</v>
      </c>
      <c r="H10" s="54" t="str">
        <f aca="true" t="shared" si="22" ref="H10:P10">IF(H54="D",H53,"ND")</f>
        <v>ND</v>
      </c>
      <c r="I10" s="54" t="str">
        <f t="shared" si="22"/>
        <v>ND</v>
      </c>
      <c r="J10" s="54" t="str">
        <f t="shared" si="22"/>
        <v>ND</v>
      </c>
      <c r="K10" s="54" t="str">
        <f t="shared" si="22"/>
        <v>ND</v>
      </c>
      <c r="L10" s="54" t="str">
        <f t="shared" si="22"/>
        <v>ND</v>
      </c>
      <c r="M10" s="54" t="str">
        <f t="shared" si="22"/>
        <v>ND</v>
      </c>
      <c r="N10" s="54" t="str">
        <f t="shared" si="22"/>
        <v>ND</v>
      </c>
      <c r="O10" s="54" t="str">
        <f t="shared" si="22"/>
        <v>ND</v>
      </c>
      <c r="P10" s="54" t="str">
        <f t="shared" si="22"/>
        <v>ND</v>
      </c>
      <c r="S10" s="54" t="str">
        <f>IF(S54="D",S53,"ND")</f>
        <v>ND</v>
      </c>
      <c r="T10" s="54" t="str">
        <f>IF(T54="D",T53,"ND")</f>
        <v>ND</v>
      </c>
      <c r="V10" s="54" t="str">
        <f>IF(V54="D",V53,"ND")</f>
        <v>ND</v>
      </c>
      <c r="W10" s="54"/>
      <c r="X10" s="54" t="str">
        <f aca="true" t="shared" si="23" ref="X10:AD10">IF(X54="D",X53,"ND")</f>
        <v>ND</v>
      </c>
      <c r="Y10" s="54" t="str">
        <f t="shared" si="23"/>
        <v>ND</v>
      </c>
      <c r="Z10" s="54" t="str">
        <f t="shared" si="23"/>
        <v>ND</v>
      </c>
      <c r="AA10" s="54" t="str">
        <f t="shared" si="23"/>
        <v>ND</v>
      </c>
      <c r="AB10" s="54" t="str">
        <f t="shared" si="23"/>
        <v>ND</v>
      </c>
      <c r="AC10" s="54" t="str">
        <f t="shared" si="23"/>
        <v>ND</v>
      </c>
      <c r="AD10" s="54" t="str">
        <f t="shared" si="23"/>
        <v>ND</v>
      </c>
      <c r="AF10" s="54" t="str">
        <f aca="true" t="shared" si="24" ref="AF10:AL10">IF(AF54="D",AF53,"ND")</f>
        <v>ND</v>
      </c>
      <c r="AG10" s="54" t="str">
        <f t="shared" si="24"/>
        <v>ND</v>
      </c>
      <c r="AH10" s="54" t="str">
        <f t="shared" si="24"/>
        <v>ND</v>
      </c>
      <c r="AI10" s="54" t="str">
        <f t="shared" si="24"/>
        <v>ND</v>
      </c>
      <c r="AJ10" s="54" t="str">
        <f t="shared" si="24"/>
        <v>ND</v>
      </c>
      <c r="AK10" s="54" t="str">
        <f t="shared" si="24"/>
        <v>ND</v>
      </c>
      <c r="AL10" s="54" t="str">
        <f t="shared" si="24"/>
        <v>ND</v>
      </c>
      <c r="AN10" s="54" t="str">
        <f>IF(AN54="D",AN53,"ND")</f>
        <v>ND</v>
      </c>
      <c r="AO10" s="54"/>
      <c r="AP10" s="54" t="str">
        <f>IF(AP54="D",AP53,"ND")</f>
        <v>ND</v>
      </c>
      <c r="AR10" s="54"/>
      <c r="AS10" s="54" t="str">
        <f>IF(AS54="D",AS53,"ND")</f>
        <v>ND</v>
      </c>
      <c r="AV10" s="54" t="str">
        <f>IF(AV54="D",AV53,"ND")</f>
        <v>ND</v>
      </c>
      <c r="AW10" s="54" t="str">
        <f>IF(AW54="D",AW53,"ND")</f>
        <v>ND</v>
      </c>
      <c r="AX10" s="54" t="str">
        <f>IF(AX54="D",AX53,"ND")</f>
        <v>ND</v>
      </c>
      <c r="AZ10" s="54" t="str">
        <f>IF(AZ54="D",AZ53,"ND")</f>
        <v>ND</v>
      </c>
      <c r="BA10" s="54" t="str">
        <f>IF(BA54="D",BA53,"ND")</f>
        <v>ND</v>
      </c>
      <c r="BB10" s="54" t="str">
        <f>IF(BB54="D",BB53,"ND")</f>
        <v>ND</v>
      </c>
      <c r="BC10" s="54" t="str">
        <f>IF(BC54="D",BC53,"ND")</f>
        <v>ND</v>
      </c>
      <c r="BD10" s="54" t="str">
        <f>IF(BD54="D",BD53,"ND")</f>
        <v>ND</v>
      </c>
      <c r="BF10" s="54" t="str">
        <f>IF(BF54="D",BF53,"ND")</f>
        <v>ND</v>
      </c>
      <c r="BG10" s="54" t="str">
        <f>IF(BG54="D",BG53,"ND")</f>
        <v>ND</v>
      </c>
      <c r="BJ10" s="54" t="str">
        <f>IF(BJ54="D",BJ53,"ND")</f>
        <v>ND</v>
      </c>
    </row>
    <row r="11" spans="1:62" ht="12.75">
      <c r="A11" s="47" t="s">
        <v>174</v>
      </c>
      <c r="B11" s="13" t="s">
        <v>165</v>
      </c>
      <c r="C11" s="75"/>
      <c r="D11" s="54">
        <f aca="true" t="shared" si="25" ref="D11:D23">SUM(H11:BJ11)</f>
        <v>5.3</v>
      </c>
      <c r="E11" s="54"/>
      <c r="F11" s="54"/>
      <c r="G11" s="62">
        <f t="shared" si="1"/>
        <v>5.3</v>
      </c>
      <c r="H11" s="54" t="str">
        <f aca="true" t="shared" si="26" ref="H11:P11">IF(H57="D",H56,"ND")</f>
        <v>ND</v>
      </c>
      <c r="I11" s="54" t="str">
        <f t="shared" si="26"/>
        <v>ND</v>
      </c>
      <c r="J11" s="54">
        <f t="shared" si="26"/>
        <v>1.13</v>
      </c>
      <c r="K11" s="54" t="str">
        <f t="shared" si="26"/>
        <v>ND</v>
      </c>
      <c r="L11" s="54">
        <f t="shared" si="26"/>
        <v>0.78</v>
      </c>
      <c r="M11" s="54" t="str">
        <f t="shared" si="26"/>
        <v>ND</v>
      </c>
      <c r="N11" s="54" t="str">
        <f t="shared" si="26"/>
        <v>ND</v>
      </c>
      <c r="O11" s="54" t="str">
        <f t="shared" si="26"/>
        <v>ND</v>
      </c>
      <c r="P11" s="54" t="str">
        <f t="shared" si="26"/>
        <v>ND</v>
      </c>
      <c r="S11" s="54">
        <f>IF(S57="D",S56,"ND")</f>
        <v>0.93</v>
      </c>
      <c r="T11" s="54">
        <f>IF(T57="D",T56,"ND")</f>
        <v>0.75</v>
      </c>
      <c r="V11" s="54" t="str">
        <f>IF(V57="D",V56,"ND")</f>
        <v>ND</v>
      </c>
      <c r="W11" s="54"/>
      <c r="X11" s="54">
        <f aca="true" t="shared" si="27" ref="X11:AD11">IF(X57="D",X56,"ND")</f>
        <v>0.86</v>
      </c>
      <c r="Y11" s="54" t="str">
        <f t="shared" si="27"/>
        <v>ND</v>
      </c>
      <c r="Z11" s="54" t="str">
        <f t="shared" si="27"/>
        <v>ND</v>
      </c>
      <c r="AA11" s="54" t="str">
        <f t="shared" si="27"/>
        <v>ND</v>
      </c>
      <c r="AB11" s="54" t="str">
        <f t="shared" si="27"/>
        <v>ND</v>
      </c>
      <c r="AC11" s="54" t="str">
        <f t="shared" si="27"/>
        <v>ND</v>
      </c>
      <c r="AD11" s="54" t="str">
        <f t="shared" si="27"/>
        <v>ND</v>
      </c>
      <c r="AF11" s="54" t="str">
        <f aca="true" t="shared" si="28" ref="AF11:AL11">IF(AF57="D",AF56,"ND")</f>
        <v>ND</v>
      </c>
      <c r="AG11" s="54" t="str">
        <f t="shared" si="28"/>
        <v>ND</v>
      </c>
      <c r="AH11" s="54" t="str">
        <f t="shared" si="28"/>
        <v>ND</v>
      </c>
      <c r="AI11" s="54" t="str">
        <f t="shared" si="28"/>
        <v>ND</v>
      </c>
      <c r="AJ11" s="54">
        <f t="shared" si="28"/>
        <v>0.48</v>
      </c>
      <c r="AK11" s="54" t="str">
        <f t="shared" si="28"/>
        <v>ND</v>
      </c>
      <c r="AL11" s="54" t="str">
        <f t="shared" si="28"/>
        <v>ND</v>
      </c>
      <c r="AN11" s="54" t="str">
        <f>IF(AN57="D",AN56,"ND")</f>
        <v>ND</v>
      </c>
      <c r="AO11" s="54"/>
      <c r="AP11" s="54" t="str">
        <f>IF(AP57="D",AP56,"ND")</f>
        <v>ND</v>
      </c>
      <c r="AR11" s="54"/>
      <c r="AS11" s="54" t="str">
        <f>IF(AS57="D",AS56,"ND")</f>
        <v>ND</v>
      </c>
      <c r="AV11" s="54" t="str">
        <f>IF(AV57="D",AV56,"ND")</f>
        <v>ND</v>
      </c>
      <c r="AW11" s="54" t="str">
        <f>IF(AW57="D",AW56,"ND")</f>
        <v>ND</v>
      </c>
      <c r="AX11" s="54" t="str">
        <f>IF(AX57="D",AX56,"ND")</f>
        <v>ND</v>
      </c>
      <c r="AZ11" s="54" t="str">
        <f>IF(AZ57="D",AZ56,"ND")</f>
        <v>ND</v>
      </c>
      <c r="BA11" s="54" t="str">
        <f>IF(BA57="D",BA56,"ND")</f>
        <v>ND</v>
      </c>
      <c r="BB11" s="54" t="str">
        <f>IF(BB57="D",BB56,"ND")</f>
        <v>ND</v>
      </c>
      <c r="BC11" s="54" t="str">
        <f>IF(BC57="D",BC56,"ND")</f>
        <v>ND</v>
      </c>
      <c r="BD11" s="54" t="str">
        <f>IF(BD57="D",BD56,"ND")</f>
        <v>ND</v>
      </c>
      <c r="BF11" s="54" t="str">
        <f>IF(BF57="D",BF56,"ND")</f>
        <v>ND</v>
      </c>
      <c r="BG11" s="54" t="str">
        <f>IF(BG57="D",BG56,"ND")</f>
        <v>ND</v>
      </c>
      <c r="BJ11" s="54">
        <f>IF(BJ57="D",BJ56,"ND")</f>
        <v>0.37</v>
      </c>
    </row>
    <row r="12" spans="1:62" ht="12.75">
      <c r="A12" s="47" t="s">
        <v>175</v>
      </c>
      <c r="B12" s="13" t="s">
        <v>165</v>
      </c>
      <c r="C12" s="75"/>
      <c r="D12" s="54">
        <f t="shared" si="25"/>
        <v>89.31</v>
      </c>
      <c r="E12" s="54"/>
      <c r="F12" s="54"/>
      <c r="G12" s="62">
        <f t="shared" si="1"/>
        <v>89.31</v>
      </c>
      <c r="H12" s="54">
        <f aca="true" t="shared" si="29" ref="H12:P12">IF(H60="D",H59,"ND")</f>
        <v>4.49</v>
      </c>
      <c r="I12" s="54">
        <f t="shared" si="29"/>
        <v>2.87</v>
      </c>
      <c r="J12" s="54">
        <f t="shared" si="29"/>
        <v>10</v>
      </c>
      <c r="K12" s="54" t="str">
        <f t="shared" si="29"/>
        <v>ND</v>
      </c>
      <c r="L12" s="54">
        <f t="shared" si="29"/>
        <v>6.08</v>
      </c>
      <c r="M12" s="54" t="str">
        <f t="shared" si="29"/>
        <v>ND</v>
      </c>
      <c r="N12" s="54">
        <f t="shared" si="29"/>
        <v>0.73</v>
      </c>
      <c r="O12" s="54" t="str">
        <f t="shared" si="29"/>
        <v>ND</v>
      </c>
      <c r="P12" s="54">
        <f t="shared" si="29"/>
        <v>1.46</v>
      </c>
      <c r="S12" s="54">
        <f>IF(S60="D",S59,"ND")</f>
        <v>9.15</v>
      </c>
      <c r="T12" s="54">
        <f>IF(T60="D",T59,"ND")</f>
        <v>4.65</v>
      </c>
      <c r="V12" s="54" t="str">
        <f>IF(V60="D",V59,"ND")</f>
        <v>ND</v>
      </c>
      <c r="W12" s="54"/>
      <c r="X12" s="54">
        <f aca="true" t="shared" si="30" ref="X12:AD12">IF(X60="D",X59,"ND")</f>
        <v>7.26</v>
      </c>
      <c r="Y12" s="54" t="str">
        <f t="shared" si="30"/>
        <v>ND</v>
      </c>
      <c r="Z12" s="54" t="str">
        <f t="shared" si="30"/>
        <v>ND</v>
      </c>
      <c r="AA12" s="54" t="str">
        <f t="shared" si="30"/>
        <v>ND</v>
      </c>
      <c r="AB12" s="54" t="str">
        <f t="shared" si="30"/>
        <v>ND</v>
      </c>
      <c r="AC12" s="54" t="str">
        <f t="shared" si="30"/>
        <v>ND</v>
      </c>
      <c r="AD12" s="54">
        <f t="shared" si="30"/>
        <v>1.84</v>
      </c>
      <c r="AF12" s="54">
        <f aca="true" t="shared" si="31" ref="AF12:AL12">IF(AF60="D",AF59,"ND")</f>
        <v>2.05</v>
      </c>
      <c r="AG12" s="54">
        <f t="shared" si="31"/>
        <v>1.79</v>
      </c>
      <c r="AH12" s="54" t="str">
        <f t="shared" si="31"/>
        <v>ND</v>
      </c>
      <c r="AI12" s="54">
        <f t="shared" si="31"/>
        <v>0.74</v>
      </c>
      <c r="AJ12" s="54">
        <f t="shared" si="31"/>
        <v>2.48</v>
      </c>
      <c r="AK12" s="54" t="str">
        <f t="shared" si="31"/>
        <v>ND</v>
      </c>
      <c r="AL12" s="54">
        <f t="shared" si="31"/>
        <v>0.59</v>
      </c>
      <c r="AN12" s="54">
        <f>IF(AN60="D",AN59,"ND")</f>
        <v>0.95</v>
      </c>
      <c r="AO12" s="54"/>
      <c r="AP12" s="54">
        <f>IF(AP60="D",AP59,"ND")</f>
        <v>0.76</v>
      </c>
      <c r="AR12" s="54"/>
      <c r="AS12" s="54">
        <f>IF(AS60="D",AS59,"ND")</f>
        <v>3.52</v>
      </c>
      <c r="AV12" s="54">
        <f>IF(AV60="D",AV59,"ND")</f>
        <v>3.21</v>
      </c>
      <c r="AW12" s="54" t="str">
        <f>IF(AW60="D",AW59,"ND")</f>
        <v>ND</v>
      </c>
      <c r="AX12" s="54">
        <f>IF(AX60="D",AX59,"ND")</f>
        <v>3.94</v>
      </c>
      <c r="AZ12" s="54" t="str">
        <f>IF(AZ60="D",AZ59,"ND")</f>
        <v>ND</v>
      </c>
      <c r="BA12" s="54">
        <f>IF(BA60="D",BA59,"ND")</f>
        <v>5.69</v>
      </c>
      <c r="BB12" s="54">
        <f>IF(BB60="D",BB59,"ND")</f>
        <v>4.92</v>
      </c>
      <c r="BC12" s="54">
        <f>IF(BC60="D",BC59,"ND")</f>
        <v>3.13</v>
      </c>
      <c r="BD12" s="54">
        <f>IF(BD60="D",BD59,"ND")</f>
        <v>1.95</v>
      </c>
      <c r="BF12" s="54" t="str">
        <f>IF(BF60="D",BF59,"ND")</f>
        <v>ND</v>
      </c>
      <c r="BG12" s="54">
        <f>IF(BG60="D",BG59,"ND")</f>
        <v>2.62</v>
      </c>
      <c r="BJ12" s="54">
        <f>IF(BJ60="D",BJ59,"ND")</f>
        <v>2.44</v>
      </c>
    </row>
    <row r="13" spans="1:62" ht="12.75">
      <c r="A13" s="47" t="s">
        <v>177</v>
      </c>
      <c r="B13" s="13" t="s">
        <v>165</v>
      </c>
      <c r="C13" s="75"/>
      <c r="D13" s="54">
        <f t="shared" si="25"/>
        <v>77.75000000000001</v>
      </c>
      <c r="E13" s="54"/>
      <c r="F13" s="54"/>
      <c r="G13" s="62">
        <f t="shared" si="1"/>
        <v>77.75000000000001</v>
      </c>
      <c r="H13" s="54">
        <f aca="true" t="shared" si="32" ref="H13:P13">IF(H63="D",H62,"ND")</f>
        <v>2.82</v>
      </c>
      <c r="I13" s="54">
        <f t="shared" si="32"/>
        <v>2.53</v>
      </c>
      <c r="J13" s="54">
        <f t="shared" si="32"/>
        <v>8.09</v>
      </c>
      <c r="K13" s="54" t="str">
        <f t="shared" si="32"/>
        <v>ND</v>
      </c>
      <c r="L13" s="54">
        <f t="shared" si="32"/>
        <v>5.25</v>
      </c>
      <c r="M13" s="54" t="str">
        <f t="shared" si="32"/>
        <v>ND</v>
      </c>
      <c r="N13" s="54">
        <f t="shared" si="32"/>
        <v>0.67</v>
      </c>
      <c r="O13" s="54" t="str">
        <f t="shared" si="32"/>
        <v>ND</v>
      </c>
      <c r="P13" s="54">
        <f t="shared" si="32"/>
        <v>0.93</v>
      </c>
      <c r="S13" s="54">
        <f>IF(S63="D",S62,"ND")</f>
        <v>6.74</v>
      </c>
      <c r="T13" s="54">
        <f>IF(T63="D",T62,"ND")</f>
        <v>3.65</v>
      </c>
      <c r="V13" s="54">
        <f>IF(V63="D",V62,"ND")</f>
        <v>1.79</v>
      </c>
      <c r="W13" s="54"/>
      <c r="X13" s="54">
        <f aca="true" t="shared" si="33" ref="X13:AD13">IF(X63="D",X62,"ND")</f>
        <v>5.56</v>
      </c>
      <c r="Y13" s="54" t="str">
        <f t="shared" si="33"/>
        <v>ND</v>
      </c>
      <c r="Z13" s="54" t="str">
        <f t="shared" si="33"/>
        <v>ND</v>
      </c>
      <c r="AA13" s="54" t="str">
        <f t="shared" si="33"/>
        <v>ND</v>
      </c>
      <c r="AB13" s="54" t="str">
        <f t="shared" si="33"/>
        <v>ND</v>
      </c>
      <c r="AC13" s="54" t="str">
        <f t="shared" si="33"/>
        <v>ND</v>
      </c>
      <c r="AD13" s="54">
        <f t="shared" si="33"/>
        <v>1.53</v>
      </c>
      <c r="AF13" s="54">
        <f aca="true" t="shared" si="34" ref="AF13:AL13">IF(AF63="D",AF62,"ND")</f>
        <v>1.35</v>
      </c>
      <c r="AG13" s="54">
        <f t="shared" si="34"/>
        <v>1.24</v>
      </c>
      <c r="AH13" s="54" t="str">
        <f t="shared" si="34"/>
        <v>ND</v>
      </c>
      <c r="AI13" s="54">
        <f t="shared" si="34"/>
        <v>0.63</v>
      </c>
      <c r="AJ13" s="54">
        <f t="shared" si="34"/>
        <v>1.95</v>
      </c>
      <c r="AK13" s="54" t="str">
        <f t="shared" si="34"/>
        <v>ND</v>
      </c>
      <c r="AL13" s="54">
        <f t="shared" si="34"/>
        <v>0.5</v>
      </c>
      <c r="AN13" s="54">
        <f>IF(AN63="D",AN62,"ND")</f>
        <v>0.78</v>
      </c>
      <c r="AO13" s="54"/>
      <c r="AP13" s="54" t="str">
        <f>IF(AP63="D",AP62,"ND")</f>
        <v>ND</v>
      </c>
      <c r="AR13" s="54"/>
      <c r="AS13" s="54">
        <f>IF(AS63="D",AS62,"ND")</f>
        <v>3.05</v>
      </c>
      <c r="AV13" s="54">
        <f>IF(AV63="D",AV62,"ND")</f>
        <v>2.61</v>
      </c>
      <c r="AW13" s="54">
        <f>IF(AW63="D",AW62,"ND")</f>
        <v>2.88</v>
      </c>
      <c r="AX13" s="54">
        <f>IF(AX63="D",AX62,"ND")</f>
        <v>3.36</v>
      </c>
      <c r="AZ13" s="54">
        <f>IF(AZ63="D",AZ62,"ND")</f>
        <v>3.9</v>
      </c>
      <c r="BA13" s="54">
        <f>IF(BA63="D",BA62,"ND")</f>
        <v>4.19</v>
      </c>
      <c r="BB13" s="54">
        <f>IF(BB63="D",BB62,"ND")</f>
        <v>4.56</v>
      </c>
      <c r="BC13" s="54">
        <f>IF(BC63="D",BC62,"ND")</f>
        <v>2.93</v>
      </c>
      <c r="BD13" s="54" t="str">
        <f>IF(BD63="D",BD62,"ND")</f>
        <v>ND</v>
      </c>
      <c r="BF13" s="54" t="str">
        <f>IF(BF63="D",BF62,"ND")</f>
        <v>ND</v>
      </c>
      <c r="BG13" s="54">
        <f>IF(BG63="D",BG62,"ND")</f>
        <v>1.96</v>
      </c>
      <c r="BJ13" s="54">
        <f>IF(BJ63="D",BJ62,"ND")</f>
        <v>2.3</v>
      </c>
    </row>
    <row r="14" spans="1:62" ht="12.75">
      <c r="A14" s="47" t="s">
        <v>180</v>
      </c>
      <c r="B14" s="13" t="s">
        <v>165</v>
      </c>
      <c r="C14" s="75"/>
      <c r="D14" s="54">
        <f t="shared" si="25"/>
        <v>12.67</v>
      </c>
      <c r="E14" s="54"/>
      <c r="F14" s="54"/>
      <c r="G14" s="62">
        <f t="shared" si="1"/>
        <v>12.67</v>
      </c>
      <c r="H14" s="54">
        <f aca="true" t="shared" si="35" ref="H14:P14">IF(H66="D",H65,"ND")</f>
        <v>0.83</v>
      </c>
      <c r="I14" s="54">
        <f t="shared" si="35"/>
        <v>0.52</v>
      </c>
      <c r="J14" s="54">
        <f t="shared" si="35"/>
        <v>2.16</v>
      </c>
      <c r="K14" s="54" t="str">
        <f t="shared" si="35"/>
        <v>ND</v>
      </c>
      <c r="L14" s="54">
        <f t="shared" si="35"/>
        <v>1.61</v>
      </c>
      <c r="M14" s="54" t="str">
        <f t="shared" si="35"/>
        <v>ND</v>
      </c>
      <c r="N14" s="54">
        <f t="shared" si="35"/>
        <v>0.25</v>
      </c>
      <c r="O14" s="54" t="str">
        <f t="shared" si="35"/>
        <v>ND</v>
      </c>
      <c r="P14" s="54">
        <f t="shared" si="35"/>
        <v>0.37</v>
      </c>
      <c r="S14" s="54" t="str">
        <f>IF(S66="D",S65,"ND")</f>
        <v>ND</v>
      </c>
      <c r="T14" s="54">
        <f>IF(T66="D",T65,"ND")</f>
        <v>1</v>
      </c>
      <c r="V14" s="54">
        <f>IF(V66="D",V65,"ND")</f>
        <v>1.09</v>
      </c>
      <c r="W14" s="54"/>
      <c r="X14" s="54">
        <f aca="true" t="shared" si="36" ref="X14:AD14">IF(X66="D",X65,"ND")</f>
        <v>1.68</v>
      </c>
      <c r="Y14" s="54" t="str">
        <f t="shared" si="36"/>
        <v>ND</v>
      </c>
      <c r="Z14" s="54" t="str">
        <f t="shared" si="36"/>
        <v>ND</v>
      </c>
      <c r="AA14" s="54" t="str">
        <f t="shared" si="36"/>
        <v>ND</v>
      </c>
      <c r="AB14" s="54" t="str">
        <f t="shared" si="36"/>
        <v>ND</v>
      </c>
      <c r="AC14" s="54" t="str">
        <f t="shared" si="36"/>
        <v>ND</v>
      </c>
      <c r="AD14" s="54" t="str">
        <f t="shared" si="36"/>
        <v>ND</v>
      </c>
      <c r="AF14" s="54" t="str">
        <f aca="true" t="shared" si="37" ref="AF14:AL14">IF(AF66="D",AF65,"ND")</f>
        <v>ND</v>
      </c>
      <c r="AG14" s="54" t="str">
        <f t="shared" si="37"/>
        <v>ND</v>
      </c>
      <c r="AH14" s="54" t="str">
        <f t="shared" si="37"/>
        <v>ND</v>
      </c>
      <c r="AI14" s="54" t="str">
        <f t="shared" si="37"/>
        <v>ND</v>
      </c>
      <c r="AJ14" s="54">
        <f t="shared" si="37"/>
        <v>0.6</v>
      </c>
      <c r="AK14" s="54" t="str">
        <f t="shared" si="37"/>
        <v>ND</v>
      </c>
      <c r="AL14" s="54" t="str">
        <f t="shared" si="37"/>
        <v>ND</v>
      </c>
      <c r="AN14" s="54" t="str">
        <f>IF(AN66="D",AN65,"ND")</f>
        <v>ND</v>
      </c>
      <c r="AO14" s="54"/>
      <c r="AP14" s="54" t="str">
        <f>IF(AP66="D",AP65,"ND")</f>
        <v>ND</v>
      </c>
      <c r="AR14" s="54"/>
      <c r="AS14" s="54" t="str">
        <f>IF(AS66="D",AS65,"ND")</f>
        <v>ND</v>
      </c>
      <c r="AV14" s="54">
        <f>IF(AV66="D",AV65,"ND")</f>
        <v>0.6</v>
      </c>
      <c r="AW14" s="54">
        <f>IF(AW66="D",AW65,"ND")</f>
        <v>0.92</v>
      </c>
      <c r="AX14" s="54" t="str">
        <f>IF(AX66="D",AX65,"ND")</f>
        <v>ND</v>
      </c>
      <c r="AZ14" s="54" t="str">
        <f>IF(AZ66="D",AZ65,"ND")</f>
        <v>ND</v>
      </c>
      <c r="BA14" s="54" t="str">
        <f>IF(BA66="D",BA65,"ND")</f>
        <v>ND</v>
      </c>
      <c r="BB14" s="54" t="str">
        <f>IF(BB66="D",BB65,"ND")</f>
        <v>ND</v>
      </c>
      <c r="BC14" s="54" t="str">
        <f>IF(BC66="D",BC65,"ND")</f>
        <v>ND</v>
      </c>
      <c r="BD14" s="54" t="str">
        <f>IF(BD66="D",BD65,"ND")</f>
        <v>ND</v>
      </c>
      <c r="BF14" s="54" t="str">
        <f>IF(BF66="D",BF65,"ND")</f>
        <v>ND</v>
      </c>
      <c r="BG14" s="54">
        <f>IF(BG66="D",BG65,"ND")</f>
        <v>0.49</v>
      </c>
      <c r="BJ14" s="54">
        <f>IF(BJ66="D",BJ65,"ND")</f>
        <v>0.55</v>
      </c>
    </row>
    <row r="15" spans="1:62" ht="12.75">
      <c r="A15" s="47" t="s">
        <v>182</v>
      </c>
      <c r="B15" s="13" t="s">
        <v>165</v>
      </c>
      <c r="C15" s="75"/>
      <c r="D15" s="54">
        <f t="shared" si="25"/>
        <v>47.75</v>
      </c>
      <c r="E15" s="54"/>
      <c r="F15" s="54"/>
      <c r="G15" s="62">
        <f t="shared" si="1"/>
        <v>47.75</v>
      </c>
      <c r="H15" s="54" t="str">
        <f aca="true" t="shared" si="38" ref="H15:P15">IF(H69="D",H68,"ND")</f>
        <v>ND</v>
      </c>
      <c r="I15" s="54">
        <f t="shared" si="38"/>
        <v>3.54</v>
      </c>
      <c r="J15" s="54">
        <f t="shared" si="38"/>
        <v>5.62</v>
      </c>
      <c r="K15" s="54">
        <f t="shared" si="38"/>
        <v>0.13</v>
      </c>
      <c r="L15" s="54">
        <f t="shared" si="38"/>
        <v>5.86</v>
      </c>
      <c r="M15" s="54">
        <f t="shared" si="38"/>
        <v>0.41</v>
      </c>
      <c r="N15" s="54">
        <f t="shared" si="38"/>
        <v>0.67</v>
      </c>
      <c r="O15" s="54" t="str">
        <f t="shared" si="38"/>
        <v>ND</v>
      </c>
      <c r="P15" s="54" t="str">
        <f t="shared" si="38"/>
        <v>ND</v>
      </c>
      <c r="S15" s="54">
        <f>IF(S69="D",S68,"ND")</f>
        <v>6.45</v>
      </c>
      <c r="T15" s="54">
        <f>IF(T69="D",T68,"ND")</f>
        <v>3.13</v>
      </c>
      <c r="V15" s="54" t="str">
        <f>IF(V69="D",V68,"ND")</f>
        <v>ND</v>
      </c>
      <c r="W15" s="54"/>
      <c r="X15" s="54">
        <f aca="true" t="shared" si="39" ref="X15:AD15">IF(X69="D",X68,"ND")</f>
        <v>5.92</v>
      </c>
      <c r="Y15" s="54">
        <f t="shared" si="39"/>
        <v>0.55</v>
      </c>
      <c r="Z15" s="54" t="str">
        <f t="shared" si="39"/>
        <v>ND</v>
      </c>
      <c r="AA15" s="54">
        <f t="shared" si="39"/>
        <v>0.6</v>
      </c>
      <c r="AB15" s="54" t="str">
        <f t="shared" si="39"/>
        <v>ND</v>
      </c>
      <c r="AC15" s="54" t="str">
        <f t="shared" si="39"/>
        <v>ND</v>
      </c>
      <c r="AD15" s="54" t="str">
        <f t="shared" si="39"/>
        <v>ND</v>
      </c>
      <c r="AF15" s="54" t="str">
        <f aca="true" t="shared" si="40" ref="AF15:AL15">IF(AF69="D",AF68,"ND")</f>
        <v>ND</v>
      </c>
      <c r="AG15" s="54">
        <f t="shared" si="40"/>
        <v>0.59</v>
      </c>
      <c r="AH15" s="54" t="str">
        <f t="shared" si="40"/>
        <v>ND</v>
      </c>
      <c r="AI15" s="54">
        <f t="shared" si="40"/>
        <v>0.66</v>
      </c>
      <c r="AJ15" s="54" t="str">
        <f t="shared" si="40"/>
        <v>ND</v>
      </c>
      <c r="AK15" s="54" t="str">
        <f t="shared" si="40"/>
        <v>ND</v>
      </c>
      <c r="AL15" s="54" t="str">
        <f t="shared" si="40"/>
        <v>ND</v>
      </c>
      <c r="AN15" s="54" t="str">
        <f>IF(AN69="D",AN68,"ND")</f>
        <v>ND</v>
      </c>
      <c r="AO15" s="54"/>
      <c r="AP15" s="54" t="str">
        <f>IF(AP69="D",AP68,"ND")</f>
        <v>ND</v>
      </c>
      <c r="AR15" s="54"/>
      <c r="AS15" s="54">
        <f>IF(AS69="D",AS68,"ND")</f>
        <v>1.86</v>
      </c>
      <c r="AV15" s="54">
        <f>IF(AV69="D",AV68,"ND")</f>
        <v>2.78</v>
      </c>
      <c r="AW15" s="54" t="str">
        <f>IF(AW69="D",AW68,"ND")</f>
        <v>ND</v>
      </c>
      <c r="AX15" s="54" t="str">
        <f>IF(AX69="D",AX68,"ND")</f>
        <v>ND</v>
      </c>
      <c r="AZ15" s="54" t="str">
        <f>IF(AZ69="D",AZ68,"ND")</f>
        <v>ND</v>
      </c>
      <c r="BA15" s="54">
        <f>IF(BA69="D",BA68,"ND")</f>
        <v>3.56</v>
      </c>
      <c r="BB15" s="54">
        <f>IF(BB69="D",BB68,"ND")</f>
        <v>3.19</v>
      </c>
      <c r="BC15" s="54">
        <f>IF(BC69="D",BC68,"ND")</f>
        <v>1.57</v>
      </c>
      <c r="BD15" s="54">
        <f>IF(BD69="D",BD68,"ND")</f>
        <v>0.66</v>
      </c>
      <c r="BF15" s="54" t="str">
        <f>IF(BF69="D",BF68,"ND")</f>
        <v>ND</v>
      </c>
      <c r="BG15" s="54" t="str">
        <f>IF(BG69="D",BG68,"ND")</f>
        <v>ND</v>
      </c>
      <c r="BJ15" s="54" t="str">
        <f>IF(BJ69="D",BJ68,"ND")</f>
        <v>ND</v>
      </c>
    </row>
    <row r="16" spans="1:62" ht="12.75">
      <c r="A16" s="47" t="s">
        <v>184</v>
      </c>
      <c r="B16" s="13" t="s">
        <v>165</v>
      </c>
      <c r="C16" s="75"/>
      <c r="D16" s="54">
        <f t="shared" si="25"/>
        <v>76.107</v>
      </c>
      <c r="E16" s="54"/>
      <c r="F16" s="54"/>
      <c r="G16" s="62">
        <f t="shared" si="1"/>
        <v>76.107</v>
      </c>
      <c r="H16" s="54">
        <f aca="true" t="shared" si="41" ref="H16:P16">IF(H72="D",H71,"ND")</f>
        <v>2.69</v>
      </c>
      <c r="I16" s="54">
        <f t="shared" si="41"/>
        <v>3.92</v>
      </c>
      <c r="J16" s="54">
        <f t="shared" si="41"/>
        <v>10.7</v>
      </c>
      <c r="K16" s="54" t="str">
        <f t="shared" si="41"/>
        <v>ND</v>
      </c>
      <c r="L16" s="54">
        <f t="shared" si="41"/>
        <v>5.56</v>
      </c>
      <c r="M16" s="54" t="str">
        <f t="shared" si="41"/>
        <v>ND</v>
      </c>
      <c r="N16" s="54">
        <f t="shared" si="41"/>
        <v>0.48</v>
      </c>
      <c r="O16" s="54" t="str">
        <f t="shared" si="41"/>
        <v>ND</v>
      </c>
      <c r="P16" s="54" t="str">
        <f t="shared" si="41"/>
        <v>ND</v>
      </c>
      <c r="S16" s="54">
        <f>IF(S72="D",S71,"ND")</f>
        <v>8.48</v>
      </c>
      <c r="T16" s="54">
        <f>IF(T72="D",T71,"ND")</f>
        <v>3.99</v>
      </c>
      <c r="V16" s="54">
        <f>IF(V72="D",V71,"ND")</f>
        <v>3.18</v>
      </c>
      <c r="W16" s="54"/>
      <c r="X16" s="54">
        <f aca="true" t="shared" si="42" ref="X16:AD16">IF(X72="D",X71,"ND")</f>
        <v>6.41</v>
      </c>
      <c r="Y16" s="54">
        <f t="shared" si="42"/>
        <v>0.641</v>
      </c>
      <c r="Z16" s="54" t="str">
        <f t="shared" si="42"/>
        <v>ND</v>
      </c>
      <c r="AA16" s="54" t="str">
        <f t="shared" si="42"/>
        <v>ND</v>
      </c>
      <c r="AB16" s="54" t="str">
        <f t="shared" si="42"/>
        <v>ND</v>
      </c>
      <c r="AC16" s="54" t="str">
        <f t="shared" si="42"/>
        <v>ND</v>
      </c>
      <c r="AD16" s="54">
        <f t="shared" si="42"/>
        <v>1.44</v>
      </c>
      <c r="AF16" s="54">
        <f aca="true" t="shared" si="43" ref="AF16:AL16">IF(AF72="D",AF71,"ND")</f>
        <v>1.63</v>
      </c>
      <c r="AG16" s="54">
        <f t="shared" si="43"/>
        <v>2.2</v>
      </c>
      <c r="AH16" s="54" t="str">
        <f t="shared" si="43"/>
        <v>ND</v>
      </c>
      <c r="AI16" s="54">
        <f t="shared" si="43"/>
        <v>0.796</v>
      </c>
      <c r="AJ16" s="54">
        <f t="shared" si="43"/>
        <v>2.08</v>
      </c>
      <c r="AK16" s="54" t="str">
        <f t="shared" si="43"/>
        <v>ND</v>
      </c>
      <c r="AL16" s="54">
        <f t="shared" si="43"/>
        <v>0.475</v>
      </c>
      <c r="AN16" s="54" t="str">
        <f>IF(AN72="D",AN71,"ND")</f>
        <v>ND</v>
      </c>
      <c r="AO16" s="54"/>
      <c r="AP16" s="54" t="str">
        <f>IF(AP72="D",AP71,"ND")</f>
        <v>ND</v>
      </c>
      <c r="AR16" s="54"/>
      <c r="AS16" s="54">
        <f>IF(AS72="D",AS71,"ND")</f>
        <v>2.76</v>
      </c>
      <c r="AV16" s="54" t="str">
        <f>IF(AV72="D",AV71,"ND")</f>
        <v>ND</v>
      </c>
      <c r="AW16" s="54">
        <f>IF(AW72="D",AW71,"ND")</f>
        <v>3.16</v>
      </c>
      <c r="AX16" s="54" t="str">
        <f>IF(AX72="D",AX71,"ND")</f>
        <v>ND</v>
      </c>
      <c r="AZ16" s="54">
        <f>IF(AZ72="D",AZ71,"ND")</f>
        <v>3.56</v>
      </c>
      <c r="BA16" s="54">
        <f>IF(BA72="D",BA71,"ND")</f>
        <v>3.25</v>
      </c>
      <c r="BB16" s="54">
        <f>IF(BB72="D",BB71,"ND")</f>
        <v>3.36</v>
      </c>
      <c r="BC16" s="54">
        <f>IF(BC72="D",BC71,"ND")</f>
        <v>0.845</v>
      </c>
      <c r="BD16" s="54" t="str">
        <f>IF(BD72="D",BD71,"ND")</f>
        <v>ND</v>
      </c>
      <c r="BF16" s="54" t="str">
        <f>IF(BF72="D",BF71,"ND")</f>
        <v>ND</v>
      </c>
      <c r="BG16" s="54">
        <f>IF(BG72="D",BG71,"ND")</f>
        <v>2.1</v>
      </c>
      <c r="BJ16" s="54">
        <f>IF(BJ72="D",BJ71,"ND")</f>
        <v>2.4</v>
      </c>
    </row>
    <row r="17" spans="1:62" ht="12.75">
      <c r="A17" s="47" t="s">
        <v>186</v>
      </c>
      <c r="B17" s="13" t="s">
        <v>165</v>
      </c>
      <c r="C17" s="75"/>
      <c r="D17" s="54">
        <f t="shared" si="25"/>
        <v>3.68</v>
      </c>
      <c r="E17" s="54"/>
      <c r="F17" s="54"/>
      <c r="G17" s="62">
        <f t="shared" si="1"/>
        <v>3.68</v>
      </c>
      <c r="H17" s="54">
        <f aca="true" t="shared" si="44" ref="H17:P17">IF(H75="D",H74,"ND")</f>
        <v>0.61</v>
      </c>
      <c r="I17" s="54" t="str">
        <f t="shared" si="44"/>
        <v>ND</v>
      </c>
      <c r="J17" s="54">
        <f t="shared" si="44"/>
        <v>0.44</v>
      </c>
      <c r="K17" s="54" t="str">
        <f t="shared" si="44"/>
        <v>ND</v>
      </c>
      <c r="L17" s="54">
        <f t="shared" si="44"/>
        <v>0.49</v>
      </c>
      <c r="M17" s="54" t="str">
        <f t="shared" si="44"/>
        <v>ND</v>
      </c>
      <c r="N17" s="54" t="str">
        <f t="shared" si="44"/>
        <v>ND</v>
      </c>
      <c r="O17" s="54" t="str">
        <f t="shared" si="44"/>
        <v>ND</v>
      </c>
      <c r="P17" s="54" t="str">
        <f t="shared" si="44"/>
        <v>ND</v>
      </c>
      <c r="S17" s="54">
        <f>IF(S75="D",S74,"ND")</f>
        <v>0.62</v>
      </c>
      <c r="T17" s="54">
        <f>IF(T75="D",T74,"ND")</f>
        <v>0.29</v>
      </c>
      <c r="V17" s="54" t="str">
        <f>IF(V75="D",V74,"ND")</f>
        <v>ND</v>
      </c>
      <c r="W17" s="54"/>
      <c r="X17" s="54">
        <f aca="true" t="shared" si="45" ref="X17:AD17">IF(X75="D",X74,"ND")</f>
        <v>0.6</v>
      </c>
      <c r="Y17" s="54" t="str">
        <f t="shared" si="45"/>
        <v>ND</v>
      </c>
      <c r="Z17" s="54" t="str">
        <f t="shared" si="45"/>
        <v>ND</v>
      </c>
      <c r="AA17" s="54" t="str">
        <f t="shared" si="45"/>
        <v>ND</v>
      </c>
      <c r="AB17" s="54" t="str">
        <f t="shared" si="45"/>
        <v>ND</v>
      </c>
      <c r="AC17" s="54" t="str">
        <f t="shared" si="45"/>
        <v>ND</v>
      </c>
      <c r="AD17" s="54" t="str">
        <f t="shared" si="45"/>
        <v>ND</v>
      </c>
      <c r="AF17" s="54" t="str">
        <f aca="true" t="shared" si="46" ref="AF17:AL17">IF(AF75="D",AF74,"ND")</f>
        <v>ND</v>
      </c>
      <c r="AG17" s="54" t="str">
        <f t="shared" si="46"/>
        <v>ND</v>
      </c>
      <c r="AH17" s="54">
        <f t="shared" si="46"/>
        <v>0.28</v>
      </c>
      <c r="AI17" s="54" t="str">
        <f t="shared" si="46"/>
        <v>ND</v>
      </c>
      <c r="AJ17" s="54" t="str">
        <f t="shared" si="46"/>
        <v>ND</v>
      </c>
      <c r="AK17" s="54" t="str">
        <f t="shared" si="46"/>
        <v>ND</v>
      </c>
      <c r="AL17" s="54" t="str">
        <f t="shared" si="46"/>
        <v>ND</v>
      </c>
      <c r="AN17" s="54" t="str">
        <f>IF(AN75="D",AN74,"ND")</f>
        <v>ND</v>
      </c>
      <c r="AO17" s="54"/>
      <c r="AP17" s="54" t="str">
        <f>IF(AP75="D",AP74,"ND")</f>
        <v>ND</v>
      </c>
      <c r="AR17" s="54"/>
      <c r="AS17" s="54" t="str">
        <f>IF(AS75="D",AS74,"ND")</f>
        <v>ND</v>
      </c>
      <c r="AV17" s="54" t="str">
        <f>IF(AV75="D",AV74,"ND")</f>
        <v>ND</v>
      </c>
      <c r="AW17" s="54" t="str">
        <f>IF(AW75="D",AW74,"ND")</f>
        <v>ND</v>
      </c>
      <c r="AX17" s="54" t="str">
        <f>IF(AX75="D",AX74,"ND")</f>
        <v>ND</v>
      </c>
      <c r="AZ17" s="54" t="str">
        <f>IF(AZ75="D",AZ74,"ND")</f>
        <v>ND</v>
      </c>
      <c r="BA17" s="54" t="str">
        <f>IF(BA75="D",BA74,"ND")</f>
        <v>ND</v>
      </c>
      <c r="BB17" s="54" t="str">
        <f>IF(BB75="D",BB74,"ND")</f>
        <v>ND</v>
      </c>
      <c r="BC17" s="54" t="str">
        <f>IF(BC75="D",BC74,"ND")</f>
        <v>ND</v>
      </c>
      <c r="BD17" s="54" t="str">
        <f>IF(BD75="D",BD74,"ND")</f>
        <v>ND</v>
      </c>
      <c r="BF17" s="54">
        <f>IF(BF75="D",BF74,"ND")</f>
        <v>0.24</v>
      </c>
      <c r="BG17" s="54">
        <f>IF(BG75="D",BG74,"ND")</f>
        <v>0.11</v>
      </c>
      <c r="BJ17" s="54" t="str">
        <f>IF(BJ75="D",BJ74,"ND")</f>
        <v>ND</v>
      </c>
    </row>
    <row r="18" spans="1:62" ht="12.75">
      <c r="A18" s="47" t="s">
        <v>187</v>
      </c>
      <c r="B18" s="13" t="s">
        <v>165</v>
      </c>
      <c r="C18" s="75"/>
      <c r="D18" s="54">
        <f t="shared" si="25"/>
        <v>32.02</v>
      </c>
      <c r="E18" s="54"/>
      <c r="F18" s="54"/>
      <c r="G18" s="62">
        <f t="shared" si="1"/>
        <v>32.02</v>
      </c>
      <c r="H18" s="54" t="str">
        <f aca="true" t="shared" si="47" ref="H18:P18">IF(H78="D",H77,"ND")</f>
        <v>ND</v>
      </c>
      <c r="I18" s="54">
        <f t="shared" si="47"/>
        <v>1.51</v>
      </c>
      <c r="J18" s="54">
        <f t="shared" si="47"/>
        <v>2.95</v>
      </c>
      <c r="K18" s="54" t="str">
        <f t="shared" si="47"/>
        <v>ND</v>
      </c>
      <c r="L18" s="54">
        <f t="shared" si="47"/>
        <v>2.73</v>
      </c>
      <c r="M18" s="54" t="str">
        <f t="shared" si="47"/>
        <v>ND</v>
      </c>
      <c r="N18" s="54">
        <f t="shared" si="47"/>
        <v>0.28</v>
      </c>
      <c r="O18" s="54" t="str">
        <f t="shared" si="47"/>
        <v>ND</v>
      </c>
      <c r="P18" s="54">
        <f t="shared" si="47"/>
        <v>0.78</v>
      </c>
      <c r="S18" s="54">
        <f>IF(S78="D",S77,"ND")</f>
        <v>3.75</v>
      </c>
      <c r="T18" s="54">
        <f>IF(T78="D",T77,"ND")</f>
        <v>1.98</v>
      </c>
      <c r="V18" s="54">
        <f>IF(V78="D",V77,"ND")</f>
        <v>0.91</v>
      </c>
      <c r="W18" s="54"/>
      <c r="X18" s="54">
        <f aca="true" t="shared" si="48" ref="X18:AD18">IF(X78="D",X77,"ND")</f>
        <v>3.59</v>
      </c>
      <c r="Y18" s="54" t="str">
        <f t="shared" si="48"/>
        <v>ND</v>
      </c>
      <c r="Z18" s="54" t="str">
        <f t="shared" si="48"/>
        <v>ND</v>
      </c>
      <c r="AA18" s="54">
        <f t="shared" si="48"/>
        <v>0.31</v>
      </c>
      <c r="AB18" s="54" t="str">
        <f t="shared" si="48"/>
        <v>ND</v>
      </c>
      <c r="AC18" s="54">
        <f t="shared" si="48"/>
        <v>0.7</v>
      </c>
      <c r="AD18" s="54">
        <f t="shared" si="48"/>
        <v>1.44</v>
      </c>
      <c r="AF18" s="54">
        <f aca="true" t="shared" si="49" ref="AF18:AL18">IF(AF78="D",AF77,"ND")</f>
        <v>0.5</v>
      </c>
      <c r="AG18" s="54" t="str">
        <f t="shared" si="49"/>
        <v>ND</v>
      </c>
      <c r="AH18" s="54" t="str">
        <f t="shared" si="49"/>
        <v>ND</v>
      </c>
      <c r="AI18" s="54" t="str">
        <f t="shared" si="49"/>
        <v>ND</v>
      </c>
      <c r="AJ18" s="54">
        <f t="shared" si="49"/>
        <v>1.12</v>
      </c>
      <c r="AK18" s="54" t="str">
        <f t="shared" si="49"/>
        <v>ND</v>
      </c>
      <c r="AL18" s="54">
        <f t="shared" si="49"/>
        <v>0.48</v>
      </c>
      <c r="AN18" s="54">
        <f>IF(AN78="D",AN77,"ND")</f>
        <v>0.76</v>
      </c>
      <c r="AO18" s="54"/>
      <c r="AP18" s="54" t="str">
        <f>IF(AP78="D",AP77,"ND")</f>
        <v>ND</v>
      </c>
      <c r="AR18" s="54"/>
      <c r="AS18" s="54">
        <f>IF(AS78="D",AS77,"ND")</f>
        <v>0.96</v>
      </c>
      <c r="AV18" s="54">
        <f>IF(AV78="D",AV77,"ND")</f>
        <v>1.26</v>
      </c>
      <c r="AW18" s="54">
        <f>IF(AW78="D",AW77,"ND")</f>
        <v>0.73</v>
      </c>
      <c r="AX18" s="54" t="str">
        <f>IF(AX78="D",AX77,"ND")</f>
        <v>ND</v>
      </c>
      <c r="AZ18" s="54" t="str">
        <f>IF(AZ78="D",AZ77,"ND")</f>
        <v>ND</v>
      </c>
      <c r="BA18" s="54">
        <f>IF(BA78="D",BA77,"ND")</f>
        <v>1.7</v>
      </c>
      <c r="BB18" s="54">
        <f>IF(BB78="D",BB77,"ND")</f>
        <v>1.07</v>
      </c>
      <c r="BC18" s="54">
        <f>IF(BC78="D",BC77,"ND")</f>
        <v>0.63</v>
      </c>
      <c r="BD18" s="54">
        <f>IF(BD78="D",BD77,"ND")</f>
        <v>0.2</v>
      </c>
      <c r="BF18" s="54">
        <f>IF(BF78="D",BF77,"ND")</f>
        <v>0.21</v>
      </c>
      <c r="BG18" s="54">
        <f>IF(BG78="D",BG77,"ND")</f>
        <v>0.73</v>
      </c>
      <c r="BJ18" s="54">
        <f>IF(BJ78="D",BJ77,"ND")</f>
        <v>0.74</v>
      </c>
    </row>
    <row r="19" spans="1:62" ht="12.75">
      <c r="A19" s="47" t="s">
        <v>188</v>
      </c>
      <c r="B19" s="13" t="s">
        <v>165</v>
      </c>
      <c r="C19" s="75"/>
      <c r="D19" s="54">
        <f t="shared" si="25"/>
        <v>1.88</v>
      </c>
      <c r="E19" s="54"/>
      <c r="F19" s="54"/>
      <c r="G19" s="62">
        <f t="shared" si="1"/>
        <v>1.88</v>
      </c>
      <c r="H19" s="54">
        <f aca="true" t="shared" si="50" ref="H19:P19">IF(H81="D",H80,"ND")</f>
        <v>0.36</v>
      </c>
      <c r="I19" s="54" t="str">
        <f t="shared" si="50"/>
        <v>ND</v>
      </c>
      <c r="J19" s="54" t="str">
        <f t="shared" si="50"/>
        <v>ND</v>
      </c>
      <c r="K19" s="54" t="str">
        <f t="shared" si="50"/>
        <v>ND</v>
      </c>
      <c r="L19" s="54">
        <f t="shared" si="50"/>
        <v>0.33</v>
      </c>
      <c r="M19" s="54" t="str">
        <f t="shared" si="50"/>
        <v>ND</v>
      </c>
      <c r="N19" s="54" t="str">
        <f t="shared" si="50"/>
        <v>ND</v>
      </c>
      <c r="O19" s="54" t="str">
        <f t="shared" si="50"/>
        <v>ND</v>
      </c>
      <c r="P19" s="54" t="str">
        <f t="shared" si="50"/>
        <v>ND</v>
      </c>
      <c r="Q19" s="54"/>
      <c r="R19" s="54"/>
      <c r="S19" s="54">
        <f>IF(S81="D",S80,"ND")</f>
        <v>0.54</v>
      </c>
      <c r="T19" s="54">
        <f>IF(T81="D",T80,"ND")</f>
        <v>0.22</v>
      </c>
      <c r="U19" s="54"/>
      <c r="V19" s="54" t="str">
        <f>IF(V81="D",V80,"ND")</f>
        <v>ND</v>
      </c>
      <c r="W19" s="54"/>
      <c r="X19" s="54">
        <f aca="true" t="shared" si="51" ref="X19:AD19">IF(X81="D",X80,"ND")</f>
        <v>0.43</v>
      </c>
      <c r="Y19" s="54" t="str">
        <f t="shared" si="51"/>
        <v>ND</v>
      </c>
      <c r="Z19" s="54" t="str">
        <f t="shared" si="51"/>
        <v>ND</v>
      </c>
      <c r="AA19" s="54" t="str">
        <f t="shared" si="51"/>
        <v>ND</v>
      </c>
      <c r="AB19" s="54" t="str">
        <f t="shared" si="51"/>
        <v>ND</v>
      </c>
      <c r="AC19" s="54" t="str">
        <f t="shared" si="51"/>
        <v>ND</v>
      </c>
      <c r="AD19" s="54" t="str">
        <f t="shared" si="51"/>
        <v>ND</v>
      </c>
      <c r="AE19" s="54"/>
      <c r="AF19" s="54" t="str">
        <f aca="true" t="shared" si="52" ref="AF19:AL19">IF(AF81="D",AF80,"ND")</f>
        <v>ND</v>
      </c>
      <c r="AG19" s="54" t="str">
        <f t="shared" si="52"/>
        <v>ND</v>
      </c>
      <c r="AH19" s="54" t="str">
        <f t="shared" si="52"/>
        <v>ND</v>
      </c>
      <c r="AI19" s="54" t="str">
        <f t="shared" si="52"/>
        <v>ND</v>
      </c>
      <c r="AJ19" s="54" t="str">
        <f t="shared" si="52"/>
        <v>ND</v>
      </c>
      <c r="AK19" s="54" t="str">
        <f t="shared" si="52"/>
        <v>ND</v>
      </c>
      <c r="AL19" s="54" t="str">
        <f t="shared" si="52"/>
        <v>ND</v>
      </c>
      <c r="AM19" s="54"/>
      <c r="AN19" s="54" t="str">
        <f>IF(AN81="D",AN80,"ND")</f>
        <v>ND</v>
      </c>
      <c r="AO19" s="54"/>
      <c r="AP19" s="54" t="str">
        <f>IF(AP81="D",AP80,"ND")</f>
        <v>ND</v>
      </c>
      <c r="AQ19" s="54"/>
      <c r="AR19" s="54"/>
      <c r="AS19" s="54" t="str">
        <f>IF(AS81="D",AS80,"ND")</f>
        <v>ND</v>
      </c>
      <c r="AT19" s="54"/>
      <c r="AU19" s="54"/>
      <c r="AV19" s="54" t="str">
        <f>IF(AV81="D",AV80,"ND")</f>
        <v>ND</v>
      </c>
      <c r="AW19" s="54" t="str">
        <f>IF(AW81="D",AW80,"ND")</f>
        <v>ND</v>
      </c>
      <c r="AX19" s="54" t="str">
        <f>IF(AX81="D",AX80,"ND")</f>
        <v>ND</v>
      </c>
      <c r="AY19" s="54"/>
      <c r="AZ19" s="54" t="str">
        <f>IF(AZ81="D",AZ80,"ND")</f>
        <v>ND</v>
      </c>
      <c r="BA19" s="54" t="str">
        <f>IF(BA81="D",BA80,"ND")</f>
        <v>ND</v>
      </c>
      <c r="BB19" s="54" t="str">
        <f>IF(BB81="D",BB80,"ND")</f>
        <v>ND</v>
      </c>
      <c r="BC19" s="54" t="str">
        <f>IF(BC81="D",BC80,"ND")</f>
        <v>ND</v>
      </c>
      <c r="BD19" s="54" t="str">
        <f>IF(BD81="D",BD80,"ND")</f>
        <v>ND</v>
      </c>
      <c r="BF19" s="54" t="str">
        <f>IF(BF81="D",BF80,"ND")</f>
        <v>ND</v>
      </c>
      <c r="BG19" s="54" t="str">
        <f>IF(BG81="D",BG80,"ND")</f>
        <v>ND</v>
      </c>
      <c r="BJ19" s="54" t="str">
        <f>IF(BJ81="D",BJ80,"ND")</f>
        <v>ND</v>
      </c>
    </row>
    <row r="20" spans="1:62" ht="12.75">
      <c r="A20" s="47" t="s">
        <v>189</v>
      </c>
      <c r="B20" s="13" t="s">
        <v>165</v>
      </c>
      <c r="C20" s="75"/>
      <c r="D20" s="54">
        <f t="shared" si="25"/>
        <v>7.2299999999999995</v>
      </c>
      <c r="E20" s="54"/>
      <c r="F20" s="54"/>
      <c r="G20" s="62">
        <f t="shared" si="1"/>
        <v>7.2299999999999995</v>
      </c>
      <c r="H20" s="54">
        <f aca="true" t="shared" si="53" ref="H20:P20">IF(H84="D",H83,"ND")</f>
        <v>0.91</v>
      </c>
      <c r="I20" s="54" t="str">
        <f t="shared" si="53"/>
        <v>ND</v>
      </c>
      <c r="J20" s="54">
        <f t="shared" si="53"/>
        <v>0.93</v>
      </c>
      <c r="K20" s="54" t="str">
        <f t="shared" si="53"/>
        <v>ND</v>
      </c>
      <c r="L20" s="54">
        <f t="shared" si="53"/>
        <v>1.15</v>
      </c>
      <c r="M20" s="54" t="str">
        <f t="shared" si="53"/>
        <v>ND</v>
      </c>
      <c r="N20" s="54" t="str">
        <f t="shared" si="53"/>
        <v>ND</v>
      </c>
      <c r="O20" s="54" t="str">
        <f t="shared" si="53"/>
        <v>ND</v>
      </c>
      <c r="P20" s="54">
        <f t="shared" si="53"/>
        <v>0.3</v>
      </c>
      <c r="Q20" s="54"/>
      <c r="R20" s="54"/>
      <c r="S20" s="54">
        <f>IF(S84="D",S83,"ND")</f>
        <v>1.31</v>
      </c>
      <c r="T20" s="54">
        <f>IF(T84="D",T83,"ND")</f>
        <v>0.6</v>
      </c>
      <c r="U20" s="54"/>
      <c r="V20" s="54" t="str">
        <f>IF(V84="D",V83,"ND")</f>
        <v>ND</v>
      </c>
      <c r="W20" s="54"/>
      <c r="X20" s="54">
        <f aca="true" t="shared" si="54" ref="X20:AD20">IF(X84="D",X83,"ND")</f>
        <v>1.13</v>
      </c>
      <c r="Y20" s="54" t="str">
        <f t="shared" si="54"/>
        <v>ND</v>
      </c>
      <c r="Z20" s="54" t="str">
        <f t="shared" si="54"/>
        <v>ND</v>
      </c>
      <c r="AA20" s="54" t="str">
        <f t="shared" si="54"/>
        <v>ND</v>
      </c>
      <c r="AB20" s="54" t="str">
        <f t="shared" si="54"/>
        <v>ND</v>
      </c>
      <c r="AC20" s="54" t="str">
        <f t="shared" si="54"/>
        <v>ND</v>
      </c>
      <c r="AD20" s="54" t="str">
        <f t="shared" si="54"/>
        <v>ND</v>
      </c>
      <c r="AE20" s="54"/>
      <c r="AF20" s="54" t="str">
        <f aca="true" t="shared" si="55" ref="AF20:AL20">IF(AF84="D",AF83,"ND")</f>
        <v>ND</v>
      </c>
      <c r="AG20" s="54" t="str">
        <f t="shared" si="55"/>
        <v>ND</v>
      </c>
      <c r="AH20" s="54">
        <f t="shared" si="55"/>
        <v>0.29</v>
      </c>
      <c r="AI20" s="54" t="str">
        <f t="shared" si="55"/>
        <v>ND</v>
      </c>
      <c r="AJ20" s="54" t="str">
        <f t="shared" si="55"/>
        <v>ND</v>
      </c>
      <c r="AK20" s="54" t="str">
        <f t="shared" si="55"/>
        <v>ND</v>
      </c>
      <c r="AL20" s="54" t="str">
        <f t="shared" si="55"/>
        <v>ND</v>
      </c>
      <c r="AM20" s="54"/>
      <c r="AN20" s="54" t="str">
        <f>IF(AN84="D",AN83,"ND")</f>
        <v>ND</v>
      </c>
      <c r="AO20" s="54"/>
      <c r="AP20" s="54" t="str">
        <f>IF(AP84="D",AP83,"ND")</f>
        <v>ND</v>
      </c>
      <c r="AQ20" s="54"/>
      <c r="AR20" s="54"/>
      <c r="AS20" s="54" t="str">
        <f>IF(AS84="D",AS83,"ND")</f>
        <v>ND</v>
      </c>
      <c r="AT20" s="54"/>
      <c r="AU20" s="54"/>
      <c r="AV20" s="54" t="str">
        <f>IF(AV84="D",AV83,"ND")</f>
        <v>ND</v>
      </c>
      <c r="AW20" s="54" t="str">
        <f>IF(AW84="D",AW83,"ND")</f>
        <v>ND</v>
      </c>
      <c r="AX20" s="54" t="str">
        <f>IF(AX84="D",AX83,"ND")</f>
        <v>ND</v>
      </c>
      <c r="AY20" s="54"/>
      <c r="AZ20" s="54" t="str">
        <f>IF(AZ84="D",AZ83,"ND")</f>
        <v>ND</v>
      </c>
      <c r="BA20" s="54" t="str">
        <f>IF(BA84="D",BA83,"ND")</f>
        <v>ND</v>
      </c>
      <c r="BB20" s="54" t="str">
        <f>IF(BB84="D",BB83,"ND")</f>
        <v>ND</v>
      </c>
      <c r="BC20" s="54" t="str">
        <f>IF(BC84="D",BC83,"ND")</f>
        <v>ND</v>
      </c>
      <c r="BD20" s="54" t="str">
        <f>IF(BD84="D",BD83,"ND")</f>
        <v>ND</v>
      </c>
      <c r="BF20" s="54">
        <f>IF(BF84="D",BF83,"ND")</f>
        <v>0.28</v>
      </c>
      <c r="BG20" s="54">
        <f>IF(BG84="D",BG83,"ND")</f>
        <v>0.33</v>
      </c>
      <c r="BJ20" s="54" t="str">
        <f>IF(BJ84="D",BJ83,"ND")</f>
        <v>ND</v>
      </c>
    </row>
    <row r="21" spans="1:62" ht="12.75">
      <c r="A21" s="47" t="s">
        <v>190</v>
      </c>
      <c r="B21" s="13" t="s">
        <v>165</v>
      </c>
      <c r="C21" s="75"/>
      <c r="D21" s="54">
        <f t="shared" si="25"/>
        <v>6.89</v>
      </c>
      <c r="E21" s="54"/>
      <c r="F21" s="54"/>
      <c r="G21" s="62">
        <f t="shared" si="1"/>
        <v>6.89</v>
      </c>
      <c r="H21" s="54">
        <f aca="true" t="shared" si="56" ref="H21:P21">IF(H87="D",H86,"ND")</f>
        <v>1.29</v>
      </c>
      <c r="I21" s="54" t="str">
        <f t="shared" si="56"/>
        <v>ND</v>
      </c>
      <c r="J21" s="54">
        <f t="shared" si="56"/>
        <v>0.76</v>
      </c>
      <c r="K21" s="54" t="str">
        <f t="shared" si="56"/>
        <v>ND</v>
      </c>
      <c r="L21" s="54">
        <f t="shared" si="56"/>
        <v>0.75</v>
      </c>
      <c r="M21" s="54" t="str">
        <f t="shared" si="56"/>
        <v>ND</v>
      </c>
      <c r="N21" s="54" t="str">
        <f t="shared" si="56"/>
        <v>ND</v>
      </c>
      <c r="O21" s="54" t="str">
        <f t="shared" si="56"/>
        <v>ND</v>
      </c>
      <c r="P21" s="54" t="str">
        <f t="shared" si="56"/>
        <v>ND</v>
      </c>
      <c r="Q21" s="54"/>
      <c r="R21" s="54"/>
      <c r="S21" s="54">
        <f>IF(S87="D",S86,"ND")</f>
        <v>1.26</v>
      </c>
      <c r="T21" s="54">
        <f>IF(T87="D",T86,"ND")</f>
        <v>0.53</v>
      </c>
      <c r="U21" s="54"/>
      <c r="V21" s="54" t="str">
        <f>IF(V87="D",V86,"ND")</f>
        <v>ND</v>
      </c>
      <c r="W21" s="54"/>
      <c r="X21" s="54">
        <f aca="true" t="shared" si="57" ref="X21:AD21">IF(X87="D",X86,"ND")</f>
        <v>1.14</v>
      </c>
      <c r="Y21" s="54" t="str">
        <f t="shared" si="57"/>
        <v>ND</v>
      </c>
      <c r="Z21" s="54" t="str">
        <f t="shared" si="57"/>
        <v>ND</v>
      </c>
      <c r="AA21" s="54" t="str">
        <f t="shared" si="57"/>
        <v>ND</v>
      </c>
      <c r="AB21" s="54" t="str">
        <f t="shared" si="57"/>
        <v>ND</v>
      </c>
      <c r="AC21" s="54" t="str">
        <f t="shared" si="57"/>
        <v>ND</v>
      </c>
      <c r="AD21" s="54">
        <f t="shared" si="57"/>
        <v>0.2</v>
      </c>
      <c r="AE21" s="54"/>
      <c r="AF21" s="54" t="str">
        <f aca="true" t="shared" si="58" ref="AF21:AL21">IF(AF87="D",AF86,"ND")</f>
        <v>ND</v>
      </c>
      <c r="AG21" s="54" t="str">
        <f t="shared" si="58"/>
        <v>ND</v>
      </c>
      <c r="AH21" s="54">
        <f t="shared" si="58"/>
        <v>0.43</v>
      </c>
      <c r="AI21" s="54" t="str">
        <f t="shared" si="58"/>
        <v>ND</v>
      </c>
      <c r="AJ21" s="54">
        <f t="shared" si="58"/>
        <v>0.3</v>
      </c>
      <c r="AK21" s="54" t="str">
        <f t="shared" si="58"/>
        <v>ND</v>
      </c>
      <c r="AL21" s="54" t="str">
        <f t="shared" si="58"/>
        <v>ND</v>
      </c>
      <c r="AM21" s="54"/>
      <c r="AN21" s="54" t="str">
        <f>IF(AN87="D",AN86,"ND")</f>
        <v>ND</v>
      </c>
      <c r="AO21" s="54"/>
      <c r="AP21" s="54" t="str">
        <f>IF(AP87="D",AP86,"ND")</f>
        <v>ND</v>
      </c>
      <c r="AQ21" s="54"/>
      <c r="AR21" s="54"/>
      <c r="AS21" s="54" t="str">
        <f>IF(AS87="D",AS86,"ND")</f>
        <v>ND</v>
      </c>
      <c r="AT21" s="54"/>
      <c r="AU21" s="54"/>
      <c r="AV21" s="54" t="str">
        <f>IF(AV87="D",AV86,"ND")</f>
        <v>ND</v>
      </c>
      <c r="AW21" s="54" t="str">
        <f>IF(AW87="D",AW86,"ND")</f>
        <v>ND</v>
      </c>
      <c r="AX21" s="54" t="str">
        <f>IF(AX87="D",AX86,"ND")</f>
        <v>ND</v>
      </c>
      <c r="AY21" s="54"/>
      <c r="AZ21" s="54" t="str">
        <f>IF(AZ87="D",AZ86,"ND")</f>
        <v>ND</v>
      </c>
      <c r="BA21" s="54" t="str">
        <f>IF(BA87="D",BA86,"ND")</f>
        <v>ND</v>
      </c>
      <c r="BB21" s="54">
        <f>IF(BB87="D",BB86,"ND")</f>
        <v>0.23</v>
      </c>
      <c r="BC21" s="54" t="str">
        <f>IF(BC87="D",BC86,"ND")</f>
        <v>ND</v>
      </c>
      <c r="BD21" s="54" t="str">
        <f>IF(BD87="D",BD86,"ND")</f>
        <v>ND</v>
      </c>
      <c r="BF21" s="54" t="str">
        <f>IF(BF87="D",BF86,"ND")</f>
        <v>ND</v>
      </c>
      <c r="BG21" s="54" t="str">
        <f>IF(BG87="D",BG86,"ND")</f>
        <v>ND</v>
      </c>
      <c r="BJ21" s="54" t="str">
        <f>IF(BJ87="D",BJ86,"ND")</f>
        <v>ND</v>
      </c>
    </row>
    <row r="22" spans="1:62" ht="12.75">
      <c r="A22" s="47" t="s">
        <v>192</v>
      </c>
      <c r="B22" s="13" t="s">
        <v>165</v>
      </c>
      <c r="C22" s="65"/>
      <c r="D22" s="54">
        <f t="shared" si="25"/>
        <v>23.249999999999996</v>
      </c>
      <c r="E22" s="54"/>
      <c r="F22" s="54"/>
      <c r="G22" s="62">
        <f t="shared" si="1"/>
        <v>23.249999999999996</v>
      </c>
      <c r="H22" s="54">
        <f aca="true" t="shared" si="59" ref="H22:P22">IF(H90="D",H89,"ND")</f>
        <v>1.29</v>
      </c>
      <c r="I22" s="54" t="str">
        <f t="shared" si="59"/>
        <v>ND</v>
      </c>
      <c r="J22" s="54" t="str">
        <f t="shared" si="59"/>
        <v>ND</v>
      </c>
      <c r="K22" s="54" t="str">
        <f t="shared" si="59"/>
        <v>ND</v>
      </c>
      <c r="L22" s="54">
        <f t="shared" si="59"/>
        <v>1.78</v>
      </c>
      <c r="M22" s="54" t="str">
        <f t="shared" si="59"/>
        <v>ND</v>
      </c>
      <c r="N22" s="54" t="str">
        <f t="shared" si="59"/>
        <v>ND</v>
      </c>
      <c r="O22" s="54" t="str">
        <f t="shared" si="59"/>
        <v>ND</v>
      </c>
      <c r="P22" s="54" t="str">
        <f t="shared" si="59"/>
        <v>ND</v>
      </c>
      <c r="S22" s="54">
        <f>IF(S90="D",S89,"ND")</f>
        <v>1.52</v>
      </c>
      <c r="T22" s="54">
        <f>IF(T90="D",T89,"ND")</f>
        <v>1.52</v>
      </c>
      <c r="V22" s="54" t="str">
        <f>IF(V90="D",V89,"ND")</f>
        <v>ND</v>
      </c>
      <c r="X22" s="54">
        <f aca="true" t="shared" si="60" ref="X22:AD22">IF(X90="D",X89,"ND")</f>
        <v>1.41</v>
      </c>
      <c r="Y22" s="54" t="str">
        <f t="shared" si="60"/>
        <v>ND</v>
      </c>
      <c r="Z22" s="54" t="str">
        <f t="shared" si="60"/>
        <v>ND</v>
      </c>
      <c r="AA22" s="54" t="str">
        <f t="shared" si="60"/>
        <v>ND</v>
      </c>
      <c r="AB22" s="54" t="str">
        <f t="shared" si="60"/>
        <v>ND</v>
      </c>
      <c r="AC22" s="54" t="str">
        <f t="shared" si="60"/>
        <v>ND</v>
      </c>
      <c r="AD22" s="54" t="str">
        <f t="shared" si="60"/>
        <v>ND</v>
      </c>
      <c r="AF22" s="54" t="str">
        <f aca="true" t="shared" si="61" ref="AF22:AL22">IF(AF90="D",AF89,"ND")</f>
        <v>ND</v>
      </c>
      <c r="AG22" s="54" t="str">
        <f t="shared" si="61"/>
        <v>ND</v>
      </c>
      <c r="AH22" s="54" t="str">
        <f t="shared" si="61"/>
        <v>ND</v>
      </c>
      <c r="AI22" s="54" t="str">
        <f t="shared" si="61"/>
        <v>ND</v>
      </c>
      <c r="AJ22" s="54" t="str">
        <f t="shared" si="61"/>
        <v>ND</v>
      </c>
      <c r="AK22" s="54" t="str">
        <f t="shared" si="61"/>
        <v>ND</v>
      </c>
      <c r="AL22" s="54" t="str">
        <f t="shared" si="61"/>
        <v>ND</v>
      </c>
      <c r="AN22" s="54" t="str">
        <f>IF(AN90="D",AN89,"ND")</f>
        <v>ND</v>
      </c>
      <c r="AP22" s="54" t="str">
        <f>IF(AP90="D",AP89,"ND")</f>
        <v>ND</v>
      </c>
      <c r="AS22" s="54">
        <f>IF(AS90="D",AS89,"ND")</f>
        <v>1.8</v>
      </c>
      <c r="AV22" s="54" t="str">
        <f>IF(AV90="D",AV89,"ND")</f>
        <v>ND</v>
      </c>
      <c r="AW22" s="54">
        <f>IF(AW90="D",AW89,"ND")</f>
        <v>1.29</v>
      </c>
      <c r="AX22" s="54">
        <f>IF(AX90="D",AX89,"ND")</f>
        <v>1.26</v>
      </c>
      <c r="AZ22" s="54">
        <f>IF(AZ90="D",AZ89,"ND")</f>
        <v>1.87</v>
      </c>
      <c r="BA22" s="54">
        <f>IF(BA90="D",BA89,"ND")</f>
        <v>1.93</v>
      </c>
      <c r="BB22" s="54">
        <f>IF(BB90="D",BB89,"ND")</f>
        <v>1.56</v>
      </c>
      <c r="BC22" s="54">
        <f>IF(BC90="D",BC89,"ND")</f>
        <v>1.15</v>
      </c>
      <c r="BD22" s="54" t="str">
        <f>IF(BD90="D",BD89,"ND")</f>
        <v>ND</v>
      </c>
      <c r="BF22" s="54" t="str">
        <f>IF(BF90="D",BF89,"ND")</f>
        <v>ND</v>
      </c>
      <c r="BG22" s="54" t="str">
        <f>IF(BG90="D",BG89,"ND")</f>
        <v>ND</v>
      </c>
      <c r="BJ22" s="54">
        <f>IF(BJ90="D",BJ89,"ND")</f>
        <v>4.87</v>
      </c>
    </row>
    <row r="23" spans="1:62" ht="12.75">
      <c r="A23" s="47" t="s">
        <v>197</v>
      </c>
      <c r="B23" s="13" t="s">
        <v>165</v>
      </c>
      <c r="C23" s="65"/>
      <c r="D23" s="54">
        <f t="shared" si="25"/>
        <v>51.8</v>
      </c>
      <c r="E23" s="54"/>
      <c r="F23" s="54"/>
      <c r="G23" s="62">
        <f t="shared" si="1"/>
        <v>51.8</v>
      </c>
      <c r="H23" s="54">
        <f aca="true" t="shared" si="62" ref="H23:P23">IF(H93="D",H92,"ND")</f>
        <v>2.8</v>
      </c>
      <c r="I23" s="54">
        <f t="shared" si="62"/>
        <v>1.9</v>
      </c>
      <c r="J23" s="54">
        <f t="shared" si="62"/>
        <v>3.6</v>
      </c>
      <c r="K23" s="54" t="str">
        <f t="shared" si="62"/>
        <v>ND</v>
      </c>
      <c r="L23" s="54">
        <f t="shared" si="62"/>
        <v>3.3</v>
      </c>
      <c r="M23" s="54" t="str">
        <f t="shared" si="62"/>
        <v>ND</v>
      </c>
      <c r="N23" s="54" t="str">
        <f t="shared" si="62"/>
        <v>ND</v>
      </c>
      <c r="O23" s="54" t="str">
        <f t="shared" si="62"/>
        <v>ND</v>
      </c>
      <c r="P23" s="54">
        <f t="shared" si="62"/>
        <v>1.8</v>
      </c>
      <c r="S23" s="54">
        <f>IF(S93="D",S92,"ND")</f>
        <v>3.6</v>
      </c>
      <c r="T23" s="54">
        <f>IF(T93="D",T92,"ND")</f>
        <v>2</v>
      </c>
      <c r="V23" s="54">
        <f>IF(V93="D",V92,"ND")</f>
        <v>0.8</v>
      </c>
      <c r="X23" s="54">
        <f aca="true" t="shared" si="63" ref="X23:AD23">IF(X93="D",X92,"ND")</f>
        <v>2.3</v>
      </c>
      <c r="Y23" s="54">
        <f t="shared" si="63"/>
        <v>0.5</v>
      </c>
      <c r="Z23" s="54">
        <f t="shared" si="63"/>
        <v>0.3</v>
      </c>
      <c r="AA23" s="54">
        <f t="shared" si="63"/>
        <v>0.5</v>
      </c>
      <c r="AB23" s="54">
        <f t="shared" si="63"/>
        <v>0.9</v>
      </c>
      <c r="AC23" s="54" t="str">
        <f t="shared" si="63"/>
        <v>ND</v>
      </c>
      <c r="AD23" s="54">
        <f t="shared" si="63"/>
        <v>0.8</v>
      </c>
      <c r="AF23" s="54">
        <f aca="true" t="shared" si="64" ref="AF23:AL23">IF(AF93="D",AF92,"ND")</f>
        <v>0.4</v>
      </c>
      <c r="AG23" s="54">
        <f t="shared" si="64"/>
        <v>1</v>
      </c>
      <c r="AH23" s="54">
        <f t="shared" si="64"/>
        <v>1.8</v>
      </c>
      <c r="AI23" s="54">
        <f t="shared" si="64"/>
        <v>0.5</v>
      </c>
      <c r="AJ23" s="54">
        <f t="shared" si="64"/>
        <v>0.9</v>
      </c>
      <c r="AK23" s="54" t="str">
        <f t="shared" si="64"/>
        <v>ND</v>
      </c>
      <c r="AL23" s="54">
        <f t="shared" si="64"/>
        <v>0.6</v>
      </c>
      <c r="AN23" s="54">
        <f>IF(AN93="D",AN92,"ND")</f>
        <v>0.6</v>
      </c>
      <c r="AP23" s="54">
        <f>IF(AP93="D",AP92,"ND")</f>
        <v>0.7</v>
      </c>
      <c r="AS23" s="54">
        <f>IF(AS93="D",AS92,"ND")</f>
        <v>1.8</v>
      </c>
      <c r="AV23" s="54">
        <f>IF(AV93="D",AV92,"ND")</f>
        <v>0.4</v>
      </c>
      <c r="AW23" s="54">
        <f>IF(AW93="D",AW92,"ND")</f>
        <v>2</v>
      </c>
      <c r="AX23" s="54">
        <f>IF(AX93="D",AX92,"ND")</f>
        <v>1.7</v>
      </c>
      <c r="AZ23" s="54">
        <f>IF(AZ93="D",AZ92,"ND")</f>
        <v>3</v>
      </c>
      <c r="BA23" s="54">
        <f>IF(BA93="D",BA92,"ND")</f>
        <v>2.7</v>
      </c>
      <c r="BB23" s="54">
        <f>IF(BB93="D",BB92,"ND")</f>
        <v>3.4</v>
      </c>
      <c r="BC23" s="54">
        <f>IF(BC93="D",BC92,"ND")</f>
        <v>1.4</v>
      </c>
      <c r="BD23" s="54">
        <f>IF(BD93="D",BD92,"ND")</f>
        <v>0.3</v>
      </c>
      <c r="BF23" s="54" t="str">
        <f>IF(BF93="D",BF92,"ND")</f>
        <v>ND</v>
      </c>
      <c r="BG23" s="54">
        <f>IF(BG93="D",BG92,"ND")</f>
        <v>1.7</v>
      </c>
      <c r="BJ23" s="54">
        <f>IF(BJ93="D",BJ92,"ND")</f>
        <v>1.8</v>
      </c>
    </row>
    <row r="24" spans="1:57" ht="12.75">
      <c r="A24" s="47" t="s">
        <v>200</v>
      </c>
      <c r="B24" s="13" t="s">
        <v>165</v>
      </c>
      <c r="C24" s="65"/>
      <c r="D24" s="54" t="s">
        <v>17</v>
      </c>
      <c r="E24" s="54" t="s">
        <v>163</v>
      </c>
      <c r="F24" s="54">
        <v>1</v>
      </c>
      <c r="G24" s="62">
        <f t="shared" si="1"/>
        <v>1</v>
      </c>
      <c r="H24" s="54" t="str">
        <f>IF(H96="D",H95,"ND")</f>
        <v>ND</v>
      </c>
      <c r="I24" s="54" t="str">
        <f>IF(I96="D",I95,"ND")</f>
        <v>ND</v>
      </c>
      <c r="J24" s="54" t="str">
        <f>IF(J96="D",J95,"ND")</f>
        <v>ND</v>
      </c>
      <c r="L24" s="54" t="str">
        <f>IF(L96="D",L95,"ND")</f>
        <v>ND</v>
      </c>
      <c r="O24" s="54" t="str">
        <f>IF(O96="D",O95,"ND")</f>
        <v>ND</v>
      </c>
      <c r="P24" s="54" t="str">
        <f>IF(P96="D",P95,"ND")</f>
        <v>ND</v>
      </c>
      <c r="S24" s="54" t="str">
        <f>IF(S96="D",S95,"ND")</f>
        <v>ND</v>
      </c>
      <c r="W24" s="54" t="str">
        <f>IF(W96="D",W95,"ND")</f>
        <v>ND</v>
      </c>
      <c r="AD24" s="54" t="str">
        <f>IF(AD96="D",AD95,"ND")</f>
        <v>ND</v>
      </c>
      <c r="AG24" s="54" t="str">
        <f>IF(AG96="D",AG95,"ND")</f>
        <v>ND</v>
      </c>
      <c r="AH24" s="54" t="str">
        <f>IF(AH96="D",AH95,"ND")</f>
        <v>ND</v>
      </c>
      <c r="AJ24" s="54" t="str">
        <f>IF(AJ96="D",AJ95,"ND")</f>
        <v>ND</v>
      </c>
      <c r="AM24" s="54" t="str">
        <f>IF(AM96="D",AM95,"ND")</f>
        <v>ND</v>
      </c>
      <c r="AP24" s="54" t="str">
        <f>IF(AP96="D",AP95,"ND")</f>
        <v>ND</v>
      </c>
      <c r="AQ24" s="54" t="str">
        <f>IF(AQ96="D",AQ95,"ND")</f>
        <v>ND</v>
      </c>
      <c r="AS24" s="54" t="str">
        <f>IF(AS96="D",AS95,"ND")</f>
        <v>ND</v>
      </c>
      <c r="AW24" s="54" t="str">
        <f>IF(AW96="D",AW95,"ND")</f>
        <v>ND</v>
      </c>
      <c r="AZ24" s="54" t="str">
        <f>IF(AZ96="D",AZ95,"ND")</f>
        <v>ND</v>
      </c>
      <c r="BA24" s="54" t="str">
        <f>IF(BA96="D",BA95,"ND")</f>
        <v>ND</v>
      </c>
      <c r="BD24" s="54" t="str">
        <f>IF(BD96="D",BD95,"ND")</f>
        <v>ND</v>
      </c>
      <c r="BE24" s="54" t="str">
        <f>IF(BE96="D",BE95,"ND")</f>
        <v>ND</v>
      </c>
    </row>
    <row r="25" spans="1:57" ht="12.75">
      <c r="A25" s="47" t="s">
        <v>201</v>
      </c>
      <c r="B25" s="13" t="s">
        <v>165</v>
      </c>
      <c r="C25" s="65"/>
      <c r="D25" s="54" t="s">
        <v>17</v>
      </c>
      <c r="E25" s="54" t="s">
        <v>163</v>
      </c>
      <c r="F25" s="54">
        <v>1</v>
      </c>
      <c r="G25" s="62">
        <f t="shared" si="1"/>
        <v>1</v>
      </c>
      <c r="H25" s="54" t="str">
        <f>IF(H99="D",H98,"ND")</f>
        <v>ND</v>
      </c>
      <c r="I25" s="54" t="str">
        <f>IF(I99="D",I98,"ND")</f>
        <v>ND</v>
      </c>
      <c r="J25" s="54" t="str">
        <f>IF(J99="D",J98,"ND")</f>
        <v>ND</v>
      </c>
      <c r="L25" s="54" t="str">
        <f>IF(L99="D",L98,"ND")</f>
        <v>ND</v>
      </c>
      <c r="O25" s="54" t="str">
        <f>IF(O99="D",O98,"ND")</f>
        <v>ND</v>
      </c>
      <c r="P25" s="54" t="str">
        <f>IF(P99="D",P98,"ND")</f>
        <v>ND</v>
      </c>
      <c r="S25" s="54" t="str">
        <f>IF(S99="D",S98,"ND")</f>
        <v>ND</v>
      </c>
      <c r="W25" s="54" t="str">
        <f>IF(W99="D",W98,"ND")</f>
        <v>ND</v>
      </c>
      <c r="AD25" s="54" t="str">
        <f>IF(AD99="D",AD98,"ND")</f>
        <v>ND</v>
      </c>
      <c r="AG25" s="54" t="str">
        <f>IF(AG99="D",AG98,"ND")</f>
        <v>ND</v>
      </c>
      <c r="AH25" s="54" t="str">
        <f>IF(AH99="D",AH98,"ND")</f>
        <v>ND</v>
      </c>
      <c r="AJ25" s="54" t="str">
        <f>IF(AJ99="D",AJ98,"ND")</f>
        <v>ND</v>
      </c>
      <c r="AM25" s="54" t="str">
        <f>IF(AM99="D",AM98,"ND")</f>
        <v>ND</v>
      </c>
      <c r="AP25" s="54" t="str">
        <f>IF(AP99="D",AP98,"ND")</f>
        <v>ND</v>
      </c>
      <c r="AQ25" s="54" t="str">
        <f>IF(AQ99="D",AQ98,"ND")</f>
        <v>ND</v>
      </c>
      <c r="AS25" s="54" t="str">
        <f>IF(AS99="D",AS98,"ND")</f>
        <v>ND</v>
      </c>
      <c r="AW25" s="54" t="str">
        <f>IF(AW99="D",AW98,"ND")</f>
        <v>ND</v>
      </c>
      <c r="AZ25" s="54" t="str">
        <f>IF(AZ99="D",AZ98,"ND")</f>
        <v>ND</v>
      </c>
      <c r="BA25" s="54" t="str">
        <f>IF(BA99="D",BA98,"ND")</f>
        <v>ND</v>
      </c>
      <c r="BD25" s="54" t="str">
        <f>IF(BD99="D",BD98,"ND")</f>
        <v>ND</v>
      </c>
      <c r="BE25" s="54" t="str">
        <f>IF(BE99="D",BE98,"ND")</f>
        <v>ND</v>
      </c>
    </row>
    <row r="26" spans="1:57" ht="12.75">
      <c r="A26" s="47" t="s">
        <v>202</v>
      </c>
      <c r="B26" s="13" t="s">
        <v>165</v>
      </c>
      <c r="C26" s="65"/>
      <c r="D26" s="54" t="s">
        <v>17</v>
      </c>
      <c r="E26" s="54" t="s">
        <v>163</v>
      </c>
      <c r="F26" s="54">
        <v>1</v>
      </c>
      <c r="G26" s="62">
        <f t="shared" si="1"/>
        <v>1</v>
      </c>
      <c r="H26" s="54" t="str">
        <f>IF(H102="D",H101,"ND")</f>
        <v>ND</v>
      </c>
      <c r="I26" s="54" t="str">
        <f>IF(I102="D",I101,"ND")</f>
        <v>ND</v>
      </c>
      <c r="J26" s="54" t="str">
        <f>IF(J102="D",J101,"ND")</f>
        <v>ND</v>
      </c>
      <c r="L26" s="54" t="str">
        <f>IF(L102="D",L101,"ND")</f>
        <v>ND</v>
      </c>
      <c r="O26" s="54" t="str">
        <f>IF(O102="D",O101,"ND")</f>
        <v>ND</v>
      </c>
      <c r="P26" s="54" t="str">
        <f>IF(P102="D",P101,"ND")</f>
        <v>ND</v>
      </c>
      <c r="S26" s="54" t="str">
        <f>IF(S102="D",S101,"ND")</f>
        <v>ND</v>
      </c>
      <c r="W26" s="54" t="str">
        <f>IF(W102="D",W101,"ND")</f>
        <v>ND</v>
      </c>
      <c r="AD26" s="54" t="str">
        <f>IF(AD102="D",AD101,"ND")</f>
        <v>ND</v>
      </c>
      <c r="AG26" s="54" t="str">
        <f>IF(AG102="D",AG101,"ND")</f>
        <v>ND</v>
      </c>
      <c r="AH26" s="54" t="str">
        <f>IF(AH102="D",AH101,"ND")</f>
        <v>ND</v>
      </c>
      <c r="AJ26" s="54" t="str">
        <f>IF(AJ102="D",AJ101,"ND")</f>
        <v>ND</v>
      </c>
      <c r="AM26" s="54" t="str">
        <f>IF(AM102="D",AM101,"ND")</f>
        <v>ND</v>
      </c>
      <c r="AP26" s="54" t="str">
        <f>IF(AP102="D",AP101,"ND")</f>
        <v>ND</v>
      </c>
      <c r="AQ26" s="54" t="str">
        <f>IF(AQ102="D",AQ101,"ND")</f>
        <v>ND</v>
      </c>
      <c r="AS26" s="54" t="str">
        <f>IF(AS102="D",AS101,"ND")</f>
        <v>ND</v>
      </c>
      <c r="AW26" s="54" t="str">
        <f>IF(AW102="D",AW101,"ND")</f>
        <v>ND</v>
      </c>
      <c r="AZ26" s="54" t="str">
        <f>IF(AZ102="D",AZ101,"ND")</f>
        <v>ND</v>
      </c>
      <c r="BA26" s="54" t="str">
        <f>IF(BA102="D",BA101,"ND")</f>
        <v>ND</v>
      </c>
      <c r="BD26" s="54" t="str">
        <f>IF(BD102="D",BD101,"ND")</f>
        <v>ND</v>
      </c>
      <c r="BE26" s="54" t="str">
        <f>IF(BE102="D",BE101,"ND")</f>
        <v>ND</v>
      </c>
    </row>
    <row r="27" spans="3:4" ht="12.75">
      <c r="C27" s="65"/>
      <c r="D27" s="60"/>
    </row>
    <row r="28" spans="3:4" ht="12.75">
      <c r="C28" s="65"/>
      <c r="D28" s="60"/>
    </row>
    <row r="29" spans="3:4" ht="12.75">
      <c r="C29" s="65"/>
      <c r="D29" s="60"/>
    </row>
    <row r="30" spans="1:4" ht="12.75">
      <c r="A30" s="37" t="s">
        <v>160</v>
      </c>
      <c r="B30" s="48"/>
      <c r="C30" s="39"/>
      <c r="D30" s="60"/>
    </row>
    <row r="31" spans="1:62" s="3" customFormat="1" ht="12.75">
      <c r="A31" s="7" t="s">
        <v>53</v>
      </c>
      <c r="B31" s="7" t="s">
        <v>54</v>
      </c>
      <c r="C31" s="7" t="s">
        <v>55</v>
      </c>
      <c r="D31" s="12" t="s">
        <v>18</v>
      </c>
      <c r="E31" s="19" t="s">
        <v>71</v>
      </c>
      <c r="F31" s="19" t="s">
        <v>72</v>
      </c>
      <c r="G31" s="11" t="s">
        <v>73</v>
      </c>
      <c r="H31" s="12" t="s">
        <v>19</v>
      </c>
      <c r="I31" s="12" t="s">
        <v>20</v>
      </c>
      <c r="J31" s="12" t="s">
        <v>21</v>
      </c>
      <c r="K31" s="12" t="s">
        <v>22</v>
      </c>
      <c r="L31" s="12" t="s">
        <v>23</v>
      </c>
      <c r="M31" s="12" t="s">
        <v>24</v>
      </c>
      <c r="N31" s="12" t="s">
        <v>25</v>
      </c>
      <c r="O31" s="12" t="s">
        <v>26</v>
      </c>
      <c r="P31" s="12" t="s">
        <v>27</v>
      </c>
      <c r="Q31" s="12" t="s">
        <v>143</v>
      </c>
      <c r="R31" s="12" t="s">
        <v>144</v>
      </c>
      <c r="S31" s="12" t="s">
        <v>28</v>
      </c>
      <c r="T31" s="12" t="s">
        <v>29</v>
      </c>
      <c r="U31" s="12" t="s">
        <v>145</v>
      </c>
      <c r="V31" s="12" t="s">
        <v>30</v>
      </c>
      <c r="W31" s="12" t="s">
        <v>146</v>
      </c>
      <c r="X31" s="12" t="s">
        <v>31</v>
      </c>
      <c r="Y31" s="12" t="s">
        <v>32</v>
      </c>
      <c r="Z31" s="12" t="s">
        <v>33</v>
      </c>
      <c r="AA31" s="12" t="s">
        <v>34</v>
      </c>
      <c r="AB31" s="12" t="s">
        <v>35</v>
      </c>
      <c r="AC31" s="12" t="s">
        <v>36</v>
      </c>
      <c r="AD31" s="12" t="s">
        <v>37</v>
      </c>
      <c r="AE31" s="12" t="s">
        <v>147</v>
      </c>
      <c r="AF31" s="12" t="s">
        <v>38</v>
      </c>
      <c r="AG31" s="12" t="s">
        <v>76</v>
      </c>
      <c r="AH31" s="12" t="s">
        <v>39</v>
      </c>
      <c r="AI31" s="12" t="s">
        <v>40</v>
      </c>
      <c r="AJ31" s="12" t="s">
        <v>41</v>
      </c>
      <c r="AK31" s="12" t="s">
        <v>42</v>
      </c>
      <c r="AL31" s="12" t="s">
        <v>43</v>
      </c>
      <c r="AM31" s="12" t="s">
        <v>148</v>
      </c>
      <c r="AN31" s="12" t="s">
        <v>44</v>
      </c>
      <c r="AO31" s="12" t="s">
        <v>149</v>
      </c>
      <c r="AP31" s="12" t="s">
        <v>45</v>
      </c>
      <c r="AQ31" s="12" t="s">
        <v>150</v>
      </c>
      <c r="AR31" s="12" t="s">
        <v>151</v>
      </c>
      <c r="AS31" s="12" t="s">
        <v>77</v>
      </c>
      <c r="AT31" s="12" t="s">
        <v>152</v>
      </c>
      <c r="AU31" s="12" t="s">
        <v>153</v>
      </c>
      <c r="AV31" s="12" t="s">
        <v>78</v>
      </c>
      <c r="AW31" s="12" t="s">
        <v>79</v>
      </c>
      <c r="AX31" s="60" t="s">
        <v>80</v>
      </c>
      <c r="AY31" s="60" t="s">
        <v>154</v>
      </c>
      <c r="AZ31" s="60" t="s">
        <v>81</v>
      </c>
      <c r="BA31" s="25" t="s">
        <v>82</v>
      </c>
      <c r="BB31" s="25" t="s">
        <v>83</v>
      </c>
      <c r="BC31" s="25" t="s">
        <v>84</v>
      </c>
      <c r="BD31" s="25" t="s">
        <v>85</v>
      </c>
      <c r="BE31" s="25" t="s">
        <v>155</v>
      </c>
      <c r="BF31" s="25" t="s">
        <v>86</v>
      </c>
      <c r="BG31" s="25" t="s">
        <v>87</v>
      </c>
      <c r="BH31" s="25" t="s">
        <v>156</v>
      </c>
      <c r="BI31" s="3" t="s">
        <v>157</v>
      </c>
      <c r="BJ31" s="3" t="s">
        <v>88</v>
      </c>
    </row>
    <row r="32" spans="1:62" ht="12.75">
      <c r="A32" s="27" t="s">
        <v>164</v>
      </c>
      <c r="B32" s="13" t="s">
        <v>165</v>
      </c>
      <c r="C32" s="13" t="s">
        <v>68</v>
      </c>
      <c r="D32" s="54"/>
      <c r="E32" s="54"/>
      <c r="F32" s="54"/>
      <c r="G32" s="62"/>
      <c r="H32" s="54">
        <v>17.1</v>
      </c>
      <c r="I32" s="54">
        <v>6.31</v>
      </c>
      <c r="J32" s="54">
        <v>16.1</v>
      </c>
      <c r="K32" s="54"/>
      <c r="L32" s="54">
        <v>15.4</v>
      </c>
      <c r="M32" s="54"/>
      <c r="N32" s="54"/>
      <c r="O32" s="54"/>
      <c r="P32" s="54">
        <v>2.58</v>
      </c>
      <c r="Q32" s="54">
        <v>3.45</v>
      </c>
      <c r="R32" s="54">
        <v>0.706</v>
      </c>
      <c r="S32" s="54">
        <v>15.1</v>
      </c>
      <c r="T32" s="54">
        <v>8.88</v>
      </c>
      <c r="U32" s="54"/>
      <c r="V32" s="54">
        <v>2.04</v>
      </c>
      <c r="W32" s="54">
        <v>13.4</v>
      </c>
      <c r="X32" s="54"/>
      <c r="Y32" s="54">
        <v>1.78</v>
      </c>
      <c r="Z32" s="54">
        <v>1.24</v>
      </c>
      <c r="AA32" s="54">
        <v>1.45</v>
      </c>
      <c r="AB32" s="54"/>
      <c r="AC32" s="54"/>
      <c r="AD32" s="54">
        <v>3.56</v>
      </c>
      <c r="AE32" s="54">
        <v>2.68</v>
      </c>
      <c r="AF32" s="54">
        <v>2.21</v>
      </c>
      <c r="AG32" s="54">
        <v>5.9</v>
      </c>
      <c r="AH32" s="54">
        <v>8.3</v>
      </c>
      <c r="AI32" s="54">
        <v>2.04</v>
      </c>
      <c r="AJ32" s="54">
        <v>3.54</v>
      </c>
      <c r="AK32" s="54">
        <v>0.5</v>
      </c>
      <c r="AL32" s="54">
        <v>2.22</v>
      </c>
      <c r="AM32" s="54">
        <v>0.569</v>
      </c>
      <c r="AN32" s="54">
        <v>2.24</v>
      </c>
      <c r="AO32" s="54">
        <v>1.33</v>
      </c>
      <c r="AP32" s="54">
        <v>1.46</v>
      </c>
      <c r="AQ32" s="54">
        <v>1.05</v>
      </c>
      <c r="AR32" s="54">
        <v>0.578</v>
      </c>
      <c r="AS32" s="54">
        <v>14</v>
      </c>
      <c r="AT32" s="54">
        <v>0.5</v>
      </c>
      <c r="AU32" s="54">
        <v>16</v>
      </c>
      <c r="AV32" s="54"/>
      <c r="AW32" s="54">
        <v>12.2</v>
      </c>
      <c r="AX32" s="54">
        <v>12.4</v>
      </c>
      <c r="AY32" s="54">
        <v>0.5</v>
      </c>
      <c r="AZ32" s="54">
        <v>18.2</v>
      </c>
      <c r="BA32" s="54">
        <v>24.8</v>
      </c>
      <c r="BB32" s="54">
        <v>22.4</v>
      </c>
      <c r="BC32" s="54">
        <v>11.7</v>
      </c>
      <c r="BD32" s="54"/>
      <c r="BE32" s="54">
        <v>2.94</v>
      </c>
      <c r="BF32" s="54"/>
      <c r="BG32" s="54">
        <v>5.72</v>
      </c>
      <c r="BH32" s="54">
        <v>14.3</v>
      </c>
      <c r="BI32" s="54">
        <v>6.79</v>
      </c>
      <c r="BJ32" s="54">
        <v>8.2</v>
      </c>
    </row>
    <row r="33" spans="1:62" ht="12.75">
      <c r="A33" s="8"/>
      <c r="B33" s="8"/>
      <c r="C33" s="1" t="s">
        <v>133</v>
      </c>
      <c r="D33" s="35"/>
      <c r="E33" s="35"/>
      <c r="F33" s="35"/>
      <c r="G33" s="63"/>
      <c r="H33" s="35" t="s">
        <v>138</v>
      </c>
      <c r="I33" s="35" t="s">
        <v>138</v>
      </c>
      <c r="J33" s="35" t="s">
        <v>138</v>
      </c>
      <c r="K33" s="35"/>
      <c r="L33" s="35" t="s">
        <v>138</v>
      </c>
      <c r="M33" s="35"/>
      <c r="N33" s="35"/>
      <c r="O33" s="35"/>
      <c r="P33" s="35" t="s">
        <v>138</v>
      </c>
      <c r="Q33" s="35" t="s">
        <v>138</v>
      </c>
      <c r="R33" s="35" t="s">
        <v>138</v>
      </c>
      <c r="S33" s="35" t="s">
        <v>138</v>
      </c>
      <c r="T33" s="35" t="s">
        <v>138</v>
      </c>
      <c r="U33" s="35"/>
      <c r="V33" s="35" t="s">
        <v>138</v>
      </c>
      <c r="W33" s="35" t="s">
        <v>138</v>
      </c>
      <c r="X33" s="35"/>
      <c r="Y33" s="35" t="s">
        <v>138</v>
      </c>
      <c r="Z33" s="35" t="s">
        <v>138</v>
      </c>
      <c r="AA33" s="35" t="s">
        <v>138</v>
      </c>
      <c r="AB33" s="35"/>
      <c r="AC33" s="35"/>
      <c r="AD33" s="35" t="s">
        <v>138</v>
      </c>
      <c r="AE33" s="35" t="s">
        <v>138</v>
      </c>
      <c r="AF33" s="35" t="s">
        <v>138</v>
      </c>
      <c r="AG33" s="35" t="s">
        <v>138</v>
      </c>
      <c r="AH33" s="35" t="s">
        <v>138</v>
      </c>
      <c r="AI33" s="35" t="s">
        <v>138</v>
      </c>
      <c r="AJ33" s="35" t="s">
        <v>138</v>
      </c>
      <c r="AK33" s="35" t="s">
        <v>17</v>
      </c>
      <c r="AL33" s="35" t="s">
        <v>138</v>
      </c>
      <c r="AM33" s="35" t="s">
        <v>138</v>
      </c>
      <c r="AN33" s="35" t="s">
        <v>138</v>
      </c>
      <c r="AO33" s="35" t="s">
        <v>138</v>
      </c>
      <c r="AP33" s="35" t="s">
        <v>138</v>
      </c>
      <c r="AQ33" s="35" t="s">
        <v>138</v>
      </c>
      <c r="AR33" s="35" t="s">
        <v>138</v>
      </c>
      <c r="AS33" s="35" t="s">
        <v>138</v>
      </c>
      <c r="AT33" s="35" t="s">
        <v>17</v>
      </c>
      <c r="AU33" s="35" t="s">
        <v>138</v>
      </c>
      <c r="AV33" s="35"/>
      <c r="AW33" s="35" t="s">
        <v>138</v>
      </c>
      <c r="AX33" s="35" t="s">
        <v>138</v>
      </c>
      <c r="AY33" s="35" t="s">
        <v>17</v>
      </c>
      <c r="AZ33" s="35" t="s">
        <v>138</v>
      </c>
      <c r="BA33" s="35" t="s">
        <v>138</v>
      </c>
      <c r="BB33" s="35" t="s">
        <v>138</v>
      </c>
      <c r="BC33" s="35" t="s">
        <v>138</v>
      </c>
      <c r="BD33" s="35"/>
      <c r="BE33" s="35" t="s">
        <v>138</v>
      </c>
      <c r="BF33" s="35"/>
      <c r="BG33" s="35" t="s">
        <v>138</v>
      </c>
      <c r="BH33" s="35" t="s">
        <v>138</v>
      </c>
      <c r="BI33" s="35" t="s">
        <v>138</v>
      </c>
      <c r="BJ33" s="35" t="s">
        <v>138</v>
      </c>
    </row>
    <row r="34" spans="1:62" ht="12.75">
      <c r="A34" s="27"/>
      <c r="B34" s="16"/>
      <c r="C34" s="24" t="s">
        <v>69</v>
      </c>
      <c r="D34" s="23"/>
      <c r="E34" s="23"/>
      <c r="F34" s="23"/>
      <c r="G34" s="64"/>
      <c r="H34" s="23">
        <v>0</v>
      </c>
      <c r="I34" s="23">
        <v>0</v>
      </c>
      <c r="J34" s="23">
        <v>0</v>
      </c>
      <c r="K34" s="23"/>
      <c r="L34" s="23">
        <v>0</v>
      </c>
      <c r="M34" s="23"/>
      <c r="N34" s="23"/>
      <c r="O34" s="23"/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/>
      <c r="V34" s="23">
        <v>0</v>
      </c>
      <c r="W34" s="23">
        <v>0</v>
      </c>
      <c r="X34" s="23"/>
      <c r="Y34" s="23">
        <v>0</v>
      </c>
      <c r="Z34" s="23">
        <v>0</v>
      </c>
      <c r="AA34" s="23">
        <v>0</v>
      </c>
      <c r="AB34" s="23"/>
      <c r="AC34" s="23"/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/>
      <c r="AW34" s="23">
        <v>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/>
      <c r="BE34" s="23">
        <v>0</v>
      </c>
      <c r="BF34" s="23"/>
      <c r="BG34" s="23">
        <v>0</v>
      </c>
      <c r="BH34" s="23">
        <v>0</v>
      </c>
      <c r="BI34" s="23">
        <v>0</v>
      </c>
      <c r="BJ34" s="23">
        <v>0</v>
      </c>
    </row>
    <row r="35" spans="1:62" ht="12.75">
      <c r="A35" s="8" t="s">
        <v>166</v>
      </c>
      <c r="B35" s="13" t="s">
        <v>165</v>
      </c>
      <c r="C35" s="13" t="s">
        <v>68</v>
      </c>
      <c r="D35" s="54"/>
      <c r="E35" s="54"/>
      <c r="F35" s="54"/>
      <c r="G35" s="62"/>
      <c r="H35" s="54">
        <v>27.8</v>
      </c>
      <c r="I35" s="54">
        <v>9.88</v>
      </c>
      <c r="J35" s="54">
        <v>27.9</v>
      </c>
      <c r="K35" s="54"/>
      <c r="L35" s="54">
        <v>24.2</v>
      </c>
      <c r="M35" s="54"/>
      <c r="N35" s="54"/>
      <c r="O35" s="54"/>
      <c r="P35" s="54">
        <v>3.18</v>
      </c>
      <c r="Q35" s="54">
        <v>0.5</v>
      </c>
      <c r="R35" s="54">
        <v>0.64</v>
      </c>
      <c r="S35" s="54">
        <v>17.5</v>
      </c>
      <c r="T35" s="54">
        <v>11</v>
      </c>
      <c r="U35" s="54">
        <v>37.9</v>
      </c>
      <c r="V35" s="54">
        <v>2.75</v>
      </c>
      <c r="W35" s="54">
        <v>14.4</v>
      </c>
      <c r="X35" s="54"/>
      <c r="Y35" s="54">
        <v>2.59</v>
      </c>
      <c r="Z35" s="54">
        <v>0.576</v>
      </c>
      <c r="AA35" s="54">
        <v>1.38</v>
      </c>
      <c r="AB35" s="54"/>
      <c r="AC35" s="54"/>
      <c r="AD35" s="54">
        <v>4.63</v>
      </c>
      <c r="AE35" s="54">
        <v>3.41</v>
      </c>
      <c r="AF35" s="54">
        <v>1.75</v>
      </c>
      <c r="AG35" s="54">
        <v>14.8</v>
      </c>
      <c r="AH35" s="54">
        <v>9.27</v>
      </c>
      <c r="AI35" s="54">
        <v>2.35</v>
      </c>
      <c r="AJ35" s="54">
        <v>5.39</v>
      </c>
      <c r="AK35" s="54">
        <v>0.5</v>
      </c>
      <c r="AL35" s="54">
        <v>2.57</v>
      </c>
      <c r="AM35" s="54">
        <v>2.12</v>
      </c>
      <c r="AN35" s="54">
        <v>2.13</v>
      </c>
      <c r="AO35" s="54">
        <v>2.15</v>
      </c>
      <c r="AP35" s="54">
        <v>1.54</v>
      </c>
      <c r="AQ35" s="54">
        <v>0.939</v>
      </c>
      <c r="AR35" s="54">
        <v>1</v>
      </c>
      <c r="AS35" s="54">
        <v>28.8</v>
      </c>
      <c r="AT35" s="54">
        <v>0.5</v>
      </c>
      <c r="AU35" s="54">
        <v>17.7</v>
      </c>
      <c r="AV35" s="54"/>
      <c r="AW35" s="54">
        <v>27.9</v>
      </c>
      <c r="AX35" s="54">
        <v>33.3</v>
      </c>
      <c r="AY35" s="54">
        <v>0.5</v>
      </c>
      <c r="AZ35" s="54">
        <v>40</v>
      </c>
      <c r="BA35" s="54">
        <v>40</v>
      </c>
      <c r="BB35" s="54">
        <v>35.6</v>
      </c>
      <c r="BC35" s="54">
        <v>19.5</v>
      </c>
      <c r="BD35" s="54"/>
      <c r="BE35" s="54">
        <v>8.27</v>
      </c>
      <c r="BF35" s="54"/>
      <c r="BG35" s="54"/>
      <c r="BH35" s="54">
        <v>15.9</v>
      </c>
      <c r="BI35" s="54">
        <v>9.31</v>
      </c>
      <c r="BJ35" s="54">
        <v>14.7</v>
      </c>
    </row>
    <row r="36" spans="1:62" ht="12.75">
      <c r="A36" s="27"/>
      <c r="B36" s="8"/>
      <c r="C36" s="1" t="s">
        <v>133</v>
      </c>
      <c r="D36" s="35"/>
      <c r="E36" s="35"/>
      <c r="F36" s="35"/>
      <c r="G36" s="63"/>
      <c r="H36" s="35" t="s">
        <v>138</v>
      </c>
      <c r="I36" s="35" t="s">
        <v>138</v>
      </c>
      <c r="J36" s="35" t="s">
        <v>138</v>
      </c>
      <c r="K36" s="35"/>
      <c r="L36" s="35" t="s">
        <v>138</v>
      </c>
      <c r="M36" s="35"/>
      <c r="N36" s="35"/>
      <c r="O36" s="35"/>
      <c r="P36" s="35" t="s">
        <v>138</v>
      </c>
      <c r="Q36" s="35" t="s">
        <v>17</v>
      </c>
      <c r="R36" s="35" t="s">
        <v>138</v>
      </c>
      <c r="S36" s="35" t="s">
        <v>138</v>
      </c>
      <c r="T36" s="35" t="s">
        <v>138</v>
      </c>
      <c r="U36" s="35" t="s">
        <v>138</v>
      </c>
      <c r="V36" s="35" t="s">
        <v>138</v>
      </c>
      <c r="W36" s="35" t="s">
        <v>138</v>
      </c>
      <c r="X36" s="35"/>
      <c r="Y36" s="35" t="s">
        <v>138</v>
      </c>
      <c r="Z36" s="35" t="s">
        <v>138</v>
      </c>
      <c r="AA36" s="35" t="s">
        <v>138</v>
      </c>
      <c r="AB36" s="35"/>
      <c r="AC36" s="35"/>
      <c r="AD36" s="35" t="s">
        <v>138</v>
      </c>
      <c r="AE36" s="35" t="s">
        <v>138</v>
      </c>
      <c r="AF36" s="35" t="s">
        <v>138</v>
      </c>
      <c r="AG36" s="35" t="s">
        <v>138</v>
      </c>
      <c r="AH36" s="35" t="s">
        <v>138</v>
      </c>
      <c r="AI36" s="35" t="s">
        <v>138</v>
      </c>
      <c r="AJ36" s="35" t="s">
        <v>138</v>
      </c>
      <c r="AK36" s="35" t="s">
        <v>17</v>
      </c>
      <c r="AL36" s="35" t="s">
        <v>138</v>
      </c>
      <c r="AM36" s="35" t="s">
        <v>138</v>
      </c>
      <c r="AN36" s="35" t="s">
        <v>138</v>
      </c>
      <c r="AO36" s="35" t="s">
        <v>138</v>
      </c>
      <c r="AP36" s="35" t="s">
        <v>138</v>
      </c>
      <c r="AQ36" s="35" t="s">
        <v>138</v>
      </c>
      <c r="AR36" s="35" t="s">
        <v>138</v>
      </c>
      <c r="AS36" s="35" t="s">
        <v>138</v>
      </c>
      <c r="AT36" s="35" t="s">
        <v>17</v>
      </c>
      <c r="AU36" s="35" t="s">
        <v>138</v>
      </c>
      <c r="AV36" s="35"/>
      <c r="AW36" s="35" t="s">
        <v>138</v>
      </c>
      <c r="AX36" s="35" t="s">
        <v>138</v>
      </c>
      <c r="AY36" s="35" t="s">
        <v>17</v>
      </c>
      <c r="AZ36" s="35" t="s">
        <v>138</v>
      </c>
      <c r="BA36" s="35" t="s">
        <v>138</v>
      </c>
      <c r="BB36" s="35" t="s">
        <v>138</v>
      </c>
      <c r="BC36" s="35" t="s">
        <v>138</v>
      </c>
      <c r="BD36" s="35"/>
      <c r="BE36" s="35" t="s">
        <v>138</v>
      </c>
      <c r="BF36" s="35"/>
      <c r="BG36" s="35"/>
      <c r="BH36" s="35" t="s">
        <v>138</v>
      </c>
      <c r="BI36" s="35" t="s">
        <v>138</v>
      </c>
      <c r="BJ36" s="35" t="s">
        <v>138</v>
      </c>
    </row>
    <row r="37" spans="1:62" ht="12.75">
      <c r="A37" s="8"/>
      <c r="B37" s="16"/>
      <c r="C37" s="24" t="s">
        <v>69</v>
      </c>
      <c r="D37" s="23"/>
      <c r="E37" s="23"/>
      <c r="F37" s="23"/>
      <c r="G37" s="64"/>
      <c r="H37" s="23">
        <v>0</v>
      </c>
      <c r="I37" s="23">
        <v>0</v>
      </c>
      <c r="J37" s="23">
        <v>0</v>
      </c>
      <c r="K37" s="23"/>
      <c r="L37" s="23">
        <v>0</v>
      </c>
      <c r="M37" s="23"/>
      <c r="N37" s="23"/>
      <c r="O37" s="23"/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/>
      <c r="Y37" s="23">
        <v>0</v>
      </c>
      <c r="Z37" s="23">
        <v>0</v>
      </c>
      <c r="AA37" s="23">
        <v>0</v>
      </c>
      <c r="AB37" s="23"/>
      <c r="AC37" s="23"/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/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/>
      <c r="BE37" s="23">
        <v>0</v>
      </c>
      <c r="BF37" s="23"/>
      <c r="BG37" s="23"/>
      <c r="BH37" s="23">
        <v>0</v>
      </c>
      <c r="BI37" s="23">
        <v>0</v>
      </c>
      <c r="BJ37" s="23">
        <v>0</v>
      </c>
    </row>
    <row r="38" spans="1:62" ht="12.75">
      <c r="A38" s="47" t="s">
        <v>167</v>
      </c>
      <c r="B38" s="13" t="s">
        <v>165</v>
      </c>
      <c r="C38" s="13" t="s">
        <v>68</v>
      </c>
      <c r="D38" s="54"/>
      <c r="E38" s="54"/>
      <c r="F38" s="54"/>
      <c r="G38" s="62"/>
      <c r="H38" s="54">
        <v>1.57</v>
      </c>
      <c r="I38" s="54">
        <v>0.705</v>
      </c>
      <c r="J38" s="54">
        <v>1.57</v>
      </c>
      <c r="K38" s="54"/>
      <c r="L38" s="54">
        <v>1.62</v>
      </c>
      <c r="M38" s="54"/>
      <c r="N38" s="54"/>
      <c r="O38" s="54"/>
      <c r="P38" s="54">
        <v>0.204</v>
      </c>
      <c r="Q38" s="54">
        <v>0.5</v>
      </c>
      <c r="R38" s="54">
        <v>0.5</v>
      </c>
      <c r="S38" s="54">
        <v>2.56</v>
      </c>
      <c r="T38" s="54">
        <v>1.31</v>
      </c>
      <c r="U38" s="54">
        <v>0.5</v>
      </c>
      <c r="V38" s="54">
        <v>0.5</v>
      </c>
      <c r="W38" s="54">
        <v>2.6</v>
      </c>
      <c r="X38" s="54"/>
      <c r="Y38" s="54">
        <v>1.71</v>
      </c>
      <c r="Z38" s="54">
        <v>0.5</v>
      </c>
      <c r="AA38" s="54">
        <v>0.5</v>
      </c>
      <c r="AB38" s="54"/>
      <c r="AC38" s="54"/>
      <c r="AD38" s="54">
        <v>0.592</v>
      </c>
      <c r="AE38" s="54">
        <v>0.5</v>
      </c>
      <c r="AF38" s="54">
        <v>0.5</v>
      </c>
      <c r="AG38" s="54">
        <v>0.5</v>
      </c>
      <c r="AH38" s="54">
        <v>1.32</v>
      </c>
      <c r="AI38" s="54">
        <v>0.181</v>
      </c>
      <c r="AJ38" s="54">
        <v>0.708</v>
      </c>
      <c r="AK38" s="54">
        <v>0.5</v>
      </c>
      <c r="AL38" s="54">
        <v>0.5</v>
      </c>
      <c r="AM38" s="54">
        <v>0.885</v>
      </c>
      <c r="AN38" s="54">
        <v>0.5</v>
      </c>
      <c r="AO38" s="54">
        <v>0.5</v>
      </c>
      <c r="AP38" s="54">
        <v>0.5</v>
      </c>
      <c r="AQ38" s="54">
        <v>0.379</v>
      </c>
      <c r="AR38" s="54">
        <v>0.5</v>
      </c>
      <c r="AS38" s="54">
        <v>0.553</v>
      </c>
      <c r="AT38" s="54">
        <v>0.5</v>
      </c>
      <c r="AU38" s="54">
        <v>0.5</v>
      </c>
      <c r="AV38" s="54"/>
      <c r="AW38" s="54">
        <v>0.353</v>
      </c>
      <c r="AX38" s="54">
        <v>0.507</v>
      </c>
      <c r="AY38" s="54">
        <v>0.5</v>
      </c>
      <c r="AZ38" s="54">
        <v>0.832</v>
      </c>
      <c r="BA38" s="54">
        <v>0.877</v>
      </c>
      <c r="BB38" s="54">
        <v>0.5</v>
      </c>
      <c r="BC38" s="54">
        <v>0.5</v>
      </c>
      <c r="BD38" s="54"/>
      <c r="BE38" s="54">
        <v>0.5</v>
      </c>
      <c r="BF38" s="54"/>
      <c r="BG38" s="54"/>
      <c r="BH38" s="54">
        <v>0.5</v>
      </c>
      <c r="BI38" s="54">
        <v>0.5</v>
      </c>
      <c r="BJ38" s="54">
        <v>0.5</v>
      </c>
    </row>
    <row r="39" spans="2:62" ht="12.75">
      <c r="B39" s="8"/>
      <c r="C39" s="1" t="s">
        <v>133</v>
      </c>
      <c r="D39" s="35"/>
      <c r="E39" s="35"/>
      <c r="F39" s="35"/>
      <c r="G39" s="63"/>
      <c r="H39" s="35" t="s">
        <v>138</v>
      </c>
      <c r="I39" s="35" t="s">
        <v>138</v>
      </c>
      <c r="J39" s="35" t="s">
        <v>138</v>
      </c>
      <c r="K39" s="35"/>
      <c r="L39" s="35" t="s">
        <v>138</v>
      </c>
      <c r="M39" s="35"/>
      <c r="N39" s="35"/>
      <c r="O39" s="35"/>
      <c r="P39" s="35" t="s">
        <v>138</v>
      </c>
      <c r="Q39" s="35" t="s">
        <v>17</v>
      </c>
      <c r="R39" s="35" t="s">
        <v>17</v>
      </c>
      <c r="S39" s="35" t="s">
        <v>138</v>
      </c>
      <c r="T39" s="35" t="s">
        <v>138</v>
      </c>
      <c r="U39" s="35" t="s">
        <v>17</v>
      </c>
      <c r="V39" s="35" t="s">
        <v>17</v>
      </c>
      <c r="W39" s="35" t="s">
        <v>138</v>
      </c>
      <c r="X39" s="35"/>
      <c r="Y39" s="35" t="s">
        <v>138</v>
      </c>
      <c r="Z39" s="35" t="s">
        <v>17</v>
      </c>
      <c r="AA39" s="35" t="s">
        <v>17</v>
      </c>
      <c r="AB39" s="35"/>
      <c r="AC39" s="35"/>
      <c r="AD39" s="35" t="s">
        <v>138</v>
      </c>
      <c r="AE39" s="35" t="s">
        <v>17</v>
      </c>
      <c r="AF39" s="35" t="s">
        <v>17</v>
      </c>
      <c r="AG39" s="35" t="s">
        <v>17</v>
      </c>
      <c r="AH39" s="35" t="s">
        <v>138</v>
      </c>
      <c r="AI39" s="35" t="s">
        <v>138</v>
      </c>
      <c r="AJ39" s="35" t="s">
        <v>138</v>
      </c>
      <c r="AK39" s="35" t="s">
        <v>17</v>
      </c>
      <c r="AL39" s="35" t="s">
        <v>17</v>
      </c>
      <c r="AM39" s="35" t="s">
        <v>138</v>
      </c>
      <c r="AN39" s="35" t="s">
        <v>17</v>
      </c>
      <c r="AO39" s="35" t="s">
        <v>17</v>
      </c>
      <c r="AP39" s="35" t="s">
        <v>17</v>
      </c>
      <c r="AQ39" s="35" t="s">
        <v>138</v>
      </c>
      <c r="AR39" s="35" t="s">
        <v>17</v>
      </c>
      <c r="AS39" s="35" t="s">
        <v>138</v>
      </c>
      <c r="AT39" s="35" t="s">
        <v>17</v>
      </c>
      <c r="AU39" s="35" t="s">
        <v>17</v>
      </c>
      <c r="AV39" s="35"/>
      <c r="AW39" s="35" t="s">
        <v>138</v>
      </c>
      <c r="AX39" s="35" t="s">
        <v>138</v>
      </c>
      <c r="AY39" s="35" t="s">
        <v>17</v>
      </c>
      <c r="AZ39" s="35" t="s">
        <v>138</v>
      </c>
      <c r="BA39" s="35" t="s">
        <v>138</v>
      </c>
      <c r="BB39" s="35" t="s">
        <v>17</v>
      </c>
      <c r="BC39" s="35" t="s">
        <v>17</v>
      </c>
      <c r="BD39" s="35"/>
      <c r="BE39" s="35" t="s">
        <v>17</v>
      </c>
      <c r="BF39" s="35"/>
      <c r="BG39" s="35"/>
      <c r="BH39" s="35" t="s">
        <v>17</v>
      </c>
      <c r="BI39" s="35" t="s">
        <v>17</v>
      </c>
      <c r="BJ39" s="35" t="s">
        <v>17</v>
      </c>
    </row>
    <row r="40" spans="2:62" ht="12.75">
      <c r="B40" s="16"/>
      <c r="C40" s="24" t="s">
        <v>69</v>
      </c>
      <c r="D40" s="23"/>
      <c r="E40" s="23"/>
      <c r="F40" s="23"/>
      <c r="G40" s="64"/>
      <c r="H40" s="23">
        <v>0</v>
      </c>
      <c r="I40" s="23">
        <v>0</v>
      </c>
      <c r="J40" s="23">
        <v>0</v>
      </c>
      <c r="K40" s="23"/>
      <c r="L40" s="23">
        <v>0</v>
      </c>
      <c r="M40" s="23"/>
      <c r="N40" s="23"/>
      <c r="O40" s="23"/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/>
      <c r="Y40" s="23">
        <v>0</v>
      </c>
      <c r="Z40" s="23">
        <v>0</v>
      </c>
      <c r="AA40" s="23">
        <v>0</v>
      </c>
      <c r="AB40" s="23"/>
      <c r="AC40" s="23"/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/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/>
      <c r="BE40" s="23">
        <v>0</v>
      </c>
      <c r="BF40" s="23"/>
      <c r="BG40" s="23"/>
      <c r="BH40" s="23">
        <v>0</v>
      </c>
      <c r="BI40" s="23">
        <v>0</v>
      </c>
      <c r="BJ40" s="23">
        <v>0</v>
      </c>
    </row>
    <row r="41" spans="1:62" ht="12.75">
      <c r="A41" s="47" t="s">
        <v>168</v>
      </c>
      <c r="B41" s="13" t="s">
        <v>165</v>
      </c>
      <c r="C41" s="13" t="s">
        <v>68</v>
      </c>
      <c r="D41" s="54"/>
      <c r="E41" s="54"/>
      <c r="F41" s="54"/>
      <c r="G41" s="62"/>
      <c r="H41" s="54">
        <v>7.03</v>
      </c>
      <c r="I41" s="54">
        <v>2.85</v>
      </c>
      <c r="J41" s="54">
        <v>6.87</v>
      </c>
      <c r="K41" s="54"/>
      <c r="L41" s="54">
        <v>6.16</v>
      </c>
      <c r="M41" s="54"/>
      <c r="N41" s="54"/>
      <c r="O41" s="54"/>
      <c r="P41" s="54">
        <v>1.03</v>
      </c>
      <c r="Q41" s="54">
        <v>1.84</v>
      </c>
      <c r="R41" s="54">
        <v>0.185</v>
      </c>
      <c r="S41" s="54">
        <v>6.23</v>
      </c>
      <c r="T41" s="54">
        <v>3.42</v>
      </c>
      <c r="U41" s="54">
        <v>3.17</v>
      </c>
      <c r="V41" s="54">
        <v>0.902</v>
      </c>
      <c r="W41" s="54">
        <v>4.39</v>
      </c>
      <c r="X41" s="54"/>
      <c r="Y41" s="54">
        <v>0.725</v>
      </c>
      <c r="Z41" s="54">
        <v>0.5</v>
      </c>
      <c r="AA41" s="54">
        <v>0.437</v>
      </c>
      <c r="AB41" s="54"/>
      <c r="AC41" s="54"/>
      <c r="AD41" s="54">
        <v>1.88</v>
      </c>
      <c r="AE41" s="54">
        <v>1.27</v>
      </c>
      <c r="AF41" s="54">
        <v>0.653</v>
      </c>
      <c r="AG41" s="54">
        <v>1.68</v>
      </c>
      <c r="AH41" s="54">
        <v>3.61</v>
      </c>
      <c r="AI41" s="54">
        <v>0.706</v>
      </c>
      <c r="AJ41" s="54">
        <v>2.08</v>
      </c>
      <c r="AK41" s="54">
        <v>0.5</v>
      </c>
      <c r="AL41" s="54">
        <v>1.08</v>
      </c>
      <c r="AM41" s="54">
        <v>0.509</v>
      </c>
      <c r="AN41" s="54">
        <v>0.902</v>
      </c>
      <c r="AO41" s="54">
        <v>0.948</v>
      </c>
      <c r="AP41" s="54">
        <v>0.404</v>
      </c>
      <c r="AQ41" s="54">
        <v>0.579</v>
      </c>
      <c r="AR41" s="54">
        <v>0.5</v>
      </c>
      <c r="AS41" s="54">
        <v>6.08</v>
      </c>
      <c r="AT41" s="54">
        <v>0.5</v>
      </c>
      <c r="AU41" s="54">
        <v>2.68</v>
      </c>
      <c r="AV41" s="54"/>
      <c r="AW41" s="54">
        <v>5.25</v>
      </c>
      <c r="AX41" s="54">
        <v>5.19</v>
      </c>
      <c r="AY41" s="54">
        <v>2.15</v>
      </c>
      <c r="AZ41" s="54">
        <v>8.16</v>
      </c>
      <c r="BA41" s="54">
        <v>8.87</v>
      </c>
      <c r="BB41" s="54">
        <v>6.84</v>
      </c>
      <c r="BC41" s="54">
        <v>3.69</v>
      </c>
      <c r="BD41" s="54"/>
      <c r="BE41" s="54">
        <v>1.16</v>
      </c>
      <c r="BF41" s="54"/>
      <c r="BG41" s="54"/>
      <c r="BH41" s="54">
        <v>3.66</v>
      </c>
      <c r="BI41" s="54">
        <v>2.18</v>
      </c>
      <c r="BJ41" s="54">
        <v>3.71</v>
      </c>
    </row>
    <row r="42" spans="2:62" ht="12.75">
      <c r="B42" s="8"/>
      <c r="C42" s="1" t="s">
        <v>133</v>
      </c>
      <c r="D42" s="35"/>
      <c r="E42" s="35"/>
      <c r="F42" s="35"/>
      <c r="G42" s="63"/>
      <c r="H42" s="35" t="s">
        <v>138</v>
      </c>
      <c r="I42" s="35" t="s">
        <v>138</v>
      </c>
      <c r="J42" s="35" t="s">
        <v>138</v>
      </c>
      <c r="K42" s="35"/>
      <c r="L42" s="35" t="s">
        <v>138</v>
      </c>
      <c r="M42" s="35"/>
      <c r="N42" s="35"/>
      <c r="O42" s="35"/>
      <c r="P42" s="35" t="s">
        <v>138</v>
      </c>
      <c r="Q42" s="35" t="s">
        <v>138</v>
      </c>
      <c r="R42" s="35" t="s">
        <v>138</v>
      </c>
      <c r="S42" s="35" t="s">
        <v>138</v>
      </c>
      <c r="T42" s="35" t="s">
        <v>138</v>
      </c>
      <c r="U42" s="35" t="s">
        <v>138</v>
      </c>
      <c r="V42" s="35" t="s">
        <v>138</v>
      </c>
      <c r="W42" s="35" t="s">
        <v>138</v>
      </c>
      <c r="X42" s="35"/>
      <c r="Y42" s="35" t="s">
        <v>138</v>
      </c>
      <c r="Z42" s="35" t="s">
        <v>17</v>
      </c>
      <c r="AA42" s="35" t="s">
        <v>138</v>
      </c>
      <c r="AB42" s="35"/>
      <c r="AC42" s="35"/>
      <c r="AD42" s="35" t="s">
        <v>138</v>
      </c>
      <c r="AE42" s="35" t="s">
        <v>138</v>
      </c>
      <c r="AF42" s="35" t="s">
        <v>138</v>
      </c>
      <c r="AG42" s="35" t="s">
        <v>138</v>
      </c>
      <c r="AH42" s="35" t="s">
        <v>138</v>
      </c>
      <c r="AI42" s="35" t="s">
        <v>138</v>
      </c>
      <c r="AJ42" s="35" t="s">
        <v>138</v>
      </c>
      <c r="AK42" s="35" t="s">
        <v>17</v>
      </c>
      <c r="AL42" s="35" t="s">
        <v>138</v>
      </c>
      <c r="AM42" s="35" t="s">
        <v>138</v>
      </c>
      <c r="AN42" s="35" t="s">
        <v>138</v>
      </c>
      <c r="AO42" s="35" t="s">
        <v>138</v>
      </c>
      <c r="AP42" s="35" t="s">
        <v>138</v>
      </c>
      <c r="AQ42" s="35" t="s">
        <v>138</v>
      </c>
      <c r="AR42" s="35" t="s">
        <v>17</v>
      </c>
      <c r="AS42" s="35" t="s">
        <v>138</v>
      </c>
      <c r="AT42" s="35" t="s">
        <v>17</v>
      </c>
      <c r="AU42" s="35" t="s">
        <v>138</v>
      </c>
      <c r="AV42" s="35"/>
      <c r="AW42" s="35" t="s">
        <v>138</v>
      </c>
      <c r="AX42" s="35" t="s">
        <v>138</v>
      </c>
      <c r="AY42" s="35" t="s">
        <v>138</v>
      </c>
      <c r="AZ42" s="35" t="s">
        <v>138</v>
      </c>
      <c r="BA42" s="35" t="s">
        <v>138</v>
      </c>
      <c r="BB42" s="35" t="s">
        <v>138</v>
      </c>
      <c r="BC42" s="35" t="s">
        <v>138</v>
      </c>
      <c r="BD42" s="35"/>
      <c r="BE42" s="35" t="s">
        <v>138</v>
      </c>
      <c r="BF42" s="35"/>
      <c r="BG42" s="35"/>
      <c r="BH42" s="35" t="s">
        <v>138</v>
      </c>
      <c r="BI42" s="35" t="s">
        <v>138</v>
      </c>
      <c r="BJ42" s="35" t="s">
        <v>138</v>
      </c>
    </row>
    <row r="43" spans="2:62" ht="12.75">
      <c r="B43" s="16"/>
      <c r="C43" s="24" t="s">
        <v>69</v>
      </c>
      <c r="D43" s="23"/>
      <c r="E43" s="23"/>
      <c r="F43" s="23"/>
      <c r="G43" s="64"/>
      <c r="H43" s="23">
        <v>0</v>
      </c>
      <c r="I43" s="23">
        <v>0</v>
      </c>
      <c r="J43" s="23">
        <v>0</v>
      </c>
      <c r="K43" s="23"/>
      <c r="L43" s="23">
        <v>0</v>
      </c>
      <c r="M43" s="23"/>
      <c r="N43" s="23"/>
      <c r="O43" s="23"/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/>
      <c r="Y43" s="23">
        <v>0</v>
      </c>
      <c r="Z43" s="23">
        <v>0</v>
      </c>
      <c r="AA43" s="23">
        <v>0</v>
      </c>
      <c r="AB43" s="23"/>
      <c r="AC43" s="23"/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23"/>
      <c r="AW43" s="23">
        <v>0</v>
      </c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/>
      <c r="BE43" s="23">
        <v>0</v>
      </c>
      <c r="BF43" s="23"/>
      <c r="BG43" s="23"/>
      <c r="BH43" s="23">
        <v>0</v>
      </c>
      <c r="BI43" s="23">
        <v>0</v>
      </c>
      <c r="BJ43" s="23">
        <v>0</v>
      </c>
    </row>
    <row r="44" spans="1:62" ht="12.75">
      <c r="A44" s="47" t="s">
        <v>169</v>
      </c>
      <c r="B44" s="13" t="s">
        <v>165</v>
      </c>
      <c r="C44" s="13" t="s">
        <v>68</v>
      </c>
      <c r="D44" s="54"/>
      <c r="E44" s="54"/>
      <c r="F44" s="54"/>
      <c r="G44" s="62"/>
      <c r="H44" s="54">
        <v>4.49</v>
      </c>
      <c r="I44" s="54">
        <v>1.89</v>
      </c>
      <c r="J44" s="54">
        <v>4.55</v>
      </c>
      <c r="K44" s="54"/>
      <c r="L44" s="54">
        <v>4.48</v>
      </c>
      <c r="M44" s="54"/>
      <c r="N44" s="54"/>
      <c r="O44" s="54"/>
      <c r="P44" s="54">
        <v>0.926</v>
      </c>
      <c r="Q44" s="54">
        <v>0.5</v>
      </c>
      <c r="R44" s="54">
        <v>0.5</v>
      </c>
      <c r="S44" s="54">
        <v>5.58</v>
      </c>
      <c r="T44" s="54">
        <v>2.71</v>
      </c>
      <c r="U44" s="54">
        <v>1.66</v>
      </c>
      <c r="V44" s="54">
        <v>0.644</v>
      </c>
      <c r="W44" s="54">
        <v>3.87</v>
      </c>
      <c r="X44" s="54"/>
      <c r="Y44" s="54">
        <v>0.3</v>
      </c>
      <c r="Z44" s="54">
        <v>0.5</v>
      </c>
      <c r="AA44" s="54">
        <v>0.5</v>
      </c>
      <c r="AB44" s="54"/>
      <c r="AC44" s="54"/>
      <c r="AD44" s="54">
        <v>1.86</v>
      </c>
      <c r="AE44" s="54">
        <v>0.892</v>
      </c>
      <c r="AF44" s="54">
        <v>0.507</v>
      </c>
      <c r="AG44" s="54">
        <v>0.767</v>
      </c>
      <c r="AH44" s="54">
        <v>3.41</v>
      </c>
      <c r="AI44" s="54">
        <v>0.6</v>
      </c>
      <c r="AJ44" s="54">
        <v>1.73</v>
      </c>
      <c r="AK44" s="54">
        <v>0.5</v>
      </c>
      <c r="AL44" s="54">
        <v>0.735</v>
      </c>
      <c r="AM44" s="54">
        <v>0.612</v>
      </c>
      <c r="AN44" s="54">
        <v>0.722</v>
      </c>
      <c r="AO44" s="54">
        <v>0.682</v>
      </c>
      <c r="AP44" s="54">
        <v>0.494</v>
      </c>
      <c r="AQ44" s="54">
        <v>0.382</v>
      </c>
      <c r="AR44" s="54">
        <v>0.115</v>
      </c>
      <c r="AS44" s="54">
        <v>2.23</v>
      </c>
      <c r="AT44" s="54">
        <v>0.5</v>
      </c>
      <c r="AU44" s="54">
        <v>0.989</v>
      </c>
      <c r="AV44" s="54"/>
      <c r="AW44" s="54">
        <v>2.13</v>
      </c>
      <c r="AX44" s="54">
        <v>1.93</v>
      </c>
      <c r="AY44" s="54">
        <v>0.5</v>
      </c>
      <c r="AZ44" s="54">
        <v>2.92</v>
      </c>
      <c r="BA44" s="54">
        <v>3.3</v>
      </c>
      <c r="BB44" s="54">
        <v>2.71</v>
      </c>
      <c r="BC44" s="54">
        <v>1.49</v>
      </c>
      <c r="BD44" s="54"/>
      <c r="BE44" s="54">
        <v>0.5</v>
      </c>
      <c r="BF44" s="54"/>
      <c r="BG44" s="54"/>
      <c r="BH44" s="54">
        <v>2.26</v>
      </c>
      <c r="BI44" s="54">
        <v>1.27</v>
      </c>
      <c r="BJ44" s="54">
        <v>2.28</v>
      </c>
    </row>
    <row r="45" spans="2:62" ht="12.75">
      <c r="B45" s="8"/>
      <c r="C45" s="1" t="s">
        <v>133</v>
      </c>
      <c r="D45" s="35"/>
      <c r="E45" s="35"/>
      <c r="F45" s="35"/>
      <c r="G45" s="63"/>
      <c r="H45" s="35" t="s">
        <v>138</v>
      </c>
      <c r="I45" s="35" t="s">
        <v>138</v>
      </c>
      <c r="J45" s="35" t="s">
        <v>138</v>
      </c>
      <c r="K45" s="35"/>
      <c r="L45" s="35" t="s">
        <v>138</v>
      </c>
      <c r="M45" s="35"/>
      <c r="N45" s="35"/>
      <c r="O45" s="35"/>
      <c r="P45" s="35" t="s">
        <v>138</v>
      </c>
      <c r="Q45" s="35" t="s">
        <v>17</v>
      </c>
      <c r="R45" s="35" t="s">
        <v>17</v>
      </c>
      <c r="S45" s="35" t="s">
        <v>138</v>
      </c>
      <c r="T45" s="35" t="s">
        <v>138</v>
      </c>
      <c r="U45" s="35" t="s">
        <v>138</v>
      </c>
      <c r="V45" s="35" t="s">
        <v>138</v>
      </c>
      <c r="W45" s="35" t="s">
        <v>138</v>
      </c>
      <c r="X45" s="35"/>
      <c r="Y45" s="35" t="s">
        <v>138</v>
      </c>
      <c r="Z45" s="35" t="s">
        <v>17</v>
      </c>
      <c r="AA45" s="35" t="s">
        <v>17</v>
      </c>
      <c r="AB45" s="35"/>
      <c r="AC45" s="35"/>
      <c r="AD45" s="35" t="s">
        <v>138</v>
      </c>
      <c r="AE45" s="35" t="s">
        <v>138</v>
      </c>
      <c r="AF45" s="35" t="s">
        <v>138</v>
      </c>
      <c r="AG45" s="35" t="s">
        <v>138</v>
      </c>
      <c r="AH45" s="35" t="s">
        <v>138</v>
      </c>
      <c r="AI45" s="35" t="s">
        <v>138</v>
      </c>
      <c r="AJ45" s="35" t="s">
        <v>138</v>
      </c>
      <c r="AK45" s="35" t="s">
        <v>17</v>
      </c>
      <c r="AL45" s="35" t="s">
        <v>138</v>
      </c>
      <c r="AM45" s="35" t="s">
        <v>138</v>
      </c>
      <c r="AN45" s="35" t="s">
        <v>138</v>
      </c>
      <c r="AO45" s="35" t="s">
        <v>138</v>
      </c>
      <c r="AP45" s="35" t="s">
        <v>138</v>
      </c>
      <c r="AQ45" s="35" t="s">
        <v>138</v>
      </c>
      <c r="AR45" s="35" t="s">
        <v>138</v>
      </c>
      <c r="AS45" s="35" t="s">
        <v>138</v>
      </c>
      <c r="AT45" s="35" t="s">
        <v>17</v>
      </c>
      <c r="AU45" s="35" t="s">
        <v>138</v>
      </c>
      <c r="AV45" s="35"/>
      <c r="AW45" s="35" t="s">
        <v>138</v>
      </c>
      <c r="AX45" s="35" t="s">
        <v>138</v>
      </c>
      <c r="AY45" s="35" t="s">
        <v>17</v>
      </c>
      <c r="AZ45" s="35" t="s">
        <v>138</v>
      </c>
      <c r="BA45" s="35" t="s">
        <v>138</v>
      </c>
      <c r="BB45" s="35" t="s">
        <v>138</v>
      </c>
      <c r="BC45" s="35" t="s">
        <v>138</v>
      </c>
      <c r="BD45" s="35"/>
      <c r="BE45" s="35" t="s">
        <v>17</v>
      </c>
      <c r="BF45" s="35"/>
      <c r="BG45" s="35"/>
      <c r="BH45" s="35" t="s">
        <v>138</v>
      </c>
      <c r="BI45" s="35" t="s">
        <v>138</v>
      </c>
      <c r="BJ45" s="35" t="s">
        <v>138</v>
      </c>
    </row>
    <row r="46" spans="2:62" ht="12.75">
      <c r="B46" s="16"/>
      <c r="C46" s="24" t="s">
        <v>69</v>
      </c>
      <c r="D46" s="23"/>
      <c r="E46" s="23"/>
      <c r="F46" s="23"/>
      <c r="G46" s="64"/>
      <c r="H46" s="23">
        <v>0</v>
      </c>
      <c r="I46" s="23">
        <v>0</v>
      </c>
      <c r="J46" s="23">
        <v>0</v>
      </c>
      <c r="K46" s="23"/>
      <c r="L46" s="23">
        <v>0</v>
      </c>
      <c r="M46" s="23"/>
      <c r="N46" s="23"/>
      <c r="O46" s="23"/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/>
      <c r="Y46" s="23">
        <v>0</v>
      </c>
      <c r="Z46" s="23">
        <v>0</v>
      </c>
      <c r="AA46" s="23">
        <v>0</v>
      </c>
      <c r="AB46" s="23"/>
      <c r="AC46" s="23"/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/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/>
      <c r="BE46" s="23">
        <v>0</v>
      </c>
      <c r="BF46" s="23"/>
      <c r="BG46" s="23"/>
      <c r="BH46" s="23">
        <v>0</v>
      </c>
      <c r="BI46" s="23">
        <v>0</v>
      </c>
      <c r="BJ46" s="23">
        <v>0</v>
      </c>
    </row>
    <row r="47" spans="1:62" ht="12.75">
      <c r="A47" s="47" t="s">
        <v>170</v>
      </c>
      <c r="B47" s="13" t="s">
        <v>165</v>
      </c>
      <c r="C47" s="13" t="s">
        <v>68</v>
      </c>
      <c r="D47" s="54"/>
      <c r="E47" s="54"/>
      <c r="F47" s="54"/>
      <c r="G47" s="62"/>
      <c r="H47" s="54">
        <v>2.22</v>
      </c>
      <c r="I47" s="54">
        <v>1.32</v>
      </c>
      <c r="J47" s="54">
        <v>2.7</v>
      </c>
      <c r="K47" s="54"/>
      <c r="L47" s="54">
        <v>3.41</v>
      </c>
      <c r="M47" s="54"/>
      <c r="N47" s="54"/>
      <c r="O47" s="54"/>
      <c r="P47" s="54">
        <v>0.75</v>
      </c>
      <c r="Q47" s="54">
        <v>0.916</v>
      </c>
      <c r="R47" s="54">
        <v>0.08</v>
      </c>
      <c r="S47" s="54">
        <v>4.81</v>
      </c>
      <c r="T47" s="54">
        <v>1.62</v>
      </c>
      <c r="U47" s="54">
        <v>0.497</v>
      </c>
      <c r="V47" s="54">
        <v>0.463</v>
      </c>
      <c r="W47" s="54">
        <v>4.32</v>
      </c>
      <c r="X47" s="54"/>
      <c r="Y47" s="54">
        <v>0.556</v>
      </c>
      <c r="Z47" s="54">
        <v>0.347</v>
      </c>
      <c r="AA47" s="54">
        <v>0.246</v>
      </c>
      <c r="AB47" s="54"/>
      <c r="AC47" s="54"/>
      <c r="AD47" s="54">
        <v>1.74</v>
      </c>
      <c r="AE47" s="54">
        <v>0.696</v>
      </c>
      <c r="AF47" s="54">
        <v>0.428</v>
      </c>
      <c r="AG47" s="54">
        <v>0.715</v>
      </c>
      <c r="AH47" s="54">
        <v>2.9</v>
      </c>
      <c r="AI47" s="54">
        <v>0.469</v>
      </c>
      <c r="AJ47" s="54">
        <v>1.26</v>
      </c>
      <c r="AK47" s="54">
        <v>0.231</v>
      </c>
      <c r="AL47" s="54">
        <v>0.382</v>
      </c>
      <c r="AM47" s="54">
        <v>0.434</v>
      </c>
      <c r="AN47" s="54">
        <v>1.05</v>
      </c>
      <c r="AO47" s="54">
        <v>0.671</v>
      </c>
      <c r="AP47" s="54">
        <v>0.813</v>
      </c>
      <c r="AQ47" s="54">
        <v>0.22</v>
      </c>
      <c r="AR47" s="54">
        <v>0.064</v>
      </c>
      <c r="AS47" s="54">
        <v>1.43</v>
      </c>
      <c r="AT47" s="54">
        <v>0.5</v>
      </c>
      <c r="AU47" s="54">
        <v>0.758</v>
      </c>
      <c r="AV47" s="54"/>
      <c r="AW47" s="54">
        <v>1</v>
      </c>
      <c r="AX47" s="54">
        <v>0.821</v>
      </c>
      <c r="AY47" s="54">
        <v>0.5</v>
      </c>
      <c r="AZ47" s="54">
        <v>1.11</v>
      </c>
      <c r="BA47" s="54">
        <v>1.63</v>
      </c>
      <c r="BB47" s="54">
        <v>1.02</v>
      </c>
      <c r="BC47" s="54">
        <v>0.496</v>
      </c>
      <c r="BD47" s="54"/>
      <c r="BE47" s="54">
        <v>0.5</v>
      </c>
      <c r="BF47" s="54"/>
      <c r="BG47" s="54"/>
      <c r="BH47" s="54">
        <v>1.41</v>
      </c>
      <c r="BI47" s="54">
        <v>0.739</v>
      </c>
      <c r="BJ47" s="54">
        <v>1.46</v>
      </c>
    </row>
    <row r="48" spans="2:62" ht="12.75">
      <c r="B48" s="8"/>
      <c r="C48" s="1" t="s">
        <v>133</v>
      </c>
      <c r="D48" s="35"/>
      <c r="E48" s="35"/>
      <c r="F48" s="35"/>
      <c r="G48" s="63"/>
      <c r="H48" s="35" t="s">
        <v>138</v>
      </c>
      <c r="I48" s="35" t="s">
        <v>138</v>
      </c>
      <c r="J48" s="35" t="s">
        <v>138</v>
      </c>
      <c r="K48" s="35"/>
      <c r="L48" s="35" t="s">
        <v>138</v>
      </c>
      <c r="M48" s="35"/>
      <c r="N48" s="35"/>
      <c r="O48" s="35"/>
      <c r="P48" s="35" t="s">
        <v>138</v>
      </c>
      <c r="Q48" s="35" t="s">
        <v>138</v>
      </c>
      <c r="R48" s="35" t="s">
        <v>138</v>
      </c>
      <c r="S48" s="35" t="s">
        <v>138</v>
      </c>
      <c r="T48" s="35" t="s">
        <v>138</v>
      </c>
      <c r="U48" s="35" t="s">
        <v>138</v>
      </c>
      <c r="V48" s="35" t="s">
        <v>138</v>
      </c>
      <c r="W48" s="35" t="s">
        <v>138</v>
      </c>
      <c r="X48" s="35"/>
      <c r="Y48" s="35" t="s">
        <v>138</v>
      </c>
      <c r="Z48" s="35" t="s">
        <v>138</v>
      </c>
      <c r="AA48" s="35" t="s">
        <v>138</v>
      </c>
      <c r="AB48" s="35"/>
      <c r="AC48" s="35"/>
      <c r="AD48" s="35" t="s">
        <v>138</v>
      </c>
      <c r="AE48" s="35" t="s">
        <v>138</v>
      </c>
      <c r="AF48" s="35" t="s">
        <v>138</v>
      </c>
      <c r="AG48" s="35" t="s">
        <v>138</v>
      </c>
      <c r="AH48" s="35" t="s">
        <v>138</v>
      </c>
      <c r="AI48" s="35" t="s">
        <v>138</v>
      </c>
      <c r="AJ48" s="35" t="s">
        <v>138</v>
      </c>
      <c r="AK48" s="35" t="s">
        <v>138</v>
      </c>
      <c r="AL48" s="35" t="s">
        <v>138</v>
      </c>
      <c r="AM48" s="35" t="s">
        <v>138</v>
      </c>
      <c r="AN48" s="35" t="s">
        <v>138</v>
      </c>
      <c r="AO48" s="35" t="s">
        <v>138</v>
      </c>
      <c r="AP48" s="35" t="s">
        <v>138</v>
      </c>
      <c r="AQ48" s="35" t="s">
        <v>138</v>
      </c>
      <c r="AR48" s="35" t="s">
        <v>138</v>
      </c>
      <c r="AS48" s="35" t="s">
        <v>138</v>
      </c>
      <c r="AT48" s="35" t="s">
        <v>17</v>
      </c>
      <c r="AU48" s="35" t="s">
        <v>138</v>
      </c>
      <c r="AV48" s="35"/>
      <c r="AW48" s="35" t="s">
        <v>138</v>
      </c>
      <c r="AX48" s="35" t="s">
        <v>138</v>
      </c>
      <c r="AY48" s="35" t="s">
        <v>17</v>
      </c>
      <c r="AZ48" s="35" t="s">
        <v>138</v>
      </c>
      <c r="BA48" s="35" t="s">
        <v>138</v>
      </c>
      <c r="BB48" s="35" t="s">
        <v>138</v>
      </c>
      <c r="BC48" s="35" t="s">
        <v>138</v>
      </c>
      <c r="BD48" s="35"/>
      <c r="BE48" s="35" t="s">
        <v>17</v>
      </c>
      <c r="BF48" s="35"/>
      <c r="BG48" s="35"/>
      <c r="BH48" s="35" t="s">
        <v>138</v>
      </c>
      <c r="BI48" s="35" t="s">
        <v>138</v>
      </c>
      <c r="BJ48" s="35" t="s">
        <v>138</v>
      </c>
    </row>
    <row r="49" spans="2:62" ht="12.75">
      <c r="B49" s="16"/>
      <c r="C49" s="24" t="s">
        <v>69</v>
      </c>
      <c r="D49" s="23"/>
      <c r="E49" s="23"/>
      <c r="F49" s="23"/>
      <c r="G49" s="64"/>
      <c r="H49" s="23">
        <v>0</v>
      </c>
      <c r="I49" s="23">
        <v>0</v>
      </c>
      <c r="J49" s="23">
        <v>0</v>
      </c>
      <c r="K49" s="23"/>
      <c r="L49" s="23">
        <v>0</v>
      </c>
      <c r="M49" s="23"/>
      <c r="N49" s="23"/>
      <c r="O49" s="23"/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/>
      <c r="Y49" s="23">
        <v>0</v>
      </c>
      <c r="Z49" s="23">
        <v>0</v>
      </c>
      <c r="AA49" s="23">
        <v>0</v>
      </c>
      <c r="AB49" s="23"/>
      <c r="AC49" s="23"/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  <c r="AT49" s="23">
        <v>0</v>
      </c>
      <c r="AU49" s="23">
        <v>0</v>
      </c>
      <c r="AV49" s="23"/>
      <c r="AW49" s="23">
        <v>0</v>
      </c>
      <c r="AX49" s="23">
        <v>0</v>
      </c>
      <c r="AY49" s="23">
        <v>0</v>
      </c>
      <c r="AZ49" s="23">
        <v>0</v>
      </c>
      <c r="BA49" s="23">
        <v>0</v>
      </c>
      <c r="BB49" s="23">
        <v>0</v>
      </c>
      <c r="BC49" s="23">
        <v>0</v>
      </c>
      <c r="BD49" s="23"/>
      <c r="BE49" s="23">
        <v>0</v>
      </c>
      <c r="BF49" s="23"/>
      <c r="BG49" s="23"/>
      <c r="BH49" s="23">
        <v>0</v>
      </c>
      <c r="BI49" s="23">
        <v>0</v>
      </c>
      <c r="BJ49" s="23">
        <v>0</v>
      </c>
    </row>
    <row r="50" spans="1:62" ht="12.75">
      <c r="A50" s="47" t="s">
        <v>171</v>
      </c>
      <c r="B50" s="13" t="s">
        <v>165</v>
      </c>
      <c r="C50" s="13" t="s">
        <v>68</v>
      </c>
      <c r="D50" s="54"/>
      <c r="E50" s="54"/>
      <c r="F50" s="54"/>
      <c r="G50" s="62"/>
      <c r="H50" s="54">
        <v>1</v>
      </c>
      <c r="I50" s="54">
        <v>1</v>
      </c>
      <c r="J50" s="54">
        <v>1</v>
      </c>
      <c r="K50" s="54">
        <v>1</v>
      </c>
      <c r="L50" s="54">
        <v>1</v>
      </c>
      <c r="M50" s="54">
        <v>1</v>
      </c>
      <c r="N50" s="54">
        <v>1</v>
      </c>
      <c r="O50" s="54">
        <v>1</v>
      </c>
      <c r="P50" s="54">
        <v>1</v>
      </c>
      <c r="Q50" s="54"/>
      <c r="R50" s="54"/>
      <c r="S50" s="54">
        <v>1</v>
      </c>
      <c r="T50" s="54">
        <v>1</v>
      </c>
      <c r="U50" s="54"/>
      <c r="V50" s="54">
        <v>1</v>
      </c>
      <c r="W50" s="54"/>
      <c r="X50" s="54">
        <v>1</v>
      </c>
      <c r="Y50" s="54">
        <v>1</v>
      </c>
      <c r="Z50" s="54">
        <v>1</v>
      </c>
      <c r="AA50" s="54">
        <v>1</v>
      </c>
      <c r="AB50" s="54">
        <v>1</v>
      </c>
      <c r="AC50" s="54">
        <v>1</v>
      </c>
      <c r="AD50" s="54">
        <v>1</v>
      </c>
      <c r="AE50" s="54"/>
      <c r="AF50" s="54">
        <v>1</v>
      </c>
      <c r="AG50" s="54">
        <v>1</v>
      </c>
      <c r="AH50" s="54">
        <v>1</v>
      </c>
      <c r="AI50" s="54">
        <v>1</v>
      </c>
      <c r="AJ50" s="54">
        <v>1</v>
      </c>
      <c r="AK50" s="54">
        <v>1</v>
      </c>
      <c r="AL50" s="54">
        <v>1</v>
      </c>
      <c r="AM50" s="54"/>
      <c r="AN50" s="54">
        <v>1</v>
      </c>
      <c r="AO50" s="54"/>
      <c r="AP50" s="54">
        <v>1</v>
      </c>
      <c r="AQ50" s="54"/>
      <c r="AR50" s="54"/>
      <c r="AS50" s="54">
        <v>1</v>
      </c>
      <c r="AT50" s="54"/>
      <c r="AU50" s="54"/>
      <c r="AV50" s="54">
        <v>1</v>
      </c>
      <c r="AW50" s="54">
        <v>1</v>
      </c>
      <c r="AX50" s="54">
        <v>1</v>
      </c>
      <c r="AY50" s="54"/>
      <c r="AZ50" s="54">
        <v>1</v>
      </c>
      <c r="BA50" s="54">
        <v>1</v>
      </c>
      <c r="BB50" s="54">
        <v>1</v>
      </c>
      <c r="BC50" s="54">
        <v>1</v>
      </c>
      <c r="BD50" s="54">
        <v>1</v>
      </c>
      <c r="BE50" s="54"/>
      <c r="BF50" s="54">
        <v>1</v>
      </c>
      <c r="BG50" s="54">
        <v>1</v>
      </c>
      <c r="BH50" s="54"/>
      <c r="BI50" s="54"/>
      <c r="BJ50" s="54">
        <v>1</v>
      </c>
    </row>
    <row r="51" spans="2:62" ht="12.75">
      <c r="B51" s="8"/>
      <c r="C51" s="1" t="s">
        <v>133</v>
      </c>
      <c r="D51" s="35"/>
      <c r="E51" s="35"/>
      <c r="F51" s="35"/>
      <c r="G51" s="63"/>
      <c r="H51" s="35" t="s">
        <v>17</v>
      </c>
      <c r="I51" s="35" t="s">
        <v>17</v>
      </c>
      <c r="J51" s="35" t="s">
        <v>17</v>
      </c>
      <c r="K51" s="35" t="s">
        <v>17</v>
      </c>
      <c r="L51" s="35" t="s">
        <v>17</v>
      </c>
      <c r="M51" s="35" t="s">
        <v>17</v>
      </c>
      <c r="N51" s="35" t="s">
        <v>17</v>
      </c>
      <c r="O51" s="35" t="s">
        <v>17</v>
      </c>
      <c r="P51" s="35" t="s">
        <v>17</v>
      </c>
      <c r="Q51" s="35"/>
      <c r="R51" s="35"/>
      <c r="S51" s="35" t="s">
        <v>17</v>
      </c>
      <c r="T51" s="35" t="s">
        <v>17</v>
      </c>
      <c r="U51" s="35"/>
      <c r="V51" s="35" t="s">
        <v>17</v>
      </c>
      <c r="W51" s="35"/>
      <c r="X51" s="35" t="s">
        <v>17</v>
      </c>
      <c r="Y51" s="35" t="s">
        <v>17</v>
      </c>
      <c r="Z51" s="35" t="s">
        <v>17</v>
      </c>
      <c r="AA51" s="35" t="s">
        <v>17</v>
      </c>
      <c r="AB51" s="35" t="s">
        <v>17</v>
      </c>
      <c r="AC51" s="35" t="s">
        <v>17</v>
      </c>
      <c r="AD51" s="35" t="s">
        <v>17</v>
      </c>
      <c r="AE51" s="35"/>
      <c r="AF51" s="35" t="s">
        <v>17</v>
      </c>
      <c r="AG51" s="35" t="s">
        <v>17</v>
      </c>
      <c r="AH51" s="35" t="s">
        <v>17</v>
      </c>
      <c r="AI51" s="35" t="s">
        <v>17</v>
      </c>
      <c r="AJ51" s="35" t="s">
        <v>17</v>
      </c>
      <c r="AK51" s="35" t="s">
        <v>17</v>
      </c>
      <c r="AL51" s="35" t="s">
        <v>17</v>
      </c>
      <c r="AM51" s="35"/>
      <c r="AN51" s="35" t="s">
        <v>17</v>
      </c>
      <c r="AO51" s="35"/>
      <c r="AP51" s="35" t="s">
        <v>17</v>
      </c>
      <c r="AQ51" s="35"/>
      <c r="AR51" s="35"/>
      <c r="AS51" s="35" t="s">
        <v>17</v>
      </c>
      <c r="AT51" s="35"/>
      <c r="AU51" s="35"/>
      <c r="AV51" s="35" t="s">
        <v>17</v>
      </c>
      <c r="AW51" s="35" t="s">
        <v>17</v>
      </c>
      <c r="AX51" s="35" t="s">
        <v>17</v>
      </c>
      <c r="AY51" s="35"/>
      <c r="AZ51" s="35" t="s">
        <v>17</v>
      </c>
      <c r="BA51" s="35" t="s">
        <v>17</v>
      </c>
      <c r="BB51" s="35" t="s">
        <v>17</v>
      </c>
      <c r="BC51" s="35" t="s">
        <v>17</v>
      </c>
      <c r="BD51" s="35" t="s">
        <v>17</v>
      </c>
      <c r="BE51" s="35"/>
      <c r="BF51" s="35" t="s">
        <v>17</v>
      </c>
      <c r="BG51" s="35" t="s">
        <v>17</v>
      </c>
      <c r="BH51" s="35"/>
      <c r="BI51" s="35"/>
      <c r="BJ51" s="35" t="s">
        <v>17</v>
      </c>
    </row>
    <row r="52" spans="2:62" ht="12.75">
      <c r="B52" s="16"/>
      <c r="C52" s="24" t="s">
        <v>69</v>
      </c>
      <c r="D52" s="23"/>
      <c r="E52" s="23"/>
      <c r="F52" s="23"/>
      <c r="G52" s="64"/>
      <c r="H52" s="23">
        <v>0.824</v>
      </c>
      <c r="I52" s="23">
        <v>0.342</v>
      </c>
      <c r="J52" s="23">
        <v>0.133</v>
      </c>
      <c r="K52" s="23">
        <v>0.889</v>
      </c>
      <c r="L52" s="23">
        <v>0.209</v>
      </c>
      <c r="M52" s="23">
        <v>0.253</v>
      </c>
      <c r="N52" s="23">
        <v>0.226</v>
      </c>
      <c r="O52" s="23">
        <v>1</v>
      </c>
      <c r="P52" s="23">
        <v>0.557</v>
      </c>
      <c r="Q52" s="23"/>
      <c r="R52" s="23"/>
      <c r="S52" s="23">
        <v>0.65</v>
      </c>
      <c r="T52" s="23">
        <v>0.24</v>
      </c>
      <c r="U52" s="23"/>
      <c r="V52" s="23">
        <v>0.136</v>
      </c>
      <c r="W52" s="23"/>
      <c r="X52" s="23">
        <v>0.436</v>
      </c>
      <c r="Y52" s="23">
        <v>0.229</v>
      </c>
      <c r="Z52" s="23">
        <v>0.154</v>
      </c>
      <c r="AA52" s="23">
        <v>0.164</v>
      </c>
      <c r="AB52" s="23">
        <v>0.348</v>
      </c>
      <c r="AC52" s="23">
        <v>0.21</v>
      </c>
      <c r="AD52" s="23">
        <v>0.347</v>
      </c>
      <c r="AE52" s="23"/>
      <c r="AF52" s="23">
        <v>0.219</v>
      </c>
      <c r="AG52" s="23">
        <v>0.737</v>
      </c>
      <c r="AH52" s="23">
        <v>0.874</v>
      </c>
      <c r="AI52" s="23">
        <v>0.332</v>
      </c>
      <c r="AJ52" s="23">
        <v>0.295</v>
      </c>
      <c r="AK52" s="23">
        <v>0.304</v>
      </c>
      <c r="AL52" s="23">
        <v>0.259</v>
      </c>
      <c r="AM52" s="23"/>
      <c r="AN52" s="23">
        <v>1</v>
      </c>
      <c r="AO52" s="23"/>
      <c r="AP52" s="23">
        <v>0.388</v>
      </c>
      <c r="AQ52" s="23"/>
      <c r="AR52" s="23"/>
      <c r="AS52" s="23">
        <v>1</v>
      </c>
      <c r="AT52" s="23"/>
      <c r="AU52" s="23"/>
      <c r="AV52" s="23">
        <v>0.266</v>
      </c>
      <c r="AW52" s="23">
        <v>0.308</v>
      </c>
      <c r="AX52" s="23">
        <v>0.308</v>
      </c>
      <c r="AY52" s="23"/>
      <c r="AZ52" s="23">
        <v>0.676</v>
      </c>
      <c r="BA52" s="23">
        <v>0.357</v>
      </c>
      <c r="BB52" s="23">
        <v>0.233</v>
      </c>
      <c r="BC52" s="23">
        <v>0.157</v>
      </c>
      <c r="BD52" s="23">
        <v>0.39</v>
      </c>
      <c r="BE52" s="23"/>
      <c r="BF52" s="23">
        <v>0.202</v>
      </c>
      <c r="BG52" s="23">
        <v>0.282</v>
      </c>
      <c r="BH52" s="23"/>
      <c r="BI52" s="23"/>
      <c r="BJ52" s="23">
        <v>0.25</v>
      </c>
    </row>
    <row r="53" spans="1:62" ht="12.75">
      <c r="A53" s="47" t="s">
        <v>173</v>
      </c>
      <c r="B53" s="13" t="s">
        <v>165</v>
      </c>
      <c r="C53" s="13" t="s">
        <v>68</v>
      </c>
      <c r="D53" s="54"/>
      <c r="E53" s="54"/>
      <c r="F53" s="54"/>
      <c r="G53" s="62"/>
      <c r="H53" s="54">
        <v>1</v>
      </c>
      <c r="I53" s="54">
        <v>1</v>
      </c>
      <c r="J53" s="54">
        <v>1</v>
      </c>
      <c r="K53" s="54">
        <v>1</v>
      </c>
      <c r="L53" s="54">
        <v>1</v>
      </c>
      <c r="M53" s="54">
        <v>1</v>
      </c>
      <c r="N53" s="54">
        <v>1</v>
      </c>
      <c r="O53" s="54">
        <v>1</v>
      </c>
      <c r="P53" s="54">
        <v>1</v>
      </c>
      <c r="Q53" s="54"/>
      <c r="R53" s="54"/>
      <c r="S53" s="54">
        <v>1</v>
      </c>
      <c r="T53" s="54">
        <v>1</v>
      </c>
      <c r="U53" s="54"/>
      <c r="V53" s="54">
        <v>1</v>
      </c>
      <c r="W53" s="54"/>
      <c r="X53" s="54">
        <v>1</v>
      </c>
      <c r="Y53" s="54">
        <v>1</v>
      </c>
      <c r="Z53" s="54">
        <v>1</v>
      </c>
      <c r="AA53" s="54">
        <v>1</v>
      </c>
      <c r="AB53" s="54">
        <v>1</v>
      </c>
      <c r="AC53" s="54">
        <v>1</v>
      </c>
      <c r="AD53" s="54">
        <v>1</v>
      </c>
      <c r="AE53" s="54"/>
      <c r="AF53" s="54">
        <v>1</v>
      </c>
      <c r="AG53" s="54">
        <v>1</v>
      </c>
      <c r="AH53" s="54">
        <v>1</v>
      </c>
      <c r="AI53" s="54">
        <v>1</v>
      </c>
      <c r="AJ53" s="54">
        <v>1</v>
      </c>
      <c r="AK53" s="54">
        <v>1</v>
      </c>
      <c r="AL53" s="54">
        <v>1</v>
      </c>
      <c r="AM53" s="54"/>
      <c r="AN53" s="54">
        <v>1</v>
      </c>
      <c r="AO53" s="54"/>
      <c r="AP53" s="54">
        <v>1</v>
      </c>
      <c r="AQ53" s="54"/>
      <c r="AR53" s="54"/>
      <c r="AS53" s="54">
        <v>1</v>
      </c>
      <c r="AT53" s="54"/>
      <c r="AU53" s="54"/>
      <c r="AV53" s="54">
        <v>1</v>
      </c>
      <c r="AW53" s="54">
        <v>1</v>
      </c>
      <c r="AX53" s="54">
        <v>1</v>
      </c>
      <c r="AY53" s="54"/>
      <c r="AZ53" s="54">
        <v>1</v>
      </c>
      <c r="BA53" s="54">
        <v>1</v>
      </c>
      <c r="BB53" s="54">
        <v>1</v>
      </c>
      <c r="BC53" s="54">
        <v>1</v>
      </c>
      <c r="BD53" s="54">
        <v>1</v>
      </c>
      <c r="BE53" s="54"/>
      <c r="BF53" s="54">
        <v>1</v>
      </c>
      <c r="BG53" s="54">
        <v>1</v>
      </c>
      <c r="BH53" s="54"/>
      <c r="BI53" s="54"/>
      <c r="BJ53" s="54">
        <v>1</v>
      </c>
    </row>
    <row r="54" spans="2:62" ht="12.75">
      <c r="B54" s="8"/>
      <c r="C54" s="1" t="s">
        <v>133</v>
      </c>
      <c r="D54" s="35"/>
      <c r="E54" s="35"/>
      <c r="F54" s="35"/>
      <c r="G54" s="63"/>
      <c r="H54" s="35" t="s">
        <v>17</v>
      </c>
      <c r="I54" s="35" t="s">
        <v>17</v>
      </c>
      <c r="J54" s="35" t="s">
        <v>17</v>
      </c>
      <c r="K54" s="35" t="s">
        <v>17</v>
      </c>
      <c r="L54" s="35" t="s">
        <v>17</v>
      </c>
      <c r="M54" s="35" t="s">
        <v>17</v>
      </c>
      <c r="N54" s="35" t="s">
        <v>17</v>
      </c>
      <c r="O54" s="35" t="s">
        <v>17</v>
      </c>
      <c r="P54" s="35" t="s">
        <v>17</v>
      </c>
      <c r="Q54" s="35"/>
      <c r="R54" s="35"/>
      <c r="S54" s="35" t="s">
        <v>17</v>
      </c>
      <c r="T54" s="35" t="s">
        <v>17</v>
      </c>
      <c r="U54" s="35"/>
      <c r="V54" s="35" t="s">
        <v>17</v>
      </c>
      <c r="W54" s="35"/>
      <c r="X54" s="35" t="s">
        <v>17</v>
      </c>
      <c r="Y54" s="35" t="s">
        <v>17</v>
      </c>
      <c r="Z54" s="35" t="s">
        <v>17</v>
      </c>
      <c r="AA54" s="35" t="s">
        <v>17</v>
      </c>
      <c r="AB54" s="35" t="s">
        <v>17</v>
      </c>
      <c r="AC54" s="35" t="s">
        <v>17</v>
      </c>
      <c r="AD54" s="35" t="s">
        <v>17</v>
      </c>
      <c r="AE54" s="35"/>
      <c r="AF54" s="35" t="s">
        <v>17</v>
      </c>
      <c r="AG54" s="35" t="s">
        <v>17</v>
      </c>
      <c r="AH54" s="35" t="s">
        <v>17</v>
      </c>
      <c r="AI54" s="35" t="s">
        <v>17</v>
      </c>
      <c r="AJ54" s="35" t="s">
        <v>17</v>
      </c>
      <c r="AK54" s="35" t="s">
        <v>17</v>
      </c>
      <c r="AL54" s="35" t="s">
        <v>17</v>
      </c>
      <c r="AM54" s="35"/>
      <c r="AN54" s="35" t="s">
        <v>17</v>
      </c>
      <c r="AO54" s="35"/>
      <c r="AP54" s="35" t="s">
        <v>17</v>
      </c>
      <c r="AQ54" s="35"/>
      <c r="AR54" s="35"/>
      <c r="AS54" s="35" t="s">
        <v>17</v>
      </c>
      <c r="AT54" s="35"/>
      <c r="AU54" s="35"/>
      <c r="AV54" s="35" t="s">
        <v>17</v>
      </c>
      <c r="AW54" s="35" t="s">
        <v>17</v>
      </c>
      <c r="AX54" s="35" t="s">
        <v>17</v>
      </c>
      <c r="AY54" s="35"/>
      <c r="AZ54" s="35" t="s">
        <v>17</v>
      </c>
      <c r="BA54" s="35" t="s">
        <v>17</v>
      </c>
      <c r="BB54" s="35" t="s">
        <v>17</v>
      </c>
      <c r="BC54" s="35" t="s">
        <v>17</v>
      </c>
      <c r="BD54" s="35" t="s">
        <v>17</v>
      </c>
      <c r="BE54" s="35"/>
      <c r="BF54" s="35" t="s">
        <v>17</v>
      </c>
      <c r="BG54" s="35" t="s">
        <v>17</v>
      </c>
      <c r="BH54" s="35"/>
      <c r="BI54" s="35"/>
      <c r="BJ54" s="35" t="s">
        <v>17</v>
      </c>
    </row>
    <row r="55" spans="2:62" ht="12.75">
      <c r="B55" s="16"/>
      <c r="C55" s="24" t="s">
        <v>69</v>
      </c>
      <c r="D55" s="23"/>
      <c r="E55" s="23"/>
      <c r="F55" s="23"/>
      <c r="G55" s="64"/>
      <c r="H55" s="23">
        <v>0.824</v>
      </c>
      <c r="I55" s="23">
        <v>0.342</v>
      </c>
      <c r="J55" s="23">
        <v>0.133</v>
      </c>
      <c r="K55" s="23">
        <v>0.889</v>
      </c>
      <c r="L55" s="23">
        <v>0.209</v>
      </c>
      <c r="M55" s="23">
        <v>0.253</v>
      </c>
      <c r="N55" s="23">
        <v>0.226</v>
      </c>
      <c r="O55" s="23">
        <v>1</v>
      </c>
      <c r="P55" s="23">
        <v>0.557</v>
      </c>
      <c r="Q55" s="23"/>
      <c r="R55" s="23"/>
      <c r="S55" s="23">
        <v>0.65</v>
      </c>
      <c r="T55" s="23">
        <v>0.24</v>
      </c>
      <c r="U55" s="23"/>
      <c r="V55" s="23">
        <v>0.136</v>
      </c>
      <c r="W55" s="23"/>
      <c r="X55" s="23">
        <v>0.436</v>
      </c>
      <c r="Y55" s="23">
        <v>0.229</v>
      </c>
      <c r="Z55" s="23">
        <v>0.154</v>
      </c>
      <c r="AA55" s="23">
        <v>0.164</v>
      </c>
      <c r="AB55" s="23">
        <v>0.348</v>
      </c>
      <c r="AC55" s="23">
        <v>0.21</v>
      </c>
      <c r="AD55" s="23">
        <v>0.347</v>
      </c>
      <c r="AE55" s="23"/>
      <c r="AF55" s="23">
        <v>0.219</v>
      </c>
      <c r="AG55" s="23">
        <v>0.737</v>
      </c>
      <c r="AH55" s="23">
        <v>0.874</v>
      </c>
      <c r="AI55" s="23">
        <v>0.332</v>
      </c>
      <c r="AJ55" s="23">
        <v>0.295</v>
      </c>
      <c r="AK55" s="23">
        <v>0.304</v>
      </c>
      <c r="AL55" s="23">
        <v>0.259</v>
      </c>
      <c r="AM55" s="23"/>
      <c r="AN55" s="23">
        <v>1</v>
      </c>
      <c r="AO55" s="23"/>
      <c r="AP55" s="23">
        <v>0.388</v>
      </c>
      <c r="AQ55" s="23"/>
      <c r="AR55" s="23"/>
      <c r="AS55" s="23">
        <v>1</v>
      </c>
      <c r="AT55" s="23"/>
      <c r="AU55" s="23"/>
      <c r="AV55" s="23">
        <v>0.266</v>
      </c>
      <c r="AW55" s="23">
        <v>0.308</v>
      </c>
      <c r="AX55" s="23">
        <v>0.308</v>
      </c>
      <c r="AY55" s="23"/>
      <c r="AZ55" s="23">
        <v>0.676</v>
      </c>
      <c r="BA55" s="23">
        <v>0.357</v>
      </c>
      <c r="BB55" s="23">
        <v>0.233</v>
      </c>
      <c r="BC55" s="23">
        <v>0.157</v>
      </c>
      <c r="BD55" s="23">
        <v>0.39</v>
      </c>
      <c r="BE55" s="23"/>
      <c r="BF55" s="23">
        <v>0.202</v>
      </c>
      <c r="BG55" s="23">
        <v>0.282</v>
      </c>
      <c r="BH55" s="23"/>
      <c r="BI55" s="23"/>
      <c r="BJ55" s="23">
        <v>0.25</v>
      </c>
    </row>
    <row r="56" spans="1:62" ht="12.75">
      <c r="A56" s="47" t="s">
        <v>174</v>
      </c>
      <c r="B56" s="13" t="s">
        <v>165</v>
      </c>
      <c r="C56" s="13" t="s">
        <v>68</v>
      </c>
      <c r="D56" s="54"/>
      <c r="E56" s="54"/>
      <c r="F56" s="54"/>
      <c r="G56" s="62"/>
      <c r="H56" s="54">
        <v>1</v>
      </c>
      <c r="I56" s="54">
        <v>1</v>
      </c>
      <c r="J56" s="54">
        <v>1.13</v>
      </c>
      <c r="K56" s="54">
        <v>1</v>
      </c>
      <c r="L56" s="54">
        <v>0.78</v>
      </c>
      <c r="M56" s="54">
        <v>1</v>
      </c>
      <c r="N56" s="54">
        <v>1</v>
      </c>
      <c r="O56" s="54">
        <v>1</v>
      </c>
      <c r="P56" s="54">
        <v>1</v>
      </c>
      <c r="Q56" s="54"/>
      <c r="R56" s="54"/>
      <c r="S56" s="54">
        <v>0.93</v>
      </c>
      <c r="T56" s="54">
        <v>0.75</v>
      </c>
      <c r="U56" s="54"/>
      <c r="V56" s="54">
        <v>1</v>
      </c>
      <c r="W56" s="54"/>
      <c r="X56" s="54">
        <v>0.86</v>
      </c>
      <c r="Y56" s="54">
        <v>1</v>
      </c>
      <c r="Z56" s="54">
        <v>1</v>
      </c>
      <c r="AA56" s="54">
        <v>1</v>
      </c>
      <c r="AB56" s="54">
        <v>1</v>
      </c>
      <c r="AC56" s="54">
        <v>1</v>
      </c>
      <c r="AD56" s="54">
        <v>1</v>
      </c>
      <c r="AE56" s="54"/>
      <c r="AF56" s="54">
        <v>1</v>
      </c>
      <c r="AG56" s="54">
        <v>1</v>
      </c>
      <c r="AH56" s="54">
        <v>1</v>
      </c>
      <c r="AI56" s="54">
        <v>1</v>
      </c>
      <c r="AJ56" s="54">
        <v>0.48</v>
      </c>
      <c r="AK56" s="54">
        <v>1</v>
      </c>
      <c r="AL56" s="54">
        <v>1</v>
      </c>
      <c r="AM56" s="54"/>
      <c r="AN56" s="54">
        <v>1</v>
      </c>
      <c r="AO56" s="54"/>
      <c r="AP56" s="54">
        <v>1</v>
      </c>
      <c r="AQ56" s="54"/>
      <c r="AR56" s="54"/>
      <c r="AS56" s="54">
        <v>1</v>
      </c>
      <c r="AT56" s="54"/>
      <c r="AU56" s="54"/>
      <c r="AV56" s="54">
        <v>1</v>
      </c>
      <c r="AW56" s="54">
        <v>1</v>
      </c>
      <c r="AX56" s="54">
        <v>1</v>
      </c>
      <c r="AY56" s="54"/>
      <c r="AZ56" s="54">
        <v>1</v>
      </c>
      <c r="BA56" s="54">
        <v>1</v>
      </c>
      <c r="BB56" s="54">
        <v>1</v>
      </c>
      <c r="BC56" s="54">
        <v>1</v>
      </c>
      <c r="BD56" s="54">
        <v>1</v>
      </c>
      <c r="BE56" s="54"/>
      <c r="BF56" s="54">
        <v>1</v>
      </c>
      <c r="BG56" s="54">
        <v>1</v>
      </c>
      <c r="BH56" s="54"/>
      <c r="BI56" s="54"/>
      <c r="BJ56" s="54">
        <v>0.37</v>
      </c>
    </row>
    <row r="57" spans="2:62" ht="12.75">
      <c r="B57" s="8"/>
      <c r="C57" s="1" t="s">
        <v>133</v>
      </c>
      <c r="D57" s="35"/>
      <c r="E57" s="35"/>
      <c r="F57" s="35"/>
      <c r="G57" s="63"/>
      <c r="H57" s="35" t="s">
        <v>17</v>
      </c>
      <c r="I57" s="35" t="s">
        <v>17</v>
      </c>
      <c r="J57" s="35" t="s">
        <v>138</v>
      </c>
      <c r="K57" s="35" t="s">
        <v>17</v>
      </c>
      <c r="L57" s="35" t="s">
        <v>138</v>
      </c>
      <c r="M57" s="35" t="s">
        <v>17</v>
      </c>
      <c r="N57" s="35" t="s">
        <v>17</v>
      </c>
      <c r="O57" s="35" t="s">
        <v>17</v>
      </c>
      <c r="P57" s="35" t="s">
        <v>17</v>
      </c>
      <c r="Q57" s="35"/>
      <c r="R57" s="35"/>
      <c r="S57" s="35" t="s">
        <v>138</v>
      </c>
      <c r="T57" s="35" t="s">
        <v>138</v>
      </c>
      <c r="U57" s="35"/>
      <c r="V57" s="35" t="s">
        <v>17</v>
      </c>
      <c r="W57" s="35"/>
      <c r="X57" s="35" t="s">
        <v>138</v>
      </c>
      <c r="Y57" s="35" t="s">
        <v>17</v>
      </c>
      <c r="Z57" s="35" t="s">
        <v>17</v>
      </c>
      <c r="AA57" s="35" t="s">
        <v>17</v>
      </c>
      <c r="AB57" s="35" t="s">
        <v>17</v>
      </c>
      <c r="AC57" s="35" t="s">
        <v>17</v>
      </c>
      <c r="AD57" s="35" t="s">
        <v>17</v>
      </c>
      <c r="AE57" s="35"/>
      <c r="AF57" s="35" t="s">
        <v>17</v>
      </c>
      <c r="AG57" s="35" t="s">
        <v>17</v>
      </c>
      <c r="AH57" s="35" t="s">
        <v>17</v>
      </c>
      <c r="AI57" s="35" t="s">
        <v>17</v>
      </c>
      <c r="AJ57" s="35" t="s">
        <v>138</v>
      </c>
      <c r="AK57" s="35" t="s">
        <v>17</v>
      </c>
      <c r="AL57" s="35" t="s">
        <v>17</v>
      </c>
      <c r="AM57" s="35"/>
      <c r="AN57" s="35" t="s">
        <v>17</v>
      </c>
      <c r="AO57" s="35"/>
      <c r="AP57" s="35" t="s">
        <v>17</v>
      </c>
      <c r="AQ57" s="35"/>
      <c r="AR57" s="35"/>
      <c r="AS57" s="35" t="s">
        <v>17</v>
      </c>
      <c r="AT57" s="35"/>
      <c r="AU57" s="35"/>
      <c r="AV57" s="35" t="s">
        <v>17</v>
      </c>
      <c r="AW57" s="35" t="s">
        <v>17</v>
      </c>
      <c r="AX57" s="35" t="s">
        <v>17</v>
      </c>
      <c r="AY57" s="35"/>
      <c r="AZ57" s="35" t="s">
        <v>17</v>
      </c>
      <c r="BA57" s="35" t="s">
        <v>17</v>
      </c>
      <c r="BB57" s="35" t="s">
        <v>17</v>
      </c>
      <c r="BC57" s="35" t="s">
        <v>17</v>
      </c>
      <c r="BD57" s="35" t="s">
        <v>17</v>
      </c>
      <c r="BE57" s="35"/>
      <c r="BF57" s="35" t="s">
        <v>17</v>
      </c>
      <c r="BG57" s="35" t="s">
        <v>17</v>
      </c>
      <c r="BH57" s="35"/>
      <c r="BI57" s="35"/>
      <c r="BJ57" s="35" t="s">
        <v>138</v>
      </c>
    </row>
    <row r="58" spans="2:62" ht="12.75">
      <c r="B58" s="16"/>
      <c r="C58" s="24" t="s">
        <v>69</v>
      </c>
      <c r="D58" s="23"/>
      <c r="E58" s="23"/>
      <c r="F58" s="23"/>
      <c r="G58" s="64"/>
      <c r="H58" s="23">
        <v>0.824</v>
      </c>
      <c r="I58" s="23">
        <v>0.342</v>
      </c>
      <c r="J58" s="23">
        <v>0.133</v>
      </c>
      <c r="K58" s="23">
        <v>0.889</v>
      </c>
      <c r="L58" s="23">
        <v>0.209</v>
      </c>
      <c r="M58" s="23">
        <v>0.253</v>
      </c>
      <c r="N58" s="23">
        <v>0.226</v>
      </c>
      <c r="O58" s="23">
        <v>1</v>
      </c>
      <c r="P58" s="23">
        <v>0.557</v>
      </c>
      <c r="Q58" s="23"/>
      <c r="R58" s="23"/>
      <c r="S58" s="23">
        <v>0.65</v>
      </c>
      <c r="T58" s="23">
        <v>0.24</v>
      </c>
      <c r="U58" s="23"/>
      <c r="V58" s="23">
        <v>0.136</v>
      </c>
      <c r="W58" s="23"/>
      <c r="X58" s="23">
        <v>0.436</v>
      </c>
      <c r="Y58" s="23">
        <v>0.229</v>
      </c>
      <c r="Z58" s="23">
        <v>0.154</v>
      </c>
      <c r="AA58" s="23">
        <v>0.164</v>
      </c>
      <c r="AB58" s="23">
        <v>0.348</v>
      </c>
      <c r="AC58" s="23">
        <v>0.21</v>
      </c>
      <c r="AD58" s="23">
        <v>0.347</v>
      </c>
      <c r="AE58" s="23"/>
      <c r="AF58" s="23">
        <v>0.219</v>
      </c>
      <c r="AG58" s="23">
        <v>0.737</v>
      </c>
      <c r="AH58" s="23">
        <v>0.874</v>
      </c>
      <c r="AI58" s="23">
        <v>0.332</v>
      </c>
      <c r="AJ58" s="23">
        <v>0.295</v>
      </c>
      <c r="AK58" s="23">
        <v>0.304</v>
      </c>
      <c r="AL58" s="23">
        <v>0.259</v>
      </c>
      <c r="AM58" s="23"/>
      <c r="AN58" s="23">
        <v>1</v>
      </c>
      <c r="AO58" s="23"/>
      <c r="AP58" s="23">
        <v>0.388</v>
      </c>
      <c r="AQ58" s="23"/>
      <c r="AR58" s="23"/>
      <c r="AS58" s="23">
        <v>1</v>
      </c>
      <c r="AT58" s="23"/>
      <c r="AU58" s="23"/>
      <c r="AV58" s="23">
        <v>0.266</v>
      </c>
      <c r="AW58" s="23">
        <v>0.308</v>
      </c>
      <c r="AX58" s="23">
        <v>0.308</v>
      </c>
      <c r="AY58" s="23"/>
      <c r="AZ58" s="23">
        <v>0.676</v>
      </c>
      <c r="BA58" s="23">
        <v>0.357</v>
      </c>
      <c r="BB58" s="23">
        <v>0.233</v>
      </c>
      <c r="BC58" s="23">
        <v>0.157</v>
      </c>
      <c r="BD58" s="23">
        <v>0.39</v>
      </c>
      <c r="BE58" s="23"/>
      <c r="BF58" s="23">
        <v>0.202</v>
      </c>
      <c r="BG58" s="23">
        <v>0.282</v>
      </c>
      <c r="BH58" s="23"/>
      <c r="BI58" s="23"/>
      <c r="BJ58" s="23">
        <v>0.25</v>
      </c>
    </row>
    <row r="59" spans="1:62" ht="12.75">
      <c r="A59" s="47" t="s">
        <v>175</v>
      </c>
      <c r="B59" s="13" t="s">
        <v>165</v>
      </c>
      <c r="C59" s="13" t="s">
        <v>68</v>
      </c>
      <c r="D59" s="54"/>
      <c r="E59" s="54"/>
      <c r="F59" s="54"/>
      <c r="G59" s="62"/>
      <c r="H59" s="54">
        <v>4.49</v>
      </c>
      <c r="I59" s="54">
        <v>2.87</v>
      </c>
      <c r="J59" s="54">
        <v>10</v>
      </c>
      <c r="K59" s="54">
        <v>1</v>
      </c>
      <c r="L59" s="54">
        <v>6.08</v>
      </c>
      <c r="M59" s="54">
        <v>1</v>
      </c>
      <c r="N59" s="54">
        <v>0.73</v>
      </c>
      <c r="O59" s="54">
        <v>1</v>
      </c>
      <c r="P59" s="54">
        <v>1.46</v>
      </c>
      <c r="Q59" s="54"/>
      <c r="R59" s="54"/>
      <c r="S59" s="54">
        <v>9.15</v>
      </c>
      <c r="T59" s="54">
        <v>4.65</v>
      </c>
      <c r="U59" s="54"/>
      <c r="V59" s="54">
        <v>1</v>
      </c>
      <c r="W59" s="54"/>
      <c r="X59" s="54">
        <v>7.26</v>
      </c>
      <c r="Y59" s="54">
        <v>1</v>
      </c>
      <c r="Z59" s="54">
        <v>1</v>
      </c>
      <c r="AA59" s="54">
        <v>1</v>
      </c>
      <c r="AB59" s="54">
        <v>1</v>
      </c>
      <c r="AC59" s="54">
        <v>1</v>
      </c>
      <c r="AD59" s="54">
        <v>1.84</v>
      </c>
      <c r="AE59" s="54"/>
      <c r="AF59" s="54">
        <v>2.05</v>
      </c>
      <c r="AG59" s="54">
        <v>1.79</v>
      </c>
      <c r="AH59" s="54">
        <v>1</v>
      </c>
      <c r="AI59" s="54">
        <v>0.74</v>
      </c>
      <c r="AJ59" s="54">
        <v>2.48</v>
      </c>
      <c r="AK59" s="54">
        <v>1</v>
      </c>
      <c r="AL59" s="54">
        <v>0.59</v>
      </c>
      <c r="AM59" s="54"/>
      <c r="AN59" s="54">
        <v>0.95</v>
      </c>
      <c r="AO59" s="54"/>
      <c r="AP59" s="54">
        <v>0.76</v>
      </c>
      <c r="AQ59" s="54"/>
      <c r="AR59" s="54"/>
      <c r="AS59" s="54">
        <v>3.52</v>
      </c>
      <c r="AT59" s="54"/>
      <c r="AU59" s="54"/>
      <c r="AV59" s="54">
        <v>3.21</v>
      </c>
      <c r="AW59" s="54">
        <v>1</v>
      </c>
      <c r="AX59" s="54">
        <v>3.94</v>
      </c>
      <c r="AY59" s="54"/>
      <c r="AZ59" s="54">
        <v>1</v>
      </c>
      <c r="BA59" s="54">
        <v>5.69</v>
      </c>
      <c r="BB59" s="54">
        <v>4.92</v>
      </c>
      <c r="BC59" s="54">
        <v>3.13</v>
      </c>
      <c r="BD59" s="54">
        <v>1.95</v>
      </c>
      <c r="BE59" s="54"/>
      <c r="BF59" s="54">
        <v>1</v>
      </c>
      <c r="BG59" s="54">
        <v>2.62</v>
      </c>
      <c r="BH59" s="54"/>
      <c r="BI59" s="54"/>
      <c r="BJ59" s="54">
        <v>2.44</v>
      </c>
    </row>
    <row r="60" spans="2:62" ht="12.75">
      <c r="B60" s="8"/>
      <c r="C60" s="1" t="s">
        <v>133</v>
      </c>
      <c r="D60" s="35"/>
      <c r="E60" s="35"/>
      <c r="F60" s="35"/>
      <c r="G60" s="63"/>
      <c r="H60" s="35" t="s">
        <v>138</v>
      </c>
      <c r="I60" s="35" t="s">
        <v>138</v>
      </c>
      <c r="J60" s="35" t="s">
        <v>138</v>
      </c>
      <c r="K60" s="35" t="s">
        <v>17</v>
      </c>
      <c r="L60" s="35" t="s">
        <v>138</v>
      </c>
      <c r="M60" s="35" t="s">
        <v>17</v>
      </c>
      <c r="N60" s="35" t="s">
        <v>138</v>
      </c>
      <c r="O60" s="35" t="s">
        <v>17</v>
      </c>
      <c r="P60" s="35" t="s">
        <v>138</v>
      </c>
      <c r="Q60" s="35"/>
      <c r="R60" s="35"/>
      <c r="S60" s="35" t="s">
        <v>138</v>
      </c>
      <c r="T60" s="35" t="s">
        <v>138</v>
      </c>
      <c r="U60" s="35"/>
      <c r="V60" s="35" t="s">
        <v>17</v>
      </c>
      <c r="W60" s="35"/>
      <c r="X60" s="35" t="s">
        <v>138</v>
      </c>
      <c r="Y60" s="35" t="s">
        <v>17</v>
      </c>
      <c r="Z60" s="35" t="s">
        <v>17</v>
      </c>
      <c r="AA60" s="35" t="s">
        <v>17</v>
      </c>
      <c r="AB60" s="35" t="s">
        <v>17</v>
      </c>
      <c r="AC60" s="35" t="s">
        <v>17</v>
      </c>
      <c r="AD60" s="35" t="s">
        <v>138</v>
      </c>
      <c r="AE60" s="35"/>
      <c r="AF60" s="35" t="s">
        <v>138</v>
      </c>
      <c r="AG60" s="35" t="s">
        <v>138</v>
      </c>
      <c r="AH60" s="35" t="s">
        <v>17</v>
      </c>
      <c r="AI60" s="35" t="s">
        <v>138</v>
      </c>
      <c r="AJ60" s="35" t="s">
        <v>138</v>
      </c>
      <c r="AK60" s="35" t="s">
        <v>17</v>
      </c>
      <c r="AL60" s="35" t="s">
        <v>138</v>
      </c>
      <c r="AM60" s="35"/>
      <c r="AN60" s="35" t="s">
        <v>138</v>
      </c>
      <c r="AO60" s="35"/>
      <c r="AP60" s="35" t="s">
        <v>138</v>
      </c>
      <c r="AQ60" s="35"/>
      <c r="AR60" s="35"/>
      <c r="AS60" s="35" t="s">
        <v>138</v>
      </c>
      <c r="AT60" s="35"/>
      <c r="AU60" s="35"/>
      <c r="AV60" s="35" t="s">
        <v>138</v>
      </c>
      <c r="AW60" s="35" t="s">
        <v>17</v>
      </c>
      <c r="AX60" s="35" t="s">
        <v>138</v>
      </c>
      <c r="AY60" s="35"/>
      <c r="AZ60" s="35" t="s">
        <v>17</v>
      </c>
      <c r="BA60" s="35" t="s">
        <v>138</v>
      </c>
      <c r="BB60" s="35" t="s">
        <v>138</v>
      </c>
      <c r="BC60" s="35" t="s">
        <v>138</v>
      </c>
      <c r="BD60" s="35" t="s">
        <v>138</v>
      </c>
      <c r="BE60" s="35"/>
      <c r="BF60" s="35" t="s">
        <v>17</v>
      </c>
      <c r="BG60" s="35" t="s">
        <v>138</v>
      </c>
      <c r="BH60" s="35"/>
      <c r="BI60" s="35"/>
      <c r="BJ60" s="35" t="s">
        <v>138</v>
      </c>
    </row>
    <row r="61" spans="2:62" ht="12.75">
      <c r="B61" s="16"/>
      <c r="C61" s="24" t="s">
        <v>69</v>
      </c>
      <c r="D61" s="23"/>
      <c r="E61" s="23"/>
      <c r="F61" s="23"/>
      <c r="G61" s="64"/>
      <c r="H61" s="23">
        <v>0.824</v>
      </c>
      <c r="I61" s="23">
        <v>0.342</v>
      </c>
      <c r="J61" s="23">
        <v>0.133</v>
      </c>
      <c r="K61" s="23">
        <v>0.889</v>
      </c>
      <c r="L61" s="23">
        <v>0.209</v>
      </c>
      <c r="M61" s="23">
        <v>0.253</v>
      </c>
      <c r="N61" s="23">
        <v>0.226</v>
      </c>
      <c r="O61" s="23">
        <v>1</v>
      </c>
      <c r="P61" s="23">
        <v>0.557</v>
      </c>
      <c r="Q61" s="23"/>
      <c r="R61" s="23"/>
      <c r="S61" s="23">
        <v>0.65</v>
      </c>
      <c r="T61" s="23">
        <v>0.24</v>
      </c>
      <c r="U61" s="23"/>
      <c r="V61" s="23">
        <v>0.136</v>
      </c>
      <c r="W61" s="23"/>
      <c r="X61" s="23">
        <v>0.436</v>
      </c>
      <c r="Y61" s="23">
        <v>0.229</v>
      </c>
      <c r="Z61" s="23">
        <v>0.154</v>
      </c>
      <c r="AA61" s="23">
        <v>0.164</v>
      </c>
      <c r="AB61" s="23">
        <v>0.348</v>
      </c>
      <c r="AC61" s="23">
        <v>0.21</v>
      </c>
      <c r="AD61" s="23">
        <v>0.347</v>
      </c>
      <c r="AE61" s="23"/>
      <c r="AF61" s="23">
        <v>0.219</v>
      </c>
      <c r="AG61" s="23">
        <v>0.737</v>
      </c>
      <c r="AH61" s="23">
        <v>0.874</v>
      </c>
      <c r="AI61" s="23">
        <v>0.332</v>
      </c>
      <c r="AJ61" s="23">
        <v>0.295</v>
      </c>
      <c r="AK61" s="23">
        <v>0.304</v>
      </c>
      <c r="AL61" s="23">
        <v>0.259</v>
      </c>
      <c r="AM61" s="23"/>
      <c r="AN61" s="23">
        <v>1</v>
      </c>
      <c r="AO61" s="23"/>
      <c r="AP61" s="23">
        <v>0.388</v>
      </c>
      <c r="AQ61" s="23"/>
      <c r="AR61" s="23"/>
      <c r="AS61" s="23">
        <v>1</v>
      </c>
      <c r="AT61" s="23"/>
      <c r="AU61" s="23"/>
      <c r="AV61" s="23">
        <v>0.266</v>
      </c>
      <c r="AW61" s="23">
        <v>0.308</v>
      </c>
      <c r="AX61" s="23">
        <v>0.308</v>
      </c>
      <c r="AY61" s="23"/>
      <c r="AZ61" s="23">
        <v>0.676</v>
      </c>
      <c r="BA61" s="23">
        <v>0.357</v>
      </c>
      <c r="BB61" s="23">
        <v>0.233</v>
      </c>
      <c r="BC61" s="23">
        <v>0.157</v>
      </c>
      <c r="BD61" s="23">
        <v>0.39</v>
      </c>
      <c r="BE61" s="23"/>
      <c r="BF61" s="23">
        <v>0.202</v>
      </c>
      <c r="BG61" s="23">
        <v>0.282</v>
      </c>
      <c r="BH61" s="23"/>
      <c r="BI61" s="23"/>
      <c r="BJ61" s="23">
        <v>0.25</v>
      </c>
    </row>
    <row r="62" spans="1:62" ht="12.75">
      <c r="A62" s="47" t="s">
        <v>177</v>
      </c>
      <c r="B62" s="13" t="s">
        <v>165</v>
      </c>
      <c r="C62" s="13" t="s">
        <v>68</v>
      </c>
      <c r="D62" s="54"/>
      <c r="E62" s="54"/>
      <c r="F62" s="54"/>
      <c r="G62" s="62"/>
      <c r="H62" s="54">
        <v>2.82</v>
      </c>
      <c r="I62" s="54">
        <v>2.53</v>
      </c>
      <c r="J62" s="54">
        <v>8.09</v>
      </c>
      <c r="K62" s="54">
        <v>1</v>
      </c>
      <c r="L62" s="54">
        <v>5.25</v>
      </c>
      <c r="M62" s="54">
        <v>1</v>
      </c>
      <c r="N62" s="54">
        <v>0.67</v>
      </c>
      <c r="O62" s="54">
        <v>1</v>
      </c>
      <c r="P62" s="54">
        <v>0.93</v>
      </c>
      <c r="Q62" s="54"/>
      <c r="R62" s="54"/>
      <c r="S62" s="54">
        <v>6.74</v>
      </c>
      <c r="T62" s="54">
        <v>3.65</v>
      </c>
      <c r="U62" s="54"/>
      <c r="V62" s="54">
        <v>1.79</v>
      </c>
      <c r="W62" s="54"/>
      <c r="X62" s="54">
        <v>5.56</v>
      </c>
      <c r="Y62" s="54">
        <v>1</v>
      </c>
      <c r="Z62" s="54">
        <v>1</v>
      </c>
      <c r="AA62" s="54">
        <v>1</v>
      </c>
      <c r="AB62" s="54">
        <v>1</v>
      </c>
      <c r="AC62" s="54">
        <v>1</v>
      </c>
      <c r="AD62" s="54">
        <v>1.53</v>
      </c>
      <c r="AE62" s="54"/>
      <c r="AF62" s="54">
        <v>1.35</v>
      </c>
      <c r="AG62" s="54">
        <v>1.24</v>
      </c>
      <c r="AH62" s="54">
        <v>1</v>
      </c>
      <c r="AI62" s="54">
        <v>0.63</v>
      </c>
      <c r="AJ62" s="54">
        <v>1.95</v>
      </c>
      <c r="AK62" s="54">
        <v>1</v>
      </c>
      <c r="AL62" s="54">
        <v>0.5</v>
      </c>
      <c r="AM62" s="54"/>
      <c r="AN62" s="54">
        <v>0.78</v>
      </c>
      <c r="AO62" s="54"/>
      <c r="AP62" s="54">
        <v>1</v>
      </c>
      <c r="AQ62" s="54"/>
      <c r="AR62" s="54"/>
      <c r="AS62" s="54">
        <v>3.05</v>
      </c>
      <c r="AT62" s="54"/>
      <c r="AU62" s="54"/>
      <c r="AV62" s="54">
        <v>2.61</v>
      </c>
      <c r="AW62" s="54">
        <v>2.88</v>
      </c>
      <c r="AX62" s="54">
        <v>3.36</v>
      </c>
      <c r="AY62" s="54"/>
      <c r="AZ62" s="54">
        <v>3.9</v>
      </c>
      <c r="BA62" s="54">
        <v>4.19</v>
      </c>
      <c r="BB62" s="54">
        <v>4.56</v>
      </c>
      <c r="BC62" s="54">
        <v>2.93</v>
      </c>
      <c r="BD62" s="54">
        <v>1</v>
      </c>
      <c r="BE62" s="54"/>
      <c r="BF62" s="54">
        <v>1</v>
      </c>
      <c r="BG62" s="54">
        <v>1.96</v>
      </c>
      <c r="BH62" s="54"/>
      <c r="BI62" s="54"/>
      <c r="BJ62" s="54">
        <v>2.3</v>
      </c>
    </row>
    <row r="63" spans="2:62" ht="12.75">
      <c r="B63" s="8"/>
      <c r="C63" s="1" t="s">
        <v>133</v>
      </c>
      <c r="D63" s="35"/>
      <c r="E63" s="35"/>
      <c r="F63" s="35"/>
      <c r="G63" s="63"/>
      <c r="H63" s="35" t="s">
        <v>138</v>
      </c>
      <c r="I63" s="35" t="s">
        <v>138</v>
      </c>
      <c r="J63" s="35" t="s">
        <v>138</v>
      </c>
      <c r="K63" s="35" t="s">
        <v>17</v>
      </c>
      <c r="L63" s="35" t="s">
        <v>138</v>
      </c>
      <c r="M63" s="35" t="s">
        <v>17</v>
      </c>
      <c r="N63" s="35" t="s">
        <v>138</v>
      </c>
      <c r="O63" s="35" t="s">
        <v>17</v>
      </c>
      <c r="P63" s="35" t="s">
        <v>138</v>
      </c>
      <c r="Q63" s="35"/>
      <c r="R63" s="35"/>
      <c r="S63" s="35" t="s">
        <v>138</v>
      </c>
      <c r="T63" s="35" t="s">
        <v>138</v>
      </c>
      <c r="U63" s="35"/>
      <c r="V63" s="35" t="s">
        <v>138</v>
      </c>
      <c r="W63" s="35"/>
      <c r="X63" s="35" t="s">
        <v>138</v>
      </c>
      <c r="Y63" s="35" t="s">
        <v>17</v>
      </c>
      <c r="Z63" s="35" t="s">
        <v>17</v>
      </c>
      <c r="AA63" s="35" t="s">
        <v>17</v>
      </c>
      <c r="AB63" s="35" t="s">
        <v>17</v>
      </c>
      <c r="AC63" s="35" t="s">
        <v>17</v>
      </c>
      <c r="AD63" s="35" t="s">
        <v>138</v>
      </c>
      <c r="AE63" s="35"/>
      <c r="AF63" s="35" t="s">
        <v>138</v>
      </c>
      <c r="AG63" s="35" t="s">
        <v>138</v>
      </c>
      <c r="AH63" s="35" t="s">
        <v>17</v>
      </c>
      <c r="AI63" s="35" t="s">
        <v>138</v>
      </c>
      <c r="AJ63" s="35" t="s">
        <v>138</v>
      </c>
      <c r="AK63" s="35" t="s">
        <v>17</v>
      </c>
      <c r="AL63" s="35" t="s">
        <v>138</v>
      </c>
      <c r="AM63" s="35"/>
      <c r="AN63" s="35" t="s">
        <v>138</v>
      </c>
      <c r="AO63" s="35"/>
      <c r="AP63" s="35" t="s">
        <v>17</v>
      </c>
      <c r="AQ63" s="35"/>
      <c r="AR63" s="35"/>
      <c r="AS63" s="35" t="s">
        <v>138</v>
      </c>
      <c r="AT63" s="35"/>
      <c r="AU63" s="35"/>
      <c r="AV63" s="35" t="s">
        <v>138</v>
      </c>
      <c r="AW63" s="35" t="s">
        <v>138</v>
      </c>
      <c r="AX63" s="35" t="s">
        <v>138</v>
      </c>
      <c r="AY63" s="35"/>
      <c r="AZ63" s="35" t="s">
        <v>138</v>
      </c>
      <c r="BA63" s="35" t="s">
        <v>138</v>
      </c>
      <c r="BB63" s="35" t="s">
        <v>138</v>
      </c>
      <c r="BC63" s="35" t="s">
        <v>138</v>
      </c>
      <c r="BD63" s="35" t="s">
        <v>17</v>
      </c>
      <c r="BE63" s="35"/>
      <c r="BF63" s="35" t="s">
        <v>17</v>
      </c>
      <c r="BG63" s="35" t="s">
        <v>138</v>
      </c>
      <c r="BH63" s="35"/>
      <c r="BI63" s="35"/>
      <c r="BJ63" s="35" t="s">
        <v>138</v>
      </c>
    </row>
    <row r="64" spans="2:62" ht="12.75">
      <c r="B64" s="16"/>
      <c r="C64" s="24" t="s">
        <v>69</v>
      </c>
      <c r="D64" s="23"/>
      <c r="E64" s="23"/>
      <c r="F64" s="23"/>
      <c r="G64" s="64"/>
      <c r="H64" s="23">
        <v>0.824</v>
      </c>
      <c r="I64" s="23">
        <v>0.342</v>
      </c>
      <c r="J64" s="23">
        <v>0.133</v>
      </c>
      <c r="K64" s="23">
        <v>0.889</v>
      </c>
      <c r="L64" s="23">
        <v>0.209</v>
      </c>
      <c r="M64" s="23">
        <v>0.253</v>
      </c>
      <c r="N64" s="23">
        <v>0.226</v>
      </c>
      <c r="O64" s="23">
        <v>1</v>
      </c>
      <c r="P64" s="23">
        <v>0.557</v>
      </c>
      <c r="Q64" s="23"/>
      <c r="R64" s="23"/>
      <c r="S64" s="23">
        <v>0.65</v>
      </c>
      <c r="T64" s="23">
        <v>0.24</v>
      </c>
      <c r="U64" s="23"/>
      <c r="V64" s="23">
        <v>0.136</v>
      </c>
      <c r="W64" s="23"/>
      <c r="X64" s="23">
        <v>0.436</v>
      </c>
      <c r="Y64" s="23">
        <v>0.229</v>
      </c>
      <c r="Z64" s="23">
        <v>0.154</v>
      </c>
      <c r="AA64" s="23">
        <v>0.164</v>
      </c>
      <c r="AB64" s="23">
        <v>0.348</v>
      </c>
      <c r="AC64" s="23">
        <v>0.21</v>
      </c>
      <c r="AD64" s="23">
        <v>0.347</v>
      </c>
      <c r="AE64" s="23"/>
      <c r="AF64" s="23">
        <v>0.219</v>
      </c>
      <c r="AG64" s="23">
        <v>0.737</v>
      </c>
      <c r="AH64" s="23">
        <v>0.874</v>
      </c>
      <c r="AI64" s="23">
        <v>0.332</v>
      </c>
      <c r="AJ64" s="23">
        <v>0.295</v>
      </c>
      <c r="AK64" s="23">
        <v>0.304</v>
      </c>
      <c r="AL64" s="23">
        <v>0.259</v>
      </c>
      <c r="AM64" s="23"/>
      <c r="AN64" s="23">
        <v>1</v>
      </c>
      <c r="AO64" s="23"/>
      <c r="AP64" s="23">
        <v>0.388</v>
      </c>
      <c r="AQ64" s="23"/>
      <c r="AR64" s="23"/>
      <c r="AS64" s="23">
        <v>1</v>
      </c>
      <c r="AT64" s="23"/>
      <c r="AU64" s="23"/>
      <c r="AV64" s="23">
        <v>0.266</v>
      </c>
      <c r="AW64" s="23">
        <v>0.308</v>
      </c>
      <c r="AX64" s="23">
        <v>0.308</v>
      </c>
      <c r="AY64" s="23"/>
      <c r="AZ64" s="23">
        <v>0.676</v>
      </c>
      <c r="BA64" s="23">
        <v>0.357</v>
      </c>
      <c r="BB64" s="23">
        <v>0.233</v>
      </c>
      <c r="BC64" s="23">
        <v>0.157</v>
      </c>
      <c r="BD64" s="23">
        <v>0.39</v>
      </c>
      <c r="BE64" s="23"/>
      <c r="BF64" s="23">
        <v>0.202</v>
      </c>
      <c r="BG64" s="23">
        <v>0.282</v>
      </c>
      <c r="BH64" s="23"/>
      <c r="BI64" s="23"/>
      <c r="BJ64" s="23">
        <v>0.25</v>
      </c>
    </row>
    <row r="65" spans="1:62" ht="12.75">
      <c r="A65" s="47" t="s">
        <v>180</v>
      </c>
      <c r="B65" s="13" t="s">
        <v>165</v>
      </c>
      <c r="C65" s="13" t="s">
        <v>68</v>
      </c>
      <c r="D65" s="54"/>
      <c r="E65" s="54"/>
      <c r="F65" s="54"/>
      <c r="G65" s="62"/>
      <c r="H65" s="54">
        <v>0.83</v>
      </c>
      <c r="I65" s="54">
        <v>0.52</v>
      </c>
      <c r="J65" s="54">
        <v>2.16</v>
      </c>
      <c r="K65" s="54">
        <v>1</v>
      </c>
      <c r="L65" s="54">
        <v>1.61</v>
      </c>
      <c r="M65" s="54">
        <v>1</v>
      </c>
      <c r="N65" s="54">
        <v>0.25</v>
      </c>
      <c r="O65" s="54">
        <v>1</v>
      </c>
      <c r="P65" s="54">
        <v>0.37</v>
      </c>
      <c r="Q65" s="54"/>
      <c r="R65" s="54"/>
      <c r="S65" s="54">
        <v>1</v>
      </c>
      <c r="T65" s="54">
        <v>1</v>
      </c>
      <c r="U65" s="54"/>
      <c r="V65" s="54">
        <v>1.09</v>
      </c>
      <c r="W65" s="54"/>
      <c r="X65" s="54">
        <v>1.68</v>
      </c>
      <c r="Y65" s="54">
        <v>1</v>
      </c>
      <c r="Z65" s="54">
        <v>1</v>
      </c>
      <c r="AA65" s="54">
        <v>1</v>
      </c>
      <c r="AB65" s="54">
        <v>1</v>
      </c>
      <c r="AC65" s="54">
        <v>1</v>
      </c>
      <c r="AD65" s="54">
        <v>1</v>
      </c>
      <c r="AE65" s="54"/>
      <c r="AF65" s="54">
        <v>1</v>
      </c>
      <c r="AG65" s="54">
        <v>1</v>
      </c>
      <c r="AH65" s="54">
        <v>1</v>
      </c>
      <c r="AI65" s="54">
        <v>1</v>
      </c>
      <c r="AJ65" s="54">
        <v>0.6</v>
      </c>
      <c r="AK65" s="54">
        <v>1</v>
      </c>
      <c r="AL65" s="54">
        <v>1</v>
      </c>
      <c r="AM65" s="54"/>
      <c r="AN65" s="54">
        <v>1</v>
      </c>
      <c r="AO65" s="54"/>
      <c r="AP65" s="54">
        <v>1</v>
      </c>
      <c r="AQ65" s="54"/>
      <c r="AR65" s="54"/>
      <c r="AS65" s="54">
        <v>1</v>
      </c>
      <c r="AT65" s="54"/>
      <c r="AU65" s="54"/>
      <c r="AV65" s="54">
        <v>0.6</v>
      </c>
      <c r="AW65" s="54">
        <v>0.92</v>
      </c>
      <c r="AX65" s="54">
        <v>1</v>
      </c>
      <c r="AY65" s="54"/>
      <c r="AZ65" s="54">
        <v>1</v>
      </c>
      <c r="BA65" s="54">
        <v>1</v>
      </c>
      <c r="BB65" s="54">
        <v>1</v>
      </c>
      <c r="BC65" s="54">
        <v>1</v>
      </c>
      <c r="BD65" s="54">
        <v>1</v>
      </c>
      <c r="BE65" s="54"/>
      <c r="BF65" s="54">
        <v>1</v>
      </c>
      <c r="BG65" s="54">
        <v>0.49</v>
      </c>
      <c r="BH65" s="54"/>
      <c r="BI65" s="54"/>
      <c r="BJ65" s="54">
        <v>0.55</v>
      </c>
    </row>
    <row r="66" spans="2:62" ht="12.75">
      <c r="B66" s="8"/>
      <c r="C66" s="1" t="s">
        <v>133</v>
      </c>
      <c r="D66" s="35"/>
      <c r="E66" s="35"/>
      <c r="F66" s="35"/>
      <c r="G66" s="63"/>
      <c r="H66" s="35" t="s">
        <v>138</v>
      </c>
      <c r="I66" s="35" t="s">
        <v>138</v>
      </c>
      <c r="J66" s="35" t="s">
        <v>138</v>
      </c>
      <c r="K66" s="35" t="s">
        <v>17</v>
      </c>
      <c r="L66" s="35" t="s">
        <v>138</v>
      </c>
      <c r="M66" s="35" t="s">
        <v>17</v>
      </c>
      <c r="N66" s="35" t="s">
        <v>138</v>
      </c>
      <c r="O66" s="35" t="s">
        <v>17</v>
      </c>
      <c r="P66" s="35" t="s">
        <v>138</v>
      </c>
      <c r="Q66" s="35"/>
      <c r="R66" s="35"/>
      <c r="S66" s="35" t="s">
        <v>17</v>
      </c>
      <c r="T66" s="35" t="s">
        <v>138</v>
      </c>
      <c r="U66" s="35"/>
      <c r="V66" s="35" t="s">
        <v>138</v>
      </c>
      <c r="W66" s="35"/>
      <c r="X66" s="35" t="s">
        <v>138</v>
      </c>
      <c r="Y66" s="35" t="s">
        <v>17</v>
      </c>
      <c r="Z66" s="35" t="s">
        <v>17</v>
      </c>
      <c r="AA66" s="35" t="s">
        <v>17</v>
      </c>
      <c r="AB66" s="35" t="s">
        <v>17</v>
      </c>
      <c r="AC66" s="35" t="s">
        <v>17</v>
      </c>
      <c r="AD66" s="35" t="s">
        <v>17</v>
      </c>
      <c r="AE66" s="35"/>
      <c r="AF66" s="35" t="s">
        <v>17</v>
      </c>
      <c r="AG66" s="35" t="s">
        <v>17</v>
      </c>
      <c r="AH66" s="35" t="s">
        <v>17</v>
      </c>
      <c r="AI66" s="35" t="s">
        <v>17</v>
      </c>
      <c r="AJ66" s="35" t="s">
        <v>138</v>
      </c>
      <c r="AK66" s="35" t="s">
        <v>17</v>
      </c>
      <c r="AL66" s="35" t="s">
        <v>17</v>
      </c>
      <c r="AM66" s="35"/>
      <c r="AN66" s="35" t="s">
        <v>17</v>
      </c>
      <c r="AO66" s="35"/>
      <c r="AP66" s="35" t="s">
        <v>17</v>
      </c>
      <c r="AQ66" s="35"/>
      <c r="AR66" s="35"/>
      <c r="AS66" s="35" t="s">
        <v>17</v>
      </c>
      <c r="AT66" s="35"/>
      <c r="AU66" s="35"/>
      <c r="AV66" s="35" t="s">
        <v>138</v>
      </c>
      <c r="AW66" s="35" t="s">
        <v>138</v>
      </c>
      <c r="AX66" s="35" t="s">
        <v>17</v>
      </c>
      <c r="AY66" s="35"/>
      <c r="AZ66" s="35" t="s">
        <v>17</v>
      </c>
      <c r="BA66" s="35" t="s">
        <v>17</v>
      </c>
      <c r="BB66" s="35" t="s">
        <v>17</v>
      </c>
      <c r="BC66" s="35" t="s">
        <v>17</v>
      </c>
      <c r="BD66" s="35" t="s">
        <v>17</v>
      </c>
      <c r="BE66" s="35"/>
      <c r="BF66" s="35" t="s">
        <v>17</v>
      </c>
      <c r="BG66" s="35" t="s">
        <v>138</v>
      </c>
      <c r="BH66" s="35"/>
      <c r="BI66" s="35"/>
      <c r="BJ66" s="35" t="s">
        <v>138</v>
      </c>
    </row>
    <row r="67" spans="2:62" ht="12.75">
      <c r="B67" s="16"/>
      <c r="C67" s="24" t="s">
        <v>69</v>
      </c>
      <c r="D67" s="23"/>
      <c r="E67" s="23"/>
      <c r="F67" s="23"/>
      <c r="G67" s="64"/>
      <c r="H67" s="23">
        <v>0.824</v>
      </c>
      <c r="I67" s="23">
        <v>0.342</v>
      </c>
      <c r="J67" s="23">
        <v>0.133</v>
      </c>
      <c r="K67" s="23">
        <v>0.889</v>
      </c>
      <c r="L67" s="23">
        <v>0.209</v>
      </c>
      <c r="M67" s="23">
        <v>0.253</v>
      </c>
      <c r="N67" s="23">
        <v>0.226</v>
      </c>
      <c r="O67" s="23">
        <v>1</v>
      </c>
      <c r="P67" s="23">
        <v>0.557</v>
      </c>
      <c r="Q67" s="23"/>
      <c r="R67" s="23"/>
      <c r="S67" s="23">
        <v>0.65</v>
      </c>
      <c r="T67" s="23">
        <v>0.24</v>
      </c>
      <c r="U67" s="23"/>
      <c r="V67" s="23">
        <v>0.136</v>
      </c>
      <c r="W67" s="23"/>
      <c r="X67" s="23">
        <v>0.436</v>
      </c>
      <c r="Y67" s="23">
        <v>0.229</v>
      </c>
      <c r="Z67" s="23">
        <v>0.154</v>
      </c>
      <c r="AA67" s="23">
        <v>0.164</v>
      </c>
      <c r="AB67" s="23">
        <v>0.348</v>
      </c>
      <c r="AC67" s="23">
        <v>0.21</v>
      </c>
      <c r="AD67" s="23">
        <v>0.347</v>
      </c>
      <c r="AE67" s="23"/>
      <c r="AF67" s="23">
        <v>0.219</v>
      </c>
      <c r="AG67" s="23">
        <v>0.737</v>
      </c>
      <c r="AH67" s="23">
        <v>0.874</v>
      </c>
      <c r="AI67" s="23">
        <v>0.332</v>
      </c>
      <c r="AJ67" s="23">
        <v>0.295</v>
      </c>
      <c r="AK67" s="23">
        <v>0.304</v>
      </c>
      <c r="AL67" s="23">
        <v>0.259</v>
      </c>
      <c r="AM67" s="23"/>
      <c r="AN67" s="23">
        <v>1</v>
      </c>
      <c r="AO67" s="23"/>
      <c r="AP67" s="23">
        <v>0.388</v>
      </c>
      <c r="AQ67" s="23"/>
      <c r="AR67" s="23"/>
      <c r="AS67" s="23">
        <v>1</v>
      </c>
      <c r="AT67" s="23"/>
      <c r="AU67" s="23"/>
      <c r="AV67" s="23">
        <v>0.266</v>
      </c>
      <c r="AW67" s="23">
        <v>0.308</v>
      </c>
      <c r="AX67" s="23">
        <v>0.308</v>
      </c>
      <c r="AY67" s="23"/>
      <c r="AZ67" s="23">
        <v>0.676</v>
      </c>
      <c r="BA67" s="23">
        <v>0.357</v>
      </c>
      <c r="BB67" s="23">
        <v>0.233</v>
      </c>
      <c r="BC67" s="23">
        <v>0.157</v>
      </c>
      <c r="BD67" s="23">
        <v>0.39</v>
      </c>
      <c r="BE67" s="23"/>
      <c r="BF67" s="23">
        <v>0.202</v>
      </c>
      <c r="BG67" s="23">
        <v>0.282</v>
      </c>
      <c r="BH67" s="23"/>
      <c r="BI67" s="23"/>
      <c r="BJ67" s="23">
        <v>0.25</v>
      </c>
    </row>
    <row r="68" spans="1:62" ht="12.75">
      <c r="A68" s="47" t="s">
        <v>182</v>
      </c>
      <c r="B68" s="13" t="s">
        <v>165</v>
      </c>
      <c r="C68" s="13" t="s">
        <v>68</v>
      </c>
      <c r="D68" s="54"/>
      <c r="E68" s="54"/>
      <c r="F68" s="54"/>
      <c r="G68" s="62"/>
      <c r="H68" s="54">
        <v>1</v>
      </c>
      <c r="I68" s="54">
        <v>3.54</v>
      </c>
      <c r="J68" s="54">
        <v>5.62</v>
      </c>
      <c r="K68" s="54">
        <v>0.13</v>
      </c>
      <c r="L68" s="54">
        <v>5.86</v>
      </c>
      <c r="M68" s="54">
        <v>0.41</v>
      </c>
      <c r="N68" s="54">
        <v>0.67</v>
      </c>
      <c r="O68" s="54">
        <v>1</v>
      </c>
      <c r="P68" s="54">
        <v>1</v>
      </c>
      <c r="Q68" s="54"/>
      <c r="R68" s="54"/>
      <c r="S68" s="54">
        <v>6.45</v>
      </c>
      <c r="T68" s="54">
        <v>3.13</v>
      </c>
      <c r="U68" s="54"/>
      <c r="V68" s="54">
        <v>1</v>
      </c>
      <c r="W68" s="54"/>
      <c r="X68" s="54">
        <v>5.92</v>
      </c>
      <c r="Y68" s="54">
        <v>0.55</v>
      </c>
      <c r="Z68" s="54">
        <v>1</v>
      </c>
      <c r="AA68" s="54">
        <v>0.6</v>
      </c>
      <c r="AB68" s="54">
        <v>1</v>
      </c>
      <c r="AC68" s="54">
        <v>1</v>
      </c>
      <c r="AD68" s="54">
        <v>1</v>
      </c>
      <c r="AE68" s="54"/>
      <c r="AF68" s="54">
        <v>1</v>
      </c>
      <c r="AG68" s="54">
        <v>0.59</v>
      </c>
      <c r="AH68" s="54">
        <v>1</v>
      </c>
      <c r="AI68" s="54">
        <v>0.66</v>
      </c>
      <c r="AJ68" s="54">
        <v>1</v>
      </c>
      <c r="AK68" s="54">
        <v>1</v>
      </c>
      <c r="AL68" s="54">
        <v>1</v>
      </c>
      <c r="AM68" s="54"/>
      <c r="AN68" s="54">
        <v>1</v>
      </c>
      <c r="AO68" s="54"/>
      <c r="AP68" s="54">
        <v>1</v>
      </c>
      <c r="AQ68" s="54"/>
      <c r="AR68" s="54"/>
      <c r="AS68" s="54">
        <v>1.86</v>
      </c>
      <c r="AT68" s="54"/>
      <c r="AU68" s="54"/>
      <c r="AV68" s="54">
        <v>2.78</v>
      </c>
      <c r="AW68" s="54">
        <v>1</v>
      </c>
      <c r="AX68" s="54">
        <v>1</v>
      </c>
      <c r="AY68" s="54"/>
      <c r="AZ68" s="54">
        <v>1</v>
      </c>
      <c r="BA68" s="54">
        <v>3.56</v>
      </c>
      <c r="BB68" s="54">
        <v>3.19</v>
      </c>
      <c r="BC68" s="54">
        <v>1.57</v>
      </c>
      <c r="BD68" s="54">
        <v>0.66</v>
      </c>
      <c r="BE68" s="54"/>
      <c r="BF68" s="54">
        <v>1</v>
      </c>
      <c r="BG68" s="54">
        <v>1</v>
      </c>
      <c r="BH68" s="54"/>
      <c r="BI68" s="54"/>
      <c r="BJ68" s="54">
        <v>1</v>
      </c>
    </row>
    <row r="69" spans="2:62" ht="12.75">
      <c r="B69" s="8"/>
      <c r="C69" s="1" t="s">
        <v>133</v>
      </c>
      <c r="D69" s="35"/>
      <c r="E69" s="35"/>
      <c r="F69" s="35"/>
      <c r="G69" s="63"/>
      <c r="H69" s="35" t="s">
        <v>17</v>
      </c>
      <c r="I69" s="35" t="s">
        <v>138</v>
      </c>
      <c r="J69" s="35" t="s">
        <v>138</v>
      </c>
      <c r="K69" s="35" t="s">
        <v>138</v>
      </c>
      <c r="L69" s="35" t="s">
        <v>138</v>
      </c>
      <c r="M69" s="35" t="s">
        <v>138</v>
      </c>
      <c r="N69" s="35" t="s">
        <v>138</v>
      </c>
      <c r="O69" s="35" t="s">
        <v>17</v>
      </c>
      <c r="P69" s="35" t="s">
        <v>17</v>
      </c>
      <c r="Q69" s="35"/>
      <c r="R69" s="35"/>
      <c r="S69" s="35" t="s">
        <v>138</v>
      </c>
      <c r="T69" s="35" t="s">
        <v>138</v>
      </c>
      <c r="U69" s="35"/>
      <c r="V69" s="35" t="s">
        <v>17</v>
      </c>
      <c r="W69" s="35"/>
      <c r="X69" s="35" t="s">
        <v>138</v>
      </c>
      <c r="Y69" s="35" t="s">
        <v>138</v>
      </c>
      <c r="Z69" s="35" t="s">
        <v>17</v>
      </c>
      <c r="AA69" s="35" t="s">
        <v>138</v>
      </c>
      <c r="AB69" s="35" t="s">
        <v>17</v>
      </c>
      <c r="AC69" s="35" t="s">
        <v>17</v>
      </c>
      <c r="AD69" s="35" t="s">
        <v>17</v>
      </c>
      <c r="AE69" s="35"/>
      <c r="AF69" s="35" t="s">
        <v>17</v>
      </c>
      <c r="AG69" s="35" t="s">
        <v>138</v>
      </c>
      <c r="AH69" s="35" t="s">
        <v>17</v>
      </c>
      <c r="AI69" s="35" t="s">
        <v>138</v>
      </c>
      <c r="AJ69" s="35" t="s">
        <v>17</v>
      </c>
      <c r="AK69" s="35" t="s">
        <v>17</v>
      </c>
      <c r="AL69" s="35" t="s">
        <v>17</v>
      </c>
      <c r="AM69" s="35"/>
      <c r="AN69" s="35" t="s">
        <v>17</v>
      </c>
      <c r="AO69" s="35"/>
      <c r="AP69" s="35" t="s">
        <v>17</v>
      </c>
      <c r="AQ69" s="35"/>
      <c r="AR69" s="35"/>
      <c r="AS69" s="35" t="s">
        <v>138</v>
      </c>
      <c r="AT69" s="35"/>
      <c r="AU69" s="35"/>
      <c r="AV69" s="35" t="s">
        <v>138</v>
      </c>
      <c r="AW69" s="35" t="s">
        <v>17</v>
      </c>
      <c r="AX69" s="35" t="s">
        <v>17</v>
      </c>
      <c r="AY69" s="35"/>
      <c r="AZ69" s="35" t="s">
        <v>17</v>
      </c>
      <c r="BA69" s="35" t="s">
        <v>138</v>
      </c>
      <c r="BB69" s="35" t="s">
        <v>138</v>
      </c>
      <c r="BC69" s="35" t="s">
        <v>138</v>
      </c>
      <c r="BD69" s="35" t="s">
        <v>138</v>
      </c>
      <c r="BE69" s="35"/>
      <c r="BF69" s="35" t="s">
        <v>17</v>
      </c>
      <c r="BG69" s="35" t="s">
        <v>17</v>
      </c>
      <c r="BH69" s="35"/>
      <c r="BI69" s="35"/>
      <c r="BJ69" s="35" t="s">
        <v>17</v>
      </c>
    </row>
    <row r="70" spans="2:62" ht="12.75">
      <c r="B70" s="16"/>
      <c r="C70" s="24" t="s">
        <v>69</v>
      </c>
      <c r="D70" s="23"/>
      <c r="E70" s="23"/>
      <c r="F70" s="23"/>
      <c r="G70" s="64"/>
      <c r="H70" s="23">
        <v>0.2</v>
      </c>
      <c r="I70" s="23">
        <v>0.18</v>
      </c>
      <c r="J70" s="23">
        <v>0.1</v>
      </c>
      <c r="K70" s="23">
        <v>0.1</v>
      </c>
      <c r="L70" s="23">
        <v>0.21</v>
      </c>
      <c r="M70" s="23">
        <v>0.17</v>
      </c>
      <c r="N70" s="23">
        <v>0.13</v>
      </c>
      <c r="O70" s="23">
        <v>0.11</v>
      </c>
      <c r="P70" s="23">
        <v>0.06</v>
      </c>
      <c r="Q70" s="23"/>
      <c r="R70" s="23"/>
      <c r="S70" s="23">
        <v>0.13</v>
      </c>
      <c r="T70" s="23">
        <v>0.17</v>
      </c>
      <c r="U70" s="23"/>
      <c r="V70" s="23">
        <v>0.19</v>
      </c>
      <c r="W70" s="23"/>
      <c r="X70" s="23">
        <v>0.2</v>
      </c>
      <c r="Y70" s="23">
        <v>0.1</v>
      </c>
      <c r="Z70" s="23">
        <v>0.25</v>
      </c>
      <c r="AA70" s="23">
        <v>0.09</v>
      </c>
      <c r="AB70" s="23">
        <v>0.12</v>
      </c>
      <c r="AC70" s="23">
        <v>0.19</v>
      </c>
      <c r="AD70" s="23">
        <v>0.17</v>
      </c>
      <c r="AE70" s="23"/>
      <c r="AF70" s="23">
        <v>0.24</v>
      </c>
      <c r="AG70" s="23">
        <v>0.14</v>
      </c>
      <c r="AH70" s="23">
        <v>0.19</v>
      </c>
      <c r="AI70" s="23">
        <v>0.15</v>
      </c>
      <c r="AJ70" s="23">
        <v>0.2</v>
      </c>
      <c r="AK70" s="23">
        <v>0.18</v>
      </c>
      <c r="AL70" s="23">
        <v>0.15</v>
      </c>
      <c r="AM70" s="23"/>
      <c r="AN70" s="23">
        <v>0.2</v>
      </c>
      <c r="AO70" s="23"/>
      <c r="AP70" s="23">
        <v>0.29</v>
      </c>
      <c r="AQ70" s="23"/>
      <c r="AR70" s="23"/>
      <c r="AS70" s="23">
        <v>0.24</v>
      </c>
      <c r="AT70" s="23"/>
      <c r="AU70" s="23"/>
      <c r="AV70" s="23">
        <v>0.23</v>
      </c>
      <c r="AW70" s="23">
        <v>0.22</v>
      </c>
      <c r="AX70" s="23">
        <v>0.17</v>
      </c>
      <c r="AY70" s="23"/>
      <c r="AZ70" s="23">
        <v>0.27</v>
      </c>
      <c r="BA70" s="23">
        <v>0.25</v>
      </c>
      <c r="BB70" s="23">
        <v>0.22</v>
      </c>
      <c r="BC70" s="23">
        <v>0.12</v>
      </c>
      <c r="BD70" s="23">
        <v>0.13</v>
      </c>
      <c r="BE70" s="23"/>
      <c r="BF70" s="23">
        <v>0.19</v>
      </c>
      <c r="BG70" s="23">
        <v>0.1</v>
      </c>
      <c r="BH70" s="23"/>
      <c r="BI70" s="23"/>
      <c r="BJ70" s="23">
        <v>0.18</v>
      </c>
    </row>
    <row r="71" spans="1:62" ht="12.75">
      <c r="A71" s="47" t="s">
        <v>184</v>
      </c>
      <c r="B71" s="13" t="s">
        <v>165</v>
      </c>
      <c r="C71" s="13" t="s">
        <v>68</v>
      </c>
      <c r="D71" s="54"/>
      <c r="E71" s="54"/>
      <c r="F71" s="54"/>
      <c r="G71" s="62"/>
      <c r="H71" s="54">
        <v>2.69</v>
      </c>
      <c r="I71" s="54">
        <v>3.92</v>
      </c>
      <c r="J71" s="54">
        <v>10.7</v>
      </c>
      <c r="K71" s="54">
        <v>1</v>
      </c>
      <c r="L71" s="54">
        <v>5.56</v>
      </c>
      <c r="M71" s="54">
        <v>1</v>
      </c>
      <c r="N71" s="54">
        <v>0.48</v>
      </c>
      <c r="O71" s="54">
        <v>1</v>
      </c>
      <c r="P71" s="54">
        <v>1</v>
      </c>
      <c r="Q71" s="54"/>
      <c r="R71" s="54"/>
      <c r="S71" s="54">
        <v>8.48</v>
      </c>
      <c r="T71" s="54">
        <v>3.99</v>
      </c>
      <c r="U71" s="54"/>
      <c r="V71" s="54">
        <v>3.18</v>
      </c>
      <c r="W71" s="54"/>
      <c r="X71" s="54">
        <v>6.41</v>
      </c>
      <c r="Y71" s="54">
        <v>0.641</v>
      </c>
      <c r="Z71" s="54">
        <v>1</v>
      </c>
      <c r="AA71" s="54">
        <v>1</v>
      </c>
      <c r="AB71" s="54">
        <v>1</v>
      </c>
      <c r="AC71" s="54">
        <v>1</v>
      </c>
      <c r="AD71" s="54">
        <v>1.44</v>
      </c>
      <c r="AE71" s="54"/>
      <c r="AF71" s="54">
        <v>1.63</v>
      </c>
      <c r="AG71" s="54">
        <v>2.2</v>
      </c>
      <c r="AH71" s="54">
        <v>1</v>
      </c>
      <c r="AI71" s="54">
        <v>0.796</v>
      </c>
      <c r="AJ71" s="54">
        <v>2.08</v>
      </c>
      <c r="AK71" s="54">
        <v>1</v>
      </c>
      <c r="AL71" s="54">
        <v>0.475</v>
      </c>
      <c r="AM71" s="54"/>
      <c r="AN71" s="54">
        <v>1</v>
      </c>
      <c r="AO71" s="54"/>
      <c r="AP71" s="54">
        <v>1</v>
      </c>
      <c r="AQ71" s="54"/>
      <c r="AR71" s="54"/>
      <c r="AS71" s="54">
        <v>2.76</v>
      </c>
      <c r="AT71" s="54"/>
      <c r="AU71" s="54"/>
      <c r="AV71" s="54">
        <v>1</v>
      </c>
      <c r="AW71" s="54">
        <v>3.16</v>
      </c>
      <c r="AX71" s="54">
        <v>1</v>
      </c>
      <c r="AY71" s="54"/>
      <c r="AZ71" s="54">
        <v>3.56</v>
      </c>
      <c r="BA71" s="54">
        <v>3.25</v>
      </c>
      <c r="BB71" s="54">
        <v>3.36</v>
      </c>
      <c r="BC71" s="54">
        <v>0.845</v>
      </c>
      <c r="BD71" s="54">
        <v>1</v>
      </c>
      <c r="BE71" s="54"/>
      <c r="BF71" s="54">
        <v>1</v>
      </c>
      <c r="BG71" s="54">
        <v>2.1</v>
      </c>
      <c r="BH71" s="54"/>
      <c r="BI71" s="54"/>
      <c r="BJ71" s="54">
        <v>2.4</v>
      </c>
    </row>
    <row r="72" spans="2:62" ht="12.75">
      <c r="B72" s="8"/>
      <c r="C72" s="1" t="s">
        <v>133</v>
      </c>
      <c r="D72" s="35"/>
      <c r="E72" s="35"/>
      <c r="F72" s="35"/>
      <c r="G72" s="63"/>
      <c r="H72" s="35" t="s">
        <v>138</v>
      </c>
      <c r="I72" s="35" t="s">
        <v>138</v>
      </c>
      <c r="J72" s="35" t="s">
        <v>138</v>
      </c>
      <c r="K72" s="35" t="s">
        <v>17</v>
      </c>
      <c r="L72" s="35" t="s">
        <v>138</v>
      </c>
      <c r="M72" s="35" t="s">
        <v>17</v>
      </c>
      <c r="N72" s="35" t="s">
        <v>138</v>
      </c>
      <c r="O72" s="35" t="s">
        <v>17</v>
      </c>
      <c r="P72" s="35" t="s">
        <v>17</v>
      </c>
      <c r="Q72" s="35"/>
      <c r="R72" s="35"/>
      <c r="S72" s="35" t="s">
        <v>138</v>
      </c>
      <c r="T72" s="35" t="s">
        <v>138</v>
      </c>
      <c r="U72" s="35"/>
      <c r="V72" s="35" t="s">
        <v>138</v>
      </c>
      <c r="W72" s="35"/>
      <c r="X72" s="35" t="s">
        <v>138</v>
      </c>
      <c r="Y72" s="35" t="s">
        <v>138</v>
      </c>
      <c r="Z72" s="35" t="s">
        <v>17</v>
      </c>
      <c r="AA72" s="35" t="s">
        <v>17</v>
      </c>
      <c r="AB72" s="35" t="s">
        <v>17</v>
      </c>
      <c r="AC72" s="35" t="s">
        <v>17</v>
      </c>
      <c r="AD72" s="35" t="s">
        <v>138</v>
      </c>
      <c r="AE72" s="35"/>
      <c r="AF72" s="35" t="s">
        <v>138</v>
      </c>
      <c r="AG72" s="35" t="s">
        <v>138</v>
      </c>
      <c r="AH72" s="35" t="s">
        <v>17</v>
      </c>
      <c r="AI72" s="35" t="s">
        <v>138</v>
      </c>
      <c r="AJ72" s="35" t="s">
        <v>138</v>
      </c>
      <c r="AK72" s="35" t="s">
        <v>17</v>
      </c>
      <c r="AL72" s="35" t="s">
        <v>138</v>
      </c>
      <c r="AM72" s="35"/>
      <c r="AN72" s="35" t="s">
        <v>17</v>
      </c>
      <c r="AO72" s="35"/>
      <c r="AP72" s="35" t="s">
        <v>17</v>
      </c>
      <c r="AQ72" s="35"/>
      <c r="AR72" s="35"/>
      <c r="AS72" s="35" t="s">
        <v>138</v>
      </c>
      <c r="AT72" s="35"/>
      <c r="AU72" s="35"/>
      <c r="AV72" s="35" t="s">
        <v>17</v>
      </c>
      <c r="AW72" s="35" t="s">
        <v>138</v>
      </c>
      <c r="AX72" s="35" t="s">
        <v>17</v>
      </c>
      <c r="AY72" s="35"/>
      <c r="AZ72" s="35" t="s">
        <v>138</v>
      </c>
      <c r="BA72" s="35" t="s">
        <v>138</v>
      </c>
      <c r="BB72" s="35" t="s">
        <v>138</v>
      </c>
      <c r="BC72" s="35" t="s">
        <v>138</v>
      </c>
      <c r="BD72" s="35" t="s">
        <v>17</v>
      </c>
      <c r="BE72" s="35"/>
      <c r="BF72" s="35" t="s">
        <v>17</v>
      </c>
      <c r="BG72" s="35" t="s">
        <v>138</v>
      </c>
      <c r="BH72" s="35"/>
      <c r="BI72" s="35"/>
      <c r="BJ72" s="35" t="s">
        <v>138</v>
      </c>
    </row>
    <row r="73" spans="2:62" ht="12.75">
      <c r="B73" s="16"/>
      <c r="C73" s="24" t="s">
        <v>69</v>
      </c>
      <c r="D73" s="23"/>
      <c r="E73" s="23"/>
      <c r="F73" s="23"/>
      <c r="G73" s="64"/>
      <c r="H73" s="23">
        <v>0.824</v>
      </c>
      <c r="I73" s="23">
        <v>0.342</v>
      </c>
      <c r="J73" s="23">
        <v>0.133</v>
      </c>
      <c r="K73" s="23">
        <v>0.889</v>
      </c>
      <c r="L73" s="23">
        <v>0.209</v>
      </c>
      <c r="M73" s="23">
        <v>0.253</v>
      </c>
      <c r="N73" s="23">
        <v>0.226</v>
      </c>
      <c r="O73" s="23">
        <v>1</v>
      </c>
      <c r="P73" s="23">
        <v>0.557</v>
      </c>
      <c r="Q73" s="23"/>
      <c r="R73" s="23"/>
      <c r="S73" s="23">
        <v>0.65</v>
      </c>
      <c r="T73" s="23">
        <v>0.24</v>
      </c>
      <c r="U73" s="23"/>
      <c r="V73" s="23">
        <v>0.136</v>
      </c>
      <c r="W73" s="23"/>
      <c r="X73" s="23">
        <v>0.436</v>
      </c>
      <c r="Y73" s="23">
        <v>0.229</v>
      </c>
      <c r="Z73" s="23">
        <v>0.154</v>
      </c>
      <c r="AA73" s="23">
        <v>0.164</v>
      </c>
      <c r="AB73" s="23">
        <v>0.348</v>
      </c>
      <c r="AC73" s="23">
        <v>0.21</v>
      </c>
      <c r="AD73" s="23">
        <v>0.347</v>
      </c>
      <c r="AE73" s="23"/>
      <c r="AF73" s="23">
        <v>0.219</v>
      </c>
      <c r="AG73" s="23">
        <v>0.737</v>
      </c>
      <c r="AH73" s="23">
        <v>0.874</v>
      </c>
      <c r="AI73" s="23">
        <v>0.332</v>
      </c>
      <c r="AJ73" s="23">
        <v>0.295</v>
      </c>
      <c r="AK73" s="23">
        <v>0.304</v>
      </c>
      <c r="AL73" s="23">
        <v>0.259</v>
      </c>
      <c r="AM73" s="23"/>
      <c r="AN73" s="23">
        <v>1</v>
      </c>
      <c r="AO73" s="23"/>
      <c r="AP73" s="23">
        <v>0.388</v>
      </c>
      <c r="AQ73" s="23"/>
      <c r="AR73" s="23"/>
      <c r="AS73" s="23">
        <v>1</v>
      </c>
      <c r="AT73" s="23"/>
      <c r="AU73" s="23"/>
      <c r="AV73" s="23">
        <v>0.266</v>
      </c>
      <c r="AW73" s="23">
        <v>0.308</v>
      </c>
      <c r="AX73" s="23">
        <v>0.308</v>
      </c>
      <c r="AY73" s="23"/>
      <c r="AZ73" s="23">
        <v>0.676</v>
      </c>
      <c r="BA73" s="23">
        <v>0.357</v>
      </c>
      <c r="BB73" s="23">
        <v>0.233</v>
      </c>
      <c r="BC73" s="23">
        <v>0.157</v>
      </c>
      <c r="BD73" s="23">
        <v>0.39</v>
      </c>
      <c r="BE73" s="23"/>
      <c r="BF73" s="23">
        <v>0.202</v>
      </c>
      <c r="BG73" s="23">
        <v>0.282</v>
      </c>
      <c r="BH73" s="23"/>
      <c r="BI73" s="23"/>
      <c r="BJ73" s="23">
        <v>0.25</v>
      </c>
    </row>
    <row r="74" spans="1:62" ht="12.75">
      <c r="A74" s="47" t="s">
        <v>186</v>
      </c>
      <c r="B74" s="13" t="s">
        <v>165</v>
      </c>
      <c r="C74" s="13" t="s">
        <v>68</v>
      </c>
      <c r="D74" s="54"/>
      <c r="E74" s="54"/>
      <c r="F74" s="54"/>
      <c r="G74" s="62"/>
      <c r="H74" s="54">
        <v>0.61</v>
      </c>
      <c r="I74" s="54">
        <v>1</v>
      </c>
      <c r="J74" s="54">
        <v>0.44</v>
      </c>
      <c r="K74" s="54">
        <v>1</v>
      </c>
      <c r="L74" s="54">
        <v>0.49</v>
      </c>
      <c r="M74" s="54">
        <v>1</v>
      </c>
      <c r="N74" s="54">
        <v>1</v>
      </c>
      <c r="O74" s="54">
        <v>1</v>
      </c>
      <c r="P74" s="54">
        <v>1</v>
      </c>
      <c r="Q74" s="54"/>
      <c r="R74" s="54"/>
      <c r="S74" s="54">
        <v>0.62</v>
      </c>
      <c r="T74" s="54">
        <v>0.29</v>
      </c>
      <c r="U74" s="54"/>
      <c r="V74" s="54">
        <v>1</v>
      </c>
      <c r="W74" s="54"/>
      <c r="X74" s="54">
        <v>0.6</v>
      </c>
      <c r="Y74" s="54">
        <v>1</v>
      </c>
      <c r="Z74" s="54">
        <v>1</v>
      </c>
      <c r="AA74" s="54">
        <v>1</v>
      </c>
      <c r="AB74" s="54">
        <v>1</v>
      </c>
      <c r="AC74" s="54">
        <v>1</v>
      </c>
      <c r="AD74" s="54">
        <v>1</v>
      </c>
      <c r="AE74" s="54"/>
      <c r="AF74" s="54">
        <v>1</v>
      </c>
      <c r="AG74" s="54">
        <v>1</v>
      </c>
      <c r="AH74" s="54">
        <v>0.28</v>
      </c>
      <c r="AI74" s="54">
        <v>1</v>
      </c>
      <c r="AJ74" s="54">
        <v>1</v>
      </c>
      <c r="AK74" s="54">
        <v>1</v>
      </c>
      <c r="AL74" s="54">
        <v>1</v>
      </c>
      <c r="AM74" s="54"/>
      <c r="AN74" s="54">
        <v>1</v>
      </c>
      <c r="AO74" s="54"/>
      <c r="AP74" s="54">
        <v>1</v>
      </c>
      <c r="AQ74" s="54"/>
      <c r="AR74" s="54"/>
      <c r="AS74" s="54">
        <v>1</v>
      </c>
      <c r="AT74" s="54"/>
      <c r="AU74" s="54"/>
      <c r="AV74" s="54">
        <v>1</v>
      </c>
      <c r="AW74" s="54">
        <v>1</v>
      </c>
      <c r="AX74" s="54">
        <v>1</v>
      </c>
      <c r="AY74" s="54"/>
      <c r="AZ74" s="54">
        <v>1</v>
      </c>
      <c r="BA74" s="54">
        <v>1</v>
      </c>
      <c r="BB74" s="54">
        <v>1</v>
      </c>
      <c r="BC74" s="54">
        <v>1</v>
      </c>
      <c r="BD74" s="54">
        <v>1</v>
      </c>
      <c r="BE74" s="54"/>
      <c r="BF74" s="54">
        <v>0.24</v>
      </c>
      <c r="BG74" s="54">
        <v>0.11</v>
      </c>
      <c r="BH74" s="54"/>
      <c r="BI74" s="54"/>
      <c r="BJ74" s="54">
        <v>1</v>
      </c>
    </row>
    <row r="75" spans="2:62" ht="12.75">
      <c r="B75" s="8"/>
      <c r="C75" s="1" t="s">
        <v>133</v>
      </c>
      <c r="D75" s="35"/>
      <c r="E75" s="35"/>
      <c r="F75" s="35"/>
      <c r="G75" s="63"/>
      <c r="H75" s="35" t="s">
        <v>138</v>
      </c>
      <c r="I75" s="35" t="s">
        <v>17</v>
      </c>
      <c r="J75" s="35" t="s">
        <v>138</v>
      </c>
      <c r="K75" s="35" t="s">
        <v>17</v>
      </c>
      <c r="L75" s="35" t="s">
        <v>138</v>
      </c>
      <c r="M75" s="35" t="s">
        <v>17</v>
      </c>
      <c r="N75" s="35" t="s">
        <v>17</v>
      </c>
      <c r="O75" s="35" t="s">
        <v>17</v>
      </c>
      <c r="P75" s="35" t="s">
        <v>17</v>
      </c>
      <c r="Q75" s="35"/>
      <c r="R75" s="35"/>
      <c r="S75" s="35" t="s">
        <v>138</v>
      </c>
      <c r="T75" s="35" t="s">
        <v>138</v>
      </c>
      <c r="U75" s="35"/>
      <c r="V75" s="35" t="s">
        <v>17</v>
      </c>
      <c r="W75" s="35"/>
      <c r="X75" s="35" t="s">
        <v>138</v>
      </c>
      <c r="Y75" s="35" t="s">
        <v>17</v>
      </c>
      <c r="Z75" s="35" t="s">
        <v>17</v>
      </c>
      <c r="AA75" s="35" t="s">
        <v>17</v>
      </c>
      <c r="AB75" s="35" t="s">
        <v>17</v>
      </c>
      <c r="AC75" s="35" t="s">
        <v>17</v>
      </c>
      <c r="AD75" s="35" t="s">
        <v>17</v>
      </c>
      <c r="AE75" s="35"/>
      <c r="AF75" s="35" t="s">
        <v>17</v>
      </c>
      <c r="AG75" s="35" t="s">
        <v>17</v>
      </c>
      <c r="AH75" s="35" t="s">
        <v>138</v>
      </c>
      <c r="AI75" s="35" t="s">
        <v>17</v>
      </c>
      <c r="AJ75" s="35" t="s">
        <v>17</v>
      </c>
      <c r="AK75" s="35" t="s">
        <v>17</v>
      </c>
      <c r="AL75" s="35" t="s">
        <v>17</v>
      </c>
      <c r="AM75" s="35"/>
      <c r="AN75" s="35" t="s">
        <v>17</v>
      </c>
      <c r="AO75" s="35"/>
      <c r="AP75" s="35" t="s">
        <v>17</v>
      </c>
      <c r="AQ75" s="35"/>
      <c r="AR75" s="35"/>
      <c r="AS75" s="35" t="s">
        <v>17</v>
      </c>
      <c r="AT75" s="35"/>
      <c r="AU75" s="35"/>
      <c r="AV75" s="35" t="s">
        <v>17</v>
      </c>
      <c r="AW75" s="35" t="s">
        <v>17</v>
      </c>
      <c r="AX75" s="35" t="s">
        <v>17</v>
      </c>
      <c r="AY75" s="35"/>
      <c r="AZ75" s="35" t="s">
        <v>17</v>
      </c>
      <c r="BA75" s="35" t="s">
        <v>17</v>
      </c>
      <c r="BB75" s="35" t="s">
        <v>17</v>
      </c>
      <c r="BC75" s="35" t="s">
        <v>17</v>
      </c>
      <c r="BD75" s="35" t="s">
        <v>17</v>
      </c>
      <c r="BE75" s="35"/>
      <c r="BF75" s="35" t="s">
        <v>138</v>
      </c>
      <c r="BG75" s="35" t="s">
        <v>138</v>
      </c>
      <c r="BH75" s="35"/>
      <c r="BI75" s="35"/>
      <c r="BJ75" s="35" t="s">
        <v>17</v>
      </c>
    </row>
    <row r="76" spans="2:62" ht="12.75">
      <c r="B76" s="16"/>
      <c r="C76" s="24" t="s">
        <v>69</v>
      </c>
      <c r="D76" s="23"/>
      <c r="E76" s="23"/>
      <c r="F76" s="23"/>
      <c r="G76" s="64"/>
      <c r="H76" s="23">
        <v>0.2</v>
      </c>
      <c r="I76" s="23">
        <v>0.18</v>
      </c>
      <c r="J76" s="23">
        <v>0.1</v>
      </c>
      <c r="K76" s="23">
        <v>0.1</v>
      </c>
      <c r="L76" s="23">
        <v>0.21</v>
      </c>
      <c r="M76" s="23">
        <v>0.17</v>
      </c>
      <c r="N76" s="23">
        <v>0.13</v>
      </c>
      <c r="O76" s="23">
        <v>0.11</v>
      </c>
      <c r="P76" s="23">
        <v>0.06</v>
      </c>
      <c r="Q76" s="23"/>
      <c r="R76" s="23"/>
      <c r="S76" s="23">
        <v>0.13</v>
      </c>
      <c r="T76" s="23">
        <v>0.17</v>
      </c>
      <c r="U76" s="23"/>
      <c r="V76" s="23">
        <v>0.19</v>
      </c>
      <c r="W76" s="23"/>
      <c r="X76" s="23">
        <v>0.2</v>
      </c>
      <c r="Y76" s="23">
        <v>0.1</v>
      </c>
      <c r="Z76" s="23">
        <v>0.25</v>
      </c>
      <c r="AA76" s="23">
        <v>0.09</v>
      </c>
      <c r="AB76" s="23">
        <v>0.12</v>
      </c>
      <c r="AC76" s="23">
        <v>0.19</v>
      </c>
      <c r="AD76" s="23">
        <v>0.17</v>
      </c>
      <c r="AE76" s="23"/>
      <c r="AF76" s="23">
        <v>0.24</v>
      </c>
      <c r="AG76" s="23">
        <v>0.14</v>
      </c>
      <c r="AH76" s="23">
        <v>0.19</v>
      </c>
      <c r="AI76" s="23">
        <v>0.15</v>
      </c>
      <c r="AJ76" s="23">
        <v>0.2</v>
      </c>
      <c r="AK76" s="23">
        <v>0.18</v>
      </c>
      <c r="AL76" s="23">
        <v>0.15</v>
      </c>
      <c r="AM76" s="23"/>
      <c r="AN76" s="23">
        <v>0.2</v>
      </c>
      <c r="AO76" s="23"/>
      <c r="AP76" s="23">
        <v>0.29</v>
      </c>
      <c r="AQ76" s="23"/>
      <c r="AR76" s="23"/>
      <c r="AS76" s="23">
        <v>0.24</v>
      </c>
      <c r="AT76" s="23"/>
      <c r="AU76" s="23"/>
      <c r="AV76" s="23">
        <v>0.23</v>
      </c>
      <c r="AW76" s="23">
        <v>0.22</v>
      </c>
      <c r="AX76" s="23">
        <v>0.17</v>
      </c>
      <c r="AY76" s="23"/>
      <c r="AZ76" s="23">
        <v>0.27</v>
      </c>
      <c r="BA76" s="23">
        <v>0.25</v>
      </c>
      <c r="BB76" s="23">
        <v>0.22</v>
      </c>
      <c r="BC76" s="23">
        <v>0.12</v>
      </c>
      <c r="BD76" s="23">
        <v>0.13</v>
      </c>
      <c r="BE76" s="23"/>
      <c r="BF76" s="23">
        <v>0.19</v>
      </c>
      <c r="BG76" s="23">
        <v>0.1</v>
      </c>
      <c r="BH76" s="23"/>
      <c r="BI76" s="23"/>
      <c r="BJ76" s="23">
        <v>0.18</v>
      </c>
    </row>
    <row r="77" spans="1:62" ht="12.75">
      <c r="A77" s="47" t="s">
        <v>187</v>
      </c>
      <c r="B77" s="13" t="s">
        <v>165</v>
      </c>
      <c r="C77" s="13" t="s">
        <v>68</v>
      </c>
      <c r="D77" s="54"/>
      <c r="E77" s="54"/>
      <c r="F77" s="54"/>
      <c r="G77" s="62"/>
      <c r="H77" s="54">
        <v>1</v>
      </c>
      <c r="I77" s="54">
        <v>1.51</v>
      </c>
      <c r="J77" s="54">
        <v>2.95</v>
      </c>
      <c r="K77" s="54">
        <v>1</v>
      </c>
      <c r="L77" s="54">
        <v>2.73</v>
      </c>
      <c r="M77" s="54">
        <v>1</v>
      </c>
      <c r="N77" s="54">
        <v>0.28</v>
      </c>
      <c r="O77" s="54">
        <v>1</v>
      </c>
      <c r="P77" s="54">
        <v>0.78</v>
      </c>
      <c r="Q77" s="54"/>
      <c r="R77" s="54"/>
      <c r="S77" s="54">
        <v>3.75</v>
      </c>
      <c r="T77" s="54">
        <v>1.98</v>
      </c>
      <c r="U77" s="54"/>
      <c r="V77" s="54">
        <v>0.91</v>
      </c>
      <c r="W77" s="54"/>
      <c r="X77" s="54">
        <v>3.59</v>
      </c>
      <c r="Y77" s="54">
        <v>1</v>
      </c>
      <c r="Z77" s="54">
        <v>1</v>
      </c>
      <c r="AA77" s="54">
        <v>0.31</v>
      </c>
      <c r="AB77" s="54">
        <v>1</v>
      </c>
      <c r="AC77" s="54">
        <v>0.7</v>
      </c>
      <c r="AD77" s="54">
        <v>1.44</v>
      </c>
      <c r="AE77" s="54"/>
      <c r="AF77" s="54">
        <v>0.5</v>
      </c>
      <c r="AG77" s="54">
        <v>1</v>
      </c>
      <c r="AH77" s="54">
        <v>1</v>
      </c>
      <c r="AI77" s="54">
        <v>1</v>
      </c>
      <c r="AJ77" s="54">
        <v>1.12</v>
      </c>
      <c r="AK77" s="54">
        <v>1</v>
      </c>
      <c r="AL77" s="54">
        <v>0.48</v>
      </c>
      <c r="AM77" s="54"/>
      <c r="AN77" s="54">
        <v>0.76</v>
      </c>
      <c r="AO77" s="54"/>
      <c r="AP77" s="54">
        <v>1</v>
      </c>
      <c r="AQ77" s="54"/>
      <c r="AR77" s="54"/>
      <c r="AS77" s="54">
        <v>0.96</v>
      </c>
      <c r="AT77" s="54"/>
      <c r="AU77" s="54"/>
      <c r="AV77" s="54">
        <v>1.26</v>
      </c>
      <c r="AW77" s="54">
        <v>0.73</v>
      </c>
      <c r="AX77" s="54">
        <v>1</v>
      </c>
      <c r="AY77" s="54"/>
      <c r="AZ77" s="54">
        <v>1</v>
      </c>
      <c r="BA77" s="54">
        <v>1.7</v>
      </c>
      <c r="BB77" s="54">
        <v>1.07</v>
      </c>
      <c r="BC77" s="54">
        <v>0.63</v>
      </c>
      <c r="BD77" s="54">
        <v>0.2</v>
      </c>
      <c r="BE77" s="54"/>
      <c r="BF77" s="54">
        <v>0.21</v>
      </c>
      <c r="BG77" s="54">
        <v>0.73</v>
      </c>
      <c r="BH77" s="54"/>
      <c r="BI77" s="54"/>
      <c r="BJ77" s="54">
        <v>0.74</v>
      </c>
    </row>
    <row r="78" spans="2:62" ht="12.75">
      <c r="B78" s="8"/>
      <c r="C78" s="1" t="s">
        <v>133</v>
      </c>
      <c r="D78" s="35"/>
      <c r="E78" s="35"/>
      <c r="F78" s="35"/>
      <c r="G78" s="63"/>
      <c r="H78" s="35" t="s">
        <v>17</v>
      </c>
      <c r="I78" s="35" t="s">
        <v>138</v>
      </c>
      <c r="J78" s="35" t="s">
        <v>138</v>
      </c>
      <c r="K78" s="35" t="s">
        <v>17</v>
      </c>
      <c r="L78" s="35" t="s">
        <v>138</v>
      </c>
      <c r="M78" s="35" t="s">
        <v>17</v>
      </c>
      <c r="N78" s="35" t="s">
        <v>138</v>
      </c>
      <c r="O78" s="35" t="s">
        <v>17</v>
      </c>
      <c r="P78" s="35" t="s">
        <v>138</v>
      </c>
      <c r="Q78" s="35"/>
      <c r="R78" s="35"/>
      <c r="S78" s="35" t="s">
        <v>138</v>
      </c>
      <c r="T78" s="35" t="s">
        <v>138</v>
      </c>
      <c r="U78" s="35"/>
      <c r="V78" s="35" t="s">
        <v>138</v>
      </c>
      <c r="W78" s="35"/>
      <c r="X78" s="35" t="s">
        <v>138</v>
      </c>
      <c r="Y78" s="35" t="s">
        <v>17</v>
      </c>
      <c r="Z78" s="35" t="s">
        <v>17</v>
      </c>
      <c r="AA78" s="35" t="s">
        <v>138</v>
      </c>
      <c r="AB78" s="35" t="s">
        <v>17</v>
      </c>
      <c r="AC78" s="35" t="s">
        <v>138</v>
      </c>
      <c r="AD78" s="35" t="s">
        <v>138</v>
      </c>
      <c r="AE78" s="35"/>
      <c r="AF78" s="35" t="s">
        <v>138</v>
      </c>
      <c r="AG78" s="35" t="s">
        <v>17</v>
      </c>
      <c r="AH78" s="35" t="s">
        <v>17</v>
      </c>
      <c r="AI78" s="35" t="s">
        <v>17</v>
      </c>
      <c r="AJ78" s="35" t="s">
        <v>138</v>
      </c>
      <c r="AK78" s="35" t="s">
        <v>17</v>
      </c>
      <c r="AL78" s="35" t="s">
        <v>138</v>
      </c>
      <c r="AM78" s="35"/>
      <c r="AN78" s="35" t="s">
        <v>138</v>
      </c>
      <c r="AO78" s="35"/>
      <c r="AP78" s="35" t="s">
        <v>17</v>
      </c>
      <c r="AQ78" s="35"/>
      <c r="AR78" s="35"/>
      <c r="AS78" s="35" t="s">
        <v>138</v>
      </c>
      <c r="AT78" s="35"/>
      <c r="AU78" s="35"/>
      <c r="AV78" s="35" t="s">
        <v>138</v>
      </c>
      <c r="AW78" s="35" t="s">
        <v>138</v>
      </c>
      <c r="AX78" s="35" t="s">
        <v>17</v>
      </c>
      <c r="AY78" s="35"/>
      <c r="AZ78" s="35" t="s">
        <v>17</v>
      </c>
      <c r="BA78" s="35" t="s">
        <v>138</v>
      </c>
      <c r="BB78" s="35" t="s">
        <v>138</v>
      </c>
      <c r="BC78" s="35" t="s">
        <v>138</v>
      </c>
      <c r="BD78" s="35" t="s">
        <v>138</v>
      </c>
      <c r="BE78" s="35"/>
      <c r="BF78" s="35" t="s">
        <v>138</v>
      </c>
      <c r="BG78" s="35" t="s">
        <v>138</v>
      </c>
      <c r="BH78" s="35"/>
      <c r="BI78" s="35"/>
      <c r="BJ78" s="35" t="s">
        <v>138</v>
      </c>
    </row>
    <row r="79" spans="2:62" ht="12.75">
      <c r="B79" s="16"/>
      <c r="C79" s="24" t="s">
        <v>69</v>
      </c>
      <c r="D79" s="23"/>
      <c r="E79" s="23"/>
      <c r="F79" s="23"/>
      <c r="G79" s="64"/>
      <c r="H79" s="23">
        <v>0.2</v>
      </c>
      <c r="I79" s="23">
        <v>0.18</v>
      </c>
      <c r="J79" s="23">
        <v>0.1</v>
      </c>
      <c r="K79" s="23">
        <v>0.1</v>
      </c>
      <c r="L79" s="23">
        <v>0.21</v>
      </c>
      <c r="M79" s="23">
        <v>0.17</v>
      </c>
      <c r="N79" s="23">
        <v>0.13</v>
      </c>
      <c r="O79" s="23">
        <v>0.11</v>
      </c>
      <c r="P79" s="23">
        <v>0.06</v>
      </c>
      <c r="Q79" s="23"/>
      <c r="R79" s="23"/>
      <c r="S79" s="23">
        <v>0.13</v>
      </c>
      <c r="T79" s="23">
        <v>0.17</v>
      </c>
      <c r="U79" s="23"/>
      <c r="V79" s="23">
        <v>0.19</v>
      </c>
      <c r="W79" s="23"/>
      <c r="X79" s="23">
        <v>0.2</v>
      </c>
      <c r="Y79" s="23">
        <v>0.1</v>
      </c>
      <c r="Z79" s="23">
        <v>0.25</v>
      </c>
      <c r="AA79" s="23">
        <v>0.09</v>
      </c>
      <c r="AB79" s="23">
        <v>0.12</v>
      </c>
      <c r="AC79" s="23">
        <v>0.19</v>
      </c>
      <c r="AD79" s="23">
        <v>0.17</v>
      </c>
      <c r="AE79" s="23"/>
      <c r="AF79" s="23">
        <v>0.24</v>
      </c>
      <c r="AG79" s="23">
        <v>0.14</v>
      </c>
      <c r="AH79" s="23">
        <v>0.19</v>
      </c>
      <c r="AI79" s="23">
        <v>0.15</v>
      </c>
      <c r="AJ79" s="23">
        <v>0.2</v>
      </c>
      <c r="AK79" s="23">
        <v>0.18</v>
      </c>
      <c r="AL79" s="23">
        <v>0.15</v>
      </c>
      <c r="AM79" s="23"/>
      <c r="AN79" s="23">
        <v>0.2</v>
      </c>
      <c r="AO79" s="23"/>
      <c r="AP79" s="23">
        <v>0.29</v>
      </c>
      <c r="AQ79" s="23"/>
      <c r="AR79" s="23"/>
      <c r="AS79" s="23">
        <v>0.24</v>
      </c>
      <c r="AT79" s="23"/>
      <c r="AU79" s="23"/>
      <c r="AV79" s="23">
        <v>0.23</v>
      </c>
      <c r="AW79" s="23">
        <v>0.22</v>
      </c>
      <c r="AX79" s="23">
        <v>0.17</v>
      </c>
      <c r="AY79" s="23"/>
      <c r="AZ79" s="23">
        <v>0.27</v>
      </c>
      <c r="BA79" s="23">
        <v>0.25</v>
      </c>
      <c r="BB79" s="23">
        <v>0.22</v>
      </c>
      <c r="BC79" s="23">
        <v>0.12</v>
      </c>
      <c r="BD79" s="23">
        <v>0.13</v>
      </c>
      <c r="BE79" s="23"/>
      <c r="BF79" s="23">
        <v>0.19</v>
      </c>
      <c r="BG79" s="23">
        <v>0.1</v>
      </c>
      <c r="BH79" s="23"/>
      <c r="BI79" s="23"/>
      <c r="BJ79" s="23">
        <v>0.18</v>
      </c>
    </row>
    <row r="80" spans="1:62" ht="12.75">
      <c r="A80" s="47" t="s">
        <v>188</v>
      </c>
      <c r="B80" s="13" t="s">
        <v>165</v>
      </c>
      <c r="C80" s="13" t="s">
        <v>68</v>
      </c>
      <c r="D80" s="54"/>
      <c r="E80" s="54"/>
      <c r="F80" s="54"/>
      <c r="G80" s="62"/>
      <c r="H80" s="54">
        <v>0.36</v>
      </c>
      <c r="I80" s="54">
        <v>1</v>
      </c>
      <c r="J80" s="54">
        <v>1</v>
      </c>
      <c r="K80" s="54">
        <v>1</v>
      </c>
      <c r="L80" s="54">
        <v>0.33</v>
      </c>
      <c r="M80" s="54">
        <v>1</v>
      </c>
      <c r="N80" s="54">
        <v>1</v>
      </c>
      <c r="O80" s="54">
        <v>1</v>
      </c>
      <c r="P80" s="54">
        <v>1</v>
      </c>
      <c r="Q80" s="54"/>
      <c r="R80" s="54"/>
      <c r="S80" s="54">
        <v>0.54</v>
      </c>
      <c r="T80" s="54">
        <v>0.22</v>
      </c>
      <c r="U80" s="54"/>
      <c r="V80" s="54">
        <v>1</v>
      </c>
      <c r="W80" s="54"/>
      <c r="X80" s="54">
        <v>0.43</v>
      </c>
      <c r="Y80" s="54">
        <v>1</v>
      </c>
      <c r="Z80" s="54">
        <v>1</v>
      </c>
      <c r="AA80" s="54">
        <v>1</v>
      </c>
      <c r="AB80" s="54">
        <v>1</v>
      </c>
      <c r="AC80" s="54">
        <v>1</v>
      </c>
      <c r="AD80" s="54">
        <v>1</v>
      </c>
      <c r="AE80" s="54"/>
      <c r="AF80" s="54">
        <v>1</v>
      </c>
      <c r="AG80" s="54">
        <v>1</v>
      </c>
      <c r="AH80" s="54">
        <v>1</v>
      </c>
      <c r="AI80" s="54">
        <v>1</v>
      </c>
      <c r="AJ80" s="54">
        <v>1</v>
      </c>
      <c r="AK80" s="54">
        <v>1</v>
      </c>
      <c r="AL80" s="54">
        <v>1</v>
      </c>
      <c r="AM80" s="54"/>
      <c r="AN80" s="54">
        <v>1</v>
      </c>
      <c r="AO80" s="54"/>
      <c r="AP80" s="54">
        <v>1</v>
      </c>
      <c r="AQ80" s="54"/>
      <c r="AR80" s="54"/>
      <c r="AS80" s="54">
        <v>1</v>
      </c>
      <c r="AT80" s="54"/>
      <c r="AU80" s="54"/>
      <c r="AV80" s="54">
        <v>1</v>
      </c>
      <c r="AW80" s="54">
        <v>1</v>
      </c>
      <c r="AX80" s="54">
        <v>1</v>
      </c>
      <c r="AY80" s="54"/>
      <c r="AZ80" s="54">
        <v>1</v>
      </c>
      <c r="BA80" s="54">
        <v>1</v>
      </c>
      <c r="BB80" s="54">
        <v>1</v>
      </c>
      <c r="BC80" s="54">
        <v>1</v>
      </c>
      <c r="BD80" s="54">
        <v>1</v>
      </c>
      <c r="BE80" s="54"/>
      <c r="BF80" s="54">
        <v>1</v>
      </c>
      <c r="BG80" s="54">
        <v>1</v>
      </c>
      <c r="BH80" s="54"/>
      <c r="BI80" s="54"/>
      <c r="BJ80" s="54">
        <v>1</v>
      </c>
    </row>
    <row r="81" spans="2:62" ht="12.75">
      <c r="B81" s="8"/>
      <c r="C81" s="1" t="s">
        <v>133</v>
      </c>
      <c r="D81" s="35"/>
      <c r="E81" s="35"/>
      <c r="F81" s="35"/>
      <c r="G81" s="63"/>
      <c r="H81" s="35" t="s">
        <v>138</v>
      </c>
      <c r="I81" s="35" t="s">
        <v>17</v>
      </c>
      <c r="J81" s="35" t="s">
        <v>17</v>
      </c>
      <c r="K81" s="35" t="s">
        <v>17</v>
      </c>
      <c r="L81" s="35" t="s">
        <v>138</v>
      </c>
      <c r="M81" s="35" t="s">
        <v>17</v>
      </c>
      <c r="N81" s="35" t="s">
        <v>17</v>
      </c>
      <c r="O81" s="35" t="s">
        <v>17</v>
      </c>
      <c r="P81" s="35" t="s">
        <v>17</v>
      </c>
      <c r="Q81" s="35"/>
      <c r="R81" s="35"/>
      <c r="S81" s="35" t="s">
        <v>138</v>
      </c>
      <c r="T81" s="35" t="s">
        <v>138</v>
      </c>
      <c r="U81" s="35"/>
      <c r="V81" s="35" t="s">
        <v>17</v>
      </c>
      <c r="W81" s="35"/>
      <c r="X81" s="35" t="s">
        <v>138</v>
      </c>
      <c r="Y81" s="35" t="s">
        <v>17</v>
      </c>
      <c r="Z81" s="35" t="s">
        <v>17</v>
      </c>
      <c r="AA81" s="35" t="s">
        <v>17</v>
      </c>
      <c r="AB81" s="35" t="s">
        <v>17</v>
      </c>
      <c r="AC81" s="35" t="s">
        <v>17</v>
      </c>
      <c r="AD81" s="35" t="s">
        <v>17</v>
      </c>
      <c r="AE81" s="35"/>
      <c r="AF81" s="35" t="s">
        <v>17</v>
      </c>
      <c r="AG81" s="35" t="s">
        <v>17</v>
      </c>
      <c r="AH81" s="35" t="s">
        <v>17</v>
      </c>
      <c r="AI81" s="35" t="s">
        <v>17</v>
      </c>
      <c r="AJ81" s="35" t="s">
        <v>17</v>
      </c>
      <c r="AK81" s="35" t="s">
        <v>17</v>
      </c>
      <c r="AL81" s="35" t="s">
        <v>17</v>
      </c>
      <c r="AM81" s="35"/>
      <c r="AN81" s="35" t="s">
        <v>17</v>
      </c>
      <c r="AO81" s="35"/>
      <c r="AP81" s="35" t="s">
        <v>17</v>
      </c>
      <c r="AQ81" s="35"/>
      <c r="AR81" s="35"/>
      <c r="AS81" s="35" t="s">
        <v>17</v>
      </c>
      <c r="AT81" s="35"/>
      <c r="AU81" s="35"/>
      <c r="AV81" s="35" t="s">
        <v>17</v>
      </c>
      <c r="AW81" s="35" t="s">
        <v>17</v>
      </c>
      <c r="AX81" s="35" t="s">
        <v>17</v>
      </c>
      <c r="AY81" s="35"/>
      <c r="AZ81" s="35" t="s">
        <v>17</v>
      </c>
      <c r="BA81" s="35" t="s">
        <v>17</v>
      </c>
      <c r="BB81" s="35" t="s">
        <v>17</v>
      </c>
      <c r="BC81" s="35" t="s">
        <v>17</v>
      </c>
      <c r="BD81" s="35" t="s">
        <v>17</v>
      </c>
      <c r="BE81" s="35"/>
      <c r="BF81" s="35" t="s">
        <v>17</v>
      </c>
      <c r="BG81" s="35" t="s">
        <v>17</v>
      </c>
      <c r="BH81" s="35"/>
      <c r="BI81" s="35"/>
      <c r="BJ81" s="35" t="s">
        <v>17</v>
      </c>
    </row>
    <row r="82" spans="2:62" ht="12.75">
      <c r="B82" s="16"/>
      <c r="C82" s="24" t="s">
        <v>69</v>
      </c>
      <c r="D82" s="23"/>
      <c r="E82" s="23"/>
      <c r="F82" s="23"/>
      <c r="G82" s="64"/>
      <c r="H82" s="23">
        <v>0.2</v>
      </c>
      <c r="I82" s="23">
        <v>0.18</v>
      </c>
      <c r="J82" s="23">
        <v>0.1</v>
      </c>
      <c r="K82" s="23">
        <v>0.1</v>
      </c>
      <c r="L82" s="23">
        <v>0.21</v>
      </c>
      <c r="M82" s="23">
        <v>0.17</v>
      </c>
      <c r="N82" s="23">
        <v>0.13</v>
      </c>
      <c r="O82" s="23">
        <v>0.11</v>
      </c>
      <c r="P82" s="23">
        <v>0.06</v>
      </c>
      <c r="Q82" s="23"/>
      <c r="R82" s="23"/>
      <c r="S82" s="23">
        <v>0.13</v>
      </c>
      <c r="T82" s="23">
        <v>0.17</v>
      </c>
      <c r="U82" s="23"/>
      <c r="V82" s="23">
        <v>0.19</v>
      </c>
      <c r="W82" s="23"/>
      <c r="X82" s="23">
        <v>0.2</v>
      </c>
      <c r="Y82" s="23">
        <v>0.1</v>
      </c>
      <c r="Z82" s="23">
        <v>0.25</v>
      </c>
      <c r="AA82" s="23">
        <v>0.09</v>
      </c>
      <c r="AB82" s="23">
        <v>0.12</v>
      </c>
      <c r="AC82" s="23">
        <v>0.19</v>
      </c>
      <c r="AD82" s="23">
        <v>0.17</v>
      </c>
      <c r="AE82" s="23"/>
      <c r="AF82" s="23">
        <v>0.24</v>
      </c>
      <c r="AG82" s="23">
        <v>0.14</v>
      </c>
      <c r="AH82" s="23">
        <v>0.19</v>
      </c>
      <c r="AI82" s="23">
        <v>0.15</v>
      </c>
      <c r="AJ82" s="23">
        <v>0.2</v>
      </c>
      <c r="AK82" s="23">
        <v>0.18</v>
      </c>
      <c r="AL82" s="23">
        <v>0.15</v>
      </c>
      <c r="AM82" s="23"/>
      <c r="AN82" s="23">
        <v>0.2</v>
      </c>
      <c r="AO82" s="23"/>
      <c r="AP82" s="23">
        <v>0.29</v>
      </c>
      <c r="AQ82" s="23"/>
      <c r="AR82" s="23"/>
      <c r="AS82" s="23">
        <v>0.24</v>
      </c>
      <c r="AT82" s="23"/>
      <c r="AU82" s="23"/>
      <c r="AV82" s="23">
        <v>0.23</v>
      </c>
      <c r="AW82" s="23">
        <v>0.22</v>
      </c>
      <c r="AX82" s="23">
        <v>0.17</v>
      </c>
      <c r="AY82" s="23"/>
      <c r="AZ82" s="23">
        <v>0.27</v>
      </c>
      <c r="BA82" s="23">
        <v>0.25</v>
      </c>
      <c r="BB82" s="23">
        <v>0.22</v>
      </c>
      <c r="BC82" s="23">
        <v>0.12</v>
      </c>
      <c r="BD82" s="23">
        <v>0.13</v>
      </c>
      <c r="BE82" s="23"/>
      <c r="BF82" s="23">
        <v>0.19</v>
      </c>
      <c r="BG82" s="23">
        <v>0.1</v>
      </c>
      <c r="BH82" s="23"/>
      <c r="BI82" s="23"/>
      <c r="BJ82" s="23">
        <v>0.18</v>
      </c>
    </row>
    <row r="83" spans="1:62" ht="12.75">
      <c r="A83" s="47" t="s">
        <v>189</v>
      </c>
      <c r="B83" s="13" t="s">
        <v>165</v>
      </c>
      <c r="C83" s="13" t="s">
        <v>68</v>
      </c>
      <c r="D83" s="54"/>
      <c r="E83" s="54"/>
      <c r="F83" s="54"/>
      <c r="G83" s="62"/>
      <c r="H83" s="54">
        <v>0.91</v>
      </c>
      <c r="I83" s="54">
        <v>1</v>
      </c>
      <c r="J83" s="54">
        <v>0.93</v>
      </c>
      <c r="K83" s="54">
        <v>1</v>
      </c>
      <c r="L83" s="54">
        <v>1.15</v>
      </c>
      <c r="M83" s="54">
        <v>1</v>
      </c>
      <c r="N83" s="54">
        <v>1</v>
      </c>
      <c r="O83" s="54">
        <v>1</v>
      </c>
      <c r="P83" s="54">
        <v>0.3</v>
      </c>
      <c r="Q83" s="54"/>
      <c r="R83" s="54"/>
      <c r="S83" s="54">
        <v>1.31</v>
      </c>
      <c r="T83" s="54">
        <v>0.6</v>
      </c>
      <c r="U83" s="54"/>
      <c r="V83" s="54">
        <v>1</v>
      </c>
      <c r="W83" s="54"/>
      <c r="X83" s="54">
        <v>1.13</v>
      </c>
      <c r="Y83" s="54">
        <v>1</v>
      </c>
      <c r="Z83" s="54">
        <v>1</v>
      </c>
      <c r="AA83" s="54">
        <v>1</v>
      </c>
      <c r="AB83" s="54">
        <v>1</v>
      </c>
      <c r="AC83" s="54">
        <v>1</v>
      </c>
      <c r="AD83" s="54">
        <v>1</v>
      </c>
      <c r="AE83" s="54"/>
      <c r="AF83" s="54">
        <v>1</v>
      </c>
      <c r="AG83" s="54">
        <v>1</v>
      </c>
      <c r="AH83" s="54">
        <v>0.29</v>
      </c>
      <c r="AI83" s="54">
        <v>1</v>
      </c>
      <c r="AJ83" s="54">
        <v>1</v>
      </c>
      <c r="AK83" s="54">
        <v>1</v>
      </c>
      <c r="AL83" s="54">
        <v>1</v>
      </c>
      <c r="AM83" s="54"/>
      <c r="AN83" s="54">
        <v>1</v>
      </c>
      <c r="AO83" s="54"/>
      <c r="AP83" s="54">
        <v>1</v>
      </c>
      <c r="AQ83" s="54"/>
      <c r="AR83" s="54"/>
      <c r="AS83" s="54">
        <v>1</v>
      </c>
      <c r="AT83" s="54"/>
      <c r="AU83" s="54"/>
      <c r="AV83" s="54">
        <v>1</v>
      </c>
      <c r="AW83" s="54">
        <v>1</v>
      </c>
      <c r="AX83" s="54">
        <v>1</v>
      </c>
      <c r="AY83" s="54"/>
      <c r="AZ83" s="54">
        <v>1</v>
      </c>
      <c r="BA83" s="54">
        <v>1</v>
      </c>
      <c r="BB83" s="54">
        <v>1</v>
      </c>
      <c r="BC83" s="54">
        <v>1</v>
      </c>
      <c r="BD83" s="54">
        <v>1</v>
      </c>
      <c r="BE83" s="54"/>
      <c r="BF83" s="54">
        <v>0.28</v>
      </c>
      <c r="BG83" s="54">
        <v>0.33</v>
      </c>
      <c r="BH83" s="54"/>
      <c r="BI83" s="54"/>
      <c r="BJ83" s="54">
        <v>1</v>
      </c>
    </row>
    <row r="84" spans="2:62" ht="12.75">
      <c r="B84" s="8"/>
      <c r="C84" s="1" t="s">
        <v>133</v>
      </c>
      <c r="D84" s="35"/>
      <c r="E84" s="35"/>
      <c r="F84" s="35"/>
      <c r="G84" s="63"/>
      <c r="H84" s="35" t="s">
        <v>138</v>
      </c>
      <c r="I84" s="35" t="s">
        <v>17</v>
      </c>
      <c r="J84" s="35" t="s">
        <v>138</v>
      </c>
      <c r="K84" s="35" t="s">
        <v>17</v>
      </c>
      <c r="L84" s="35" t="s">
        <v>138</v>
      </c>
      <c r="M84" s="35" t="s">
        <v>17</v>
      </c>
      <c r="N84" s="35" t="s">
        <v>17</v>
      </c>
      <c r="O84" s="35" t="s">
        <v>17</v>
      </c>
      <c r="P84" s="35" t="s">
        <v>138</v>
      </c>
      <c r="Q84" s="35"/>
      <c r="R84" s="35"/>
      <c r="S84" s="35" t="s">
        <v>138</v>
      </c>
      <c r="T84" s="35" t="s">
        <v>138</v>
      </c>
      <c r="U84" s="35"/>
      <c r="V84" s="35" t="s">
        <v>17</v>
      </c>
      <c r="W84" s="35"/>
      <c r="X84" s="35" t="s">
        <v>138</v>
      </c>
      <c r="Y84" s="35" t="s">
        <v>17</v>
      </c>
      <c r="Z84" s="35" t="s">
        <v>17</v>
      </c>
      <c r="AA84" s="35" t="s">
        <v>17</v>
      </c>
      <c r="AB84" s="35" t="s">
        <v>17</v>
      </c>
      <c r="AC84" s="35" t="s">
        <v>17</v>
      </c>
      <c r="AD84" s="35" t="s">
        <v>17</v>
      </c>
      <c r="AE84" s="35"/>
      <c r="AF84" s="35" t="s">
        <v>17</v>
      </c>
      <c r="AG84" s="35" t="s">
        <v>17</v>
      </c>
      <c r="AH84" s="35" t="s">
        <v>138</v>
      </c>
      <c r="AI84" s="35" t="s">
        <v>17</v>
      </c>
      <c r="AJ84" s="35" t="s">
        <v>17</v>
      </c>
      <c r="AK84" s="35" t="s">
        <v>17</v>
      </c>
      <c r="AL84" s="35" t="s">
        <v>17</v>
      </c>
      <c r="AM84" s="35"/>
      <c r="AN84" s="35" t="s">
        <v>17</v>
      </c>
      <c r="AO84" s="35"/>
      <c r="AP84" s="35" t="s">
        <v>17</v>
      </c>
      <c r="AQ84" s="35"/>
      <c r="AR84" s="35"/>
      <c r="AS84" s="35" t="s">
        <v>17</v>
      </c>
      <c r="AT84" s="35"/>
      <c r="AU84" s="35"/>
      <c r="AV84" s="35" t="s">
        <v>17</v>
      </c>
      <c r="AW84" s="35" t="s">
        <v>17</v>
      </c>
      <c r="AX84" s="35" t="s">
        <v>17</v>
      </c>
      <c r="AY84" s="35"/>
      <c r="AZ84" s="35" t="s">
        <v>17</v>
      </c>
      <c r="BA84" s="35" t="s">
        <v>17</v>
      </c>
      <c r="BB84" s="35" t="s">
        <v>17</v>
      </c>
      <c r="BC84" s="35" t="s">
        <v>17</v>
      </c>
      <c r="BD84" s="35" t="s">
        <v>17</v>
      </c>
      <c r="BE84" s="35"/>
      <c r="BF84" s="35" t="s">
        <v>138</v>
      </c>
      <c r="BG84" s="35" t="s">
        <v>138</v>
      </c>
      <c r="BH84" s="35"/>
      <c r="BI84" s="35"/>
      <c r="BJ84" s="35" t="s">
        <v>17</v>
      </c>
    </row>
    <row r="85" spans="2:62" ht="12.75">
      <c r="B85" s="16"/>
      <c r="C85" s="24" t="s">
        <v>69</v>
      </c>
      <c r="D85" s="23"/>
      <c r="E85" s="23"/>
      <c r="F85" s="23"/>
      <c r="G85" s="64"/>
      <c r="H85" s="23">
        <v>0.2</v>
      </c>
      <c r="I85" s="23">
        <v>0.18</v>
      </c>
      <c r="J85" s="23">
        <v>0.1</v>
      </c>
      <c r="K85" s="23">
        <v>0.1</v>
      </c>
      <c r="L85" s="23">
        <v>0.21</v>
      </c>
      <c r="M85" s="23">
        <v>0.17</v>
      </c>
      <c r="N85" s="23">
        <v>0.13</v>
      </c>
      <c r="O85" s="23">
        <v>0.11</v>
      </c>
      <c r="P85" s="23">
        <v>0.06</v>
      </c>
      <c r="Q85" s="23"/>
      <c r="R85" s="23"/>
      <c r="S85" s="23">
        <v>0.13</v>
      </c>
      <c r="T85" s="23">
        <v>0.17</v>
      </c>
      <c r="U85" s="23"/>
      <c r="V85" s="23">
        <v>0.19</v>
      </c>
      <c r="W85" s="23"/>
      <c r="X85" s="23">
        <v>0.2</v>
      </c>
      <c r="Y85" s="23">
        <v>0.1</v>
      </c>
      <c r="Z85" s="23">
        <v>0.25</v>
      </c>
      <c r="AA85" s="23">
        <v>0.09</v>
      </c>
      <c r="AB85" s="23">
        <v>0.12</v>
      </c>
      <c r="AC85" s="23">
        <v>0.19</v>
      </c>
      <c r="AD85" s="23">
        <v>0.17</v>
      </c>
      <c r="AE85" s="23"/>
      <c r="AF85" s="23">
        <v>0.24</v>
      </c>
      <c r="AG85" s="23">
        <v>0.14</v>
      </c>
      <c r="AH85" s="23">
        <v>0.19</v>
      </c>
      <c r="AI85" s="23">
        <v>0.15</v>
      </c>
      <c r="AJ85" s="23">
        <v>0.2</v>
      </c>
      <c r="AK85" s="23">
        <v>0.18</v>
      </c>
      <c r="AL85" s="23">
        <v>0.15</v>
      </c>
      <c r="AM85" s="23"/>
      <c r="AN85" s="23">
        <v>0.2</v>
      </c>
      <c r="AO85" s="23"/>
      <c r="AP85" s="23">
        <v>0.29</v>
      </c>
      <c r="AQ85" s="23"/>
      <c r="AR85" s="23"/>
      <c r="AS85" s="23">
        <v>0.24</v>
      </c>
      <c r="AT85" s="23"/>
      <c r="AU85" s="23"/>
      <c r="AV85" s="23">
        <v>0.23</v>
      </c>
      <c r="AW85" s="23">
        <v>0.22</v>
      </c>
      <c r="AX85" s="23">
        <v>0.17</v>
      </c>
      <c r="AY85" s="23"/>
      <c r="AZ85" s="23">
        <v>0.27</v>
      </c>
      <c r="BA85" s="23">
        <v>0.25</v>
      </c>
      <c r="BB85" s="23">
        <v>0.22</v>
      </c>
      <c r="BC85" s="23">
        <v>0.12</v>
      </c>
      <c r="BD85" s="23">
        <v>0.13</v>
      </c>
      <c r="BE85" s="23"/>
      <c r="BF85" s="23">
        <v>0.19</v>
      </c>
      <c r="BG85" s="23">
        <v>0.1</v>
      </c>
      <c r="BH85" s="23"/>
      <c r="BI85" s="23"/>
      <c r="BJ85" s="23">
        <v>0.18</v>
      </c>
    </row>
    <row r="86" spans="1:62" ht="12.75">
      <c r="A86" s="47" t="s">
        <v>190</v>
      </c>
      <c r="B86" s="13" t="s">
        <v>165</v>
      </c>
      <c r="C86" s="13" t="s">
        <v>68</v>
      </c>
      <c r="D86" s="54"/>
      <c r="E86" s="54"/>
      <c r="F86" s="54"/>
      <c r="G86" s="62"/>
      <c r="H86" s="54">
        <v>1.29</v>
      </c>
      <c r="I86" s="54">
        <v>1</v>
      </c>
      <c r="J86" s="54">
        <v>0.76</v>
      </c>
      <c r="K86" s="54">
        <v>1</v>
      </c>
      <c r="L86" s="54">
        <v>0.75</v>
      </c>
      <c r="M86" s="54">
        <v>1</v>
      </c>
      <c r="N86" s="54">
        <v>1</v>
      </c>
      <c r="O86" s="54">
        <v>1</v>
      </c>
      <c r="P86" s="54">
        <v>1</v>
      </c>
      <c r="Q86" s="54"/>
      <c r="R86" s="54"/>
      <c r="S86" s="54">
        <v>1.26</v>
      </c>
      <c r="T86" s="54">
        <v>0.53</v>
      </c>
      <c r="U86" s="54"/>
      <c r="V86" s="54">
        <v>1</v>
      </c>
      <c r="W86" s="54"/>
      <c r="X86" s="54">
        <v>1.14</v>
      </c>
      <c r="Y86" s="54">
        <v>1</v>
      </c>
      <c r="Z86" s="54">
        <v>1</v>
      </c>
      <c r="AA86" s="54">
        <v>1</v>
      </c>
      <c r="AB86" s="54">
        <v>1</v>
      </c>
      <c r="AC86" s="54">
        <v>1</v>
      </c>
      <c r="AD86" s="54">
        <v>0.2</v>
      </c>
      <c r="AE86" s="54"/>
      <c r="AF86" s="54">
        <v>1</v>
      </c>
      <c r="AG86" s="54">
        <v>1</v>
      </c>
      <c r="AH86" s="54">
        <v>0.43</v>
      </c>
      <c r="AI86" s="54">
        <v>1</v>
      </c>
      <c r="AJ86" s="54">
        <v>0.3</v>
      </c>
      <c r="AK86" s="54">
        <v>1</v>
      </c>
      <c r="AL86" s="54">
        <v>1</v>
      </c>
      <c r="AM86" s="54"/>
      <c r="AN86" s="54">
        <v>1</v>
      </c>
      <c r="AO86" s="54"/>
      <c r="AP86" s="54">
        <v>1</v>
      </c>
      <c r="AQ86" s="54"/>
      <c r="AR86" s="54"/>
      <c r="AS86" s="54">
        <v>1</v>
      </c>
      <c r="AT86" s="54"/>
      <c r="AU86" s="54"/>
      <c r="AV86" s="54">
        <v>1</v>
      </c>
      <c r="AW86" s="54">
        <v>1</v>
      </c>
      <c r="AX86" s="54">
        <v>1</v>
      </c>
      <c r="AY86" s="54"/>
      <c r="AZ86" s="54">
        <v>1</v>
      </c>
      <c r="BA86" s="54">
        <v>1</v>
      </c>
      <c r="BB86" s="54">
        <v>0.23</v>
      </c>
      <c r="BC86" s="54">
        <v>1</v>
      </c>
      <c r="BD86" s="54">
        <v>1</v>
      </c>
      <c r="BE86" s="54"/>
      <c r="BF86" s="54">
        <v>1</v>
      </c>
      <c r="BG86" s="54">
        <v>1</v>
      </c>
      <c r="BH86" s="54"/>
      <c r="BI86" s="54"/>
      <c r="BJ86" s="54">
        <v>1</v>
      </c>
    </row>
    <row r="87" spans="2:62" ht="12.75">
      <c r="B87" s="8"/>
      <c r="C87" s="1" t="s">
        <v>133</v>
      </c>
      <c r="D87" s="35"/>
      <c r="E87" s="35"/>
      <c r="F87" s="35"/>
      <c r="G87" s="63"/>
      <c r="H87" s="35" t="s">
        <v>138</v>
      </c>
      <c r="I87" s="35" t="s">
        <v>17</v>
      </c>
      <c r="J87" s="35" t="s">
        <v>138</v>
      </c>
      <c r="K87" s="35" t="s">
        <v>17</v>
      </c>
      <c r="L87" s="35" t="s">
        <v>138</v>
      </c>
      <c r="M87" s="35" t="s">
        <v>17</v>
      </c>
      <c r="N87" s="35" t="s">
        <v>17</v>
      </c>
      <c r="O87" s="35" t="s">
        <v>17</v>
      </c>
      <c r="P87" s="35" t="s">
        <v>17</v>
      </c>
      <c r="Q87" s="35"/>
      <c r="R87" s="35"/>
      <c r="S87" s="35" t="s">
        <v>138</v>
      </c>
      <c r="T87" s="35" t="s">
        <v>138</v>
      </c>
      <c r="U87" s="35"/>
      <c r="V87" s="35" t="s">
        <v>17</v>
      </c>
      <c r="W87" s="35"/>
      <c r="X87" s="35" t="s">
        <v>138</v>
      </c>
      <c r="Y87" s="35" t="s">
        <v>17</v>
      </c>
      <c r="Z87" s="35" t="s">
        <v>17</v>
      </c>
      <c r="AA87" s="35" t="s">
        <v>17</v>
      </c>
      <c r="AB87" s="35" t="s">
        <v>17</v>
      </c>
      <c r="AC87" s="35" t="s">
        <v>17</v>
      </c>
      <c r="AD87" s="35" t="s">
        <v>138</v>
      </c>
      <c r="AE87" s="35"/>
      <c r="AF87" s="35" t="s">
        <v>17</v>
      </c>
      <c r="AG87" s="35" t="s">
        <v>17</v>
      </c>
      <c r="AH87" s="35" t="s">
        <v>138</v>
      </c>
      <c r="AI87" s="35" t="s">
        <v>17</v>
      </c>
      <c r="AJ87" s="35" t="s">
        <v>138</v>
      </c>
      <c r="AK87" s="35" t="s">
        <v>17</v>
      </c>
      <c r="AL87" s="35" t="s">
        <v>17</v>
      </c>
      <c r="AM87" s="35"/>
      <c r="AN87" s="35" t="s">
        <v>17</v>
      </c>
      <c r="AO87" s="35"/>
      <c r="AP87" s="35" t="s">
        <v>17</v>
      </c>
      <c r="AQ87" s="35"/>
      <c r="AR87" s="35"/>
      <c r="AS87" s="35" t="s">
        <v>17</v>
      </c>
      <c r="AT87" s="35"/>
      <c r="AU87" s="35"/>
      <c r="AV87" s="35" t="s">
        <v>17</v>
      </c>
      <c r="AW87" s="35" t="s">
        <v>17</v>
      </c>
      <c r="AX87" s="35" t="s">
        <v>17</v>
      </c>
      <c r="AY87" s="35"/>
      <c r="AZ87" s="35" t="s">
        <v>17</v>
      </c>
      <c r="BA87" s="35" t="s">
        <v>17</v>
      </c>
      <c r="BB87" s="35" t="s">
        <v>138</v>
      </c>
      <c r="BC87" s="35" t="s">
        <v>17</v>
      </c>
      <c r="BD87" s="35" t="s">
        <v>17</v>
      </c>
      <c r="BE87" s="35"/>
      <c r="BF87" s="35" t="s">
        <v>17</v>
      </c>
      <c r="BG87" s="35" t="s">
        <v>17</v>
      </c>
      <c r="BH87" s="35"/>
      <c r="BI87" s="35"/>
      <c r="BJ87" s="35" t="s">
        <v>17</v>
      </c>
    </row>
    <row r="88" spans="2:62" ht="13.5" customHeight="1">
      <c r="B88" s="16"/>
      <c r="C88" s="24" t="s">
        <v>69</v>
      </c>
      <c r="D88" s="23"/>
      <c r="E88" s="23"/>
      <c r="F88" s="23"/>
      <c r="G88" s="64"/>
      <c r="H88" s="23">
        <v>0.2</v>
      </c>
      <c r="I88" s="23">
        <v>0.18</v>
      </c>
      <c r="J88" s="23">
        <v>0.1</v>
      </c>
      <c r="K88" s="23">
        <v>0.1</v>
      </c>
      <c r="L88" s="23">
        <v>0.21</v>
      </c>
      <c r="M88" s="23">
        <v>0.17</v>
      </c>
      <c r="N88" s="23">
        <v>0.13</v>
      </c>
      <c r="O88" s="23">
        <v>0.11</v>
      </c>
      <c r="P88" s="23">
        <v>0.06</v>
      </c>
      <c r="Q88" s="23"/>
      <c r="R88" s="23"/>
      <c r="S88" s="23">
        <v>0.13</v>
      </c>
      <c r="T88" s="23">
        <v>0.17</v>
      </c>
      <c r="U88" s="23"/>
      <c r="V88" s="23">
        <v>0.19</v>
      </c>
      <c r="W88" s="23"/>
      <c r="X88" s="23">
        <v>0.2</v>
      </c>
      <c r="Y88" s="23">
        <v>0.1</v>
      </c>
      <c r="Z88" s="23">
        <v>0.25</v>
      </c>
      <c r="AA88" s="23">
        <v>0.09</v>
      </c>
      <c r="AB88" s="23">
        <v>0.12</v>
      </c>
      <c r="AC88" s="23">
        <v>0.19</v>
      </c>
      <c r="AD88" s="23">
        <v>0.17</v>
      </c>
      <c r="AE88" s="23"/>
      <c r="AF88" s="23">
        <v>0.24</v>
      </c>
      <c r="AG88" s="23">
        <v>0.14</v>
      </c>
      <c r="AH88" s="23">
        <v>0.19</v>
      </c>
      <c r="AI88" s="23">
        <v>0.15</v>
      </c>
      <c r="AJ88" s="23">
        <v>0.2</v>
      </c>
      <c r="AK88" s="23">
        <v>0.18</v>
      </c>
      <c r="AL88" s="23">
        <v>0.15</v>
      </c>
      <c r="AM88" s="23"/>
      <c r="AN88" s="23">
        <v>0.2</v>
      </c>
      <c r="AO88" s="23"/>
      <c r="AP88" s="23">
        <v>0.29</v>
      </c>
      <c r="AQ88" s="23"/>
      <c r="AR88" s="23"/>
      <c r="AS88" s="23">
        <v>0.24</v>
      </c>
      <c r="AT88" s="23"/>
      <c r="AU88" s="23"/>
      <c r="AV88" s="23">
        <v>0.23</v>
      </c>
      <c r="AW88" s="23">
        <v>0.22</v>
      </c>
      <c r="AX88" s="23">
        <v>0.17</v>
      </c>
      <c r="AY88" s="23"/>
      <c r="AZ88" s="23">
        <v>0.27</v>
      </c>
      <c r="BA88" s="23">
        <v>0.25</v>
      </c>
      <c r="BB88" s="23">
        <v>0.22</v>
      </c>
      <c r="BC88" s="23">
        <v>0.12</v>
      </c>
      <c r="BD88" s="23">
        <v>0.13</v>
      </c>
      <c r="BE88" s="23"/>
      <c r="BF88" s="23">
        <v>0.19</v>
      </c>
      <c r="BG88" s="23">
        <v>0.1</v>
      </c>
      <c r="BH88" s="23"/>
      <c r="BI88" s="23"/>
      <c r="BJ88" s="23">
        <v>0.18</v>
      </c>
    </row>
    <row r="89" spans="1:62" ht="12.75">
      <c r="A89" s="47" t="s">
        <v>192</v>
      </c>
      <c r="B89" s="13" t="s">
        <v>165</v>
      </c>
      <c r="C89" s="13" t="s">
        <v>68</v>
      </c>
      <c r="D89" s="54"/>
      <c r="E89" s="54"/>
      <c r="F89" s="54"/>
      <c r="G89" s="62"/>
      <c r="H89" s="54">
        <v>1.29</v>
      </c>
      <c r="I89" s="54">
        <v>1</v>
      </c>
      <c r="J89" s="54">
        <v>1</v>
      </c>
      <c r="K89" s="54">
        <v>1</v>
      </c>
      <c r="L89" s="54">
        <v>1.78</v>
      </c>
      <c r="M89" s="54">
        <v>1</v>
      </c>
      <c r="N89" s="54">
        <v>1</v>
      </c>
      <c r="O89" s="54">
        <v>1</v>
      </c>
      <c r="P89" s="54">
        <v>1</v>
      </c>
      <c r="Q89" s="54"/>
      <c r="R89" s="54"/>
      <c r="S89" s="54">
        <v>1.52</v>
      </c>
      <c r="T89" s="54">
        <v>1.52</v>
      </c>
      <c r="U89" s="54"/>
      <c r="V89" s="54">
        <v>1</v>
      </c>
      <c r="W89" s="54"/>
      <c r="X89" s="54">
        <v>1.41</v>
      </c>
      <c r="Y89" s="54">
        <v>1</v>
      </c>
      <c r="Z89" s="54">
        <v>1</v>
      </c>
      <c r="AA89" s="54">
        <v>1</v>
      </c>
      <c r="AB89" s="54">
        <v>1</v>
      </c>
      <c r="AC89" s="54">
        <v>1</v>
      </c>
      <c r="AD89" s="54">
        <v>1</v>
      </c>
      <c r="AE89" s="54"/>
      <c r="AF89" s="54">
        <v>1</v>
      </c>
      <c r="AG89" s="54">
        <v>1</v>
      </c>
      <c r="AH89" s="54">
        <v>1</v>
      </c>
      <c r="AI89" s="54">
        <v>1</v>
      </c>
      <c r="AJ89" s="54">
        <v>1</v>
      </c>
      <c r="AK89" s="54">
        <v>1</v>
      </c>
      <c r="AL89" s="54">
        <v>1</v>
      </c>
      <c r="AM89" s="54"/>
      <c r="AN89" s="54">
        <v>1</v>
      </c>
      <c r="AO89" s="54"/>
      <c r="AP89" s="54">
        <v>1</v>
      </c>
      <c r="AQ89" s="54"/>
      <c r="AR89" s="54"/>
      <c r="AS89" s="54">
        <v>1.8</v>
      </c>
      <c r="AT89" s="54"/>
      <c r="AU89" s="54"/>
      <c r="AV89" s="54">
        <v>1</v>
      </c>
      <c r="AW89" s="54">
        <v>1.29</v>
      </c>
      <c r="AX89" s="54">
        <v>1.26</v>
      </c>
      <c r="AY89" s="54"/>
      <c r="AZ89" s="54">
        <v>1.87</v>
      </c>
      <c r="BA89" s="54">
        <v>1.93</v>
      </c>
      <c r="BB89" s="54">
        <v>1.56</v>
      </c>
      <c r="BC89" s="54">
        <v>1.15</v>
      </c>
      <c r="BD89" s="54">
        <v>1</v>
      </c>
      <c r="BE89" s="54"/>
      <c r="BF89" s="54">
        <v>1</v>
      </c>
      <c r="BG89" s="54">
        <v>1</v>
      </c>
      <c r="BH89" s="54"/>
      <c r="BI89" s="54"/>
      <c r="BJ89" s="54">
        <v>4.87</v>
      </c>
    </row>
    <row r="90" spans="2:62" ht="12.75">
      <c r="B90" s="8"/>
      <c r="C90" s="1" t="s">
        <v>133</v>
      </c>
      <c r="D90" s="35"/>
      <c r="E90" s="35"/>
      <c r="F90" s="35"/>
      <c r="G90" s="63"/>
      <c r="H90" s="35" t="s">
        <v>138</v>
      </c>
      <c r="I90" s="35" t="s">
        <v>17</v>
      </c>
      <c r="J90" s="35" t="s">
        <v>17</v>
      </c>
      <c r="K90" s="35" t="s">
        <v>17</v>
      </c>
      <c r="L90" s="35" t="s">
        <v>138</v>
      </c>
      <c r="M90" s="35" t="s">
        <v>17</v>
      </c>
      <c r="N90" s="35" t="s">
        <v>17</v>
      </c>
      <c r="O90" s="35" t="s">
        <v>17</v>
      </c>
      <c r="P90" s="35" t="s">
        <v>17</v>
      </c>
      <c r="Q90" s="35"/>
      <c r="R90" s="35"/>
      <c r="S90" s="35" t="s">
        <v>138</v>
      </c>
      <c r="T90" s="35" t="s">
        <v>138</v>
      </c>
      <c r="U90" s="35"/>
      <c r="V90" s="35" t="s">
        <v>17</v>
      </c>
      <c r="W90" s="35"/>
      <c r="X90" s="35" t="s">
        <v>138</v>
      </c>
      <c r="Y90" s="35" t="s">
        <v>17</v>
      </c>
      <c r="Z90" s="35" t="s">
        <v>17</v>
      </c>
      <c r="AA90" s="35" t="s">
        <v>17</v>
      </c>
      <c r="AB90" s="35" t="s">
        <v>17</v>
      </c>
      <c r="AC90" s="35" t="s">
        <v>17</v>
      </c>
      <c r="AD90" s="35" t="s">
        <v>17</v>
      </c>
      <c r="AE90" s="35"/>
      <c r="AF90" s="35" t="s">
        <v>17</v>
      </c>
      <c r="AG90" s="35" t="s">
        <v>17</v>
      </c>
      <c r="AH90" s="35" t="s">
        <v>17</v>
      </c>
      <c r="AI90" s="35" t="s">
        <v>17</v>
      </c>
      <c r="AJ90" s="35" t="s">
        <v>17</v>
      </c>
      <c r="AK90" s="35" t="s">
        <v>17</v>
      </c>
      <c r="AL90" s="35" t="s">
        <v>17</v>
      </c>
      <c r="AM90" s="35"/>
      <c r="AN90" s="35" t="s">
        <v>17</v>
      </c>
      <c r="AO90" s="35"/>
      <c r="AP90" s="35" t="s">
        <v>17</v>
      </c>
      <c r="AQ90" s="35"/>
      <c r="AR90" s="35"/>
      <c r="AS90" s="35" t="s">
        <v>138</v>
      </c>
      <c r="AT90" s="35"/>
      <c r="AU90" s="35"/>
      <c r="AV90" s="35" t="s">
        <v>17</v>
      </c>
      <c r="AW90" s="35" t="s">
        <v>138</v>
      </c>
      <c r="AX90" s="35" t="s">
        <v>138</v>
      </c>
      <c r="AY90" s="35"/>
      <c r="AZ90" s="35" t="s">
        <v>138</v>
      </c>
      <c r="BA90" s="35" t="s">
        <v>138</v>
      </c>
      <c r="BB90" s="35" t="s">
        <v>138</v>
      </c>
      <c r="BC90" s="35" t="s">
        <v>138</v>
      </c>
      <c r="BD90" s="35" t="s">
        <v>17</v>
      </c>
      <c r="BE90" s="35"/>
      <c r="BF90" s="35" t="s">
        <v>17</v>
      </c>
      <c r="BG90" s="35" t="s">
        <v>17</v>
      </c>
      <c r="BH90" s="35"/>
      <c r="BI90" s="35"/>
      <c r="BJ90" s="35" t="s">
        <v>138</v>
      </c>
    </row>
    <row r="91" spans="2:62" ht="12.75">
      <c r="B91" s="16"/>
      <c r="C91" s="24" t="s">
        <v>69</v>
      </c>
      <c r="D91" s="23"/>
      <c r="E91" s="23"/>
      <c r="F91" s="23"/>
      <c r="G91" s="64"/>
      <c r="H91" s="23">
        <v>1</v>
      </c>
      <c r="I91" s="23">
        <v>1</v>
      </c>
      <c r="J91" s="23">
        <v>1</v>
      </c>
      <c r="K91" s="23">
        <v>1</v>
      </c>
      <c r="L91" s="23">
        <v>1</v>
      </c>
      <c r="M91" s="23">
        <v>1</v>
      </c>
      <c r="N91" s="23">
        <v>1</v>
      </c>
      <c r="O91" s="23">
        <v>1</v>
      </c>
      <c r="P91" s="23">
        <v>1</v>
      </c>
      <c r="Q91" s="23"/>
      <c r="R91" s="23"/>
      <c r="S91" s="23">
        <v>1</v>
      </c>
      <c r="T91" s="23">
        <v>1</v>
      </c>
      <c r="U91" s="23"/>
      <c r="V91" s="23">
        <v>1</v>
      </c>
      <c r="W91" s="23"/>
      <c r="X91" s="23">
        <v>1</v>
      </c>
      <c r="Y91" s="23">
        <v>1</v>
      </c>
      <c r="Z91" s="23">
        <v>1</v>
      </c>
      <c r="AA91" s="23">
        <v>1</v>
      </c>
      <c r="AB91" s="23">
        <v>1</v>
      </c>
      <c r="AC91" s="23">
        <v>1</v>
      </c>
      <c r="AD91" s="23">
        <v>1</v>
      </c>
      <c r="AE91" s="23"/>
      <c r="AF91" s="23">
        <v>1</v>
      </c>
      <c r="AG91" s="23">
        <v>1</v>
      </c>
      <c r="AH91" s="23">
        <v>1</v>
      </c>
      <c r="AI91" s="23">
        <v>1</v>
      </c>
      <c r="AJ91" s="23">
        <v>1</v>
      </c>
      <c r="AK91" s="23">
        <v>1</v>
      </c>
      <c r="AL91" s="23">
        <v>1</v>
      </c>
      <c r="AM91" s="23"/>
      <c r="AN91" s="23">
        <v>1</v>
      </c>
      <c r="AO91" s="23"/>
      <c r="AP91" s="23">
        <v>1</v>
      </c>
      <c r="AQ91" s="23"/>
      <c r="AR91" s="23"/>
      <c r="AS91" s="23">
        <v>1</v>
      </c>
      <c r="AT91" s="23"/>
      <c r="AU91" s="23"/>
      <c r="AV91" s="23">
        <v>1</v>
      </c>
      <c r="AW91" s="23">
        <v>1</v>
      </c>
      <c r="AX91" s="23">
        <v>1</v>
      </c>
      <c r="AY91" s="23"/>
      <c r="AZ91" s="23">
        <v>1</v>
      </c>
      <c r="BA91" s="23">
        <v>1</v>
      </c>
      <c r="BB91" s="23">
        <v>1</v>
      </c>
      <c r="BC91" s="23">
        <v>1</v>
      </c>
      <c r="BD91" s="23">
        <v>1</v>
      </c>
      <c r="BE91" s="23"/>
      <c r="BF91" s="23">
        <v>1</v>
      </c>
      <c r="BG91" s="23">
        <v>1</v>
      </c>
      <c r="BH91" s="23"/>
      <c r="BI91" s="23"/>
      <c r="BJ91" s="23">
        <v>1</v>
      </c>
    </row>
    <row r="92" spans="1:62" ht="12.75">
      <c r="A92" s="47" t="s">
        <v>197</v>
      </c>
      <c r="B92" s="13" t="s">
        <v>165</v>
      </c>
      <c r="C92" s="13" t="s">
        <v>68</v>
      </c>
      <c r="D92" s="54"/>
      <c r="E92" s="54"/>
      <c r="F92" s="54"/>
      <c r="G92" s="62"/>
      <c r="H92" s="54">
        <v>2.8</v>
      </c>
      <c r="I92" s="54">
        <v>1.9</v>
      </c>
      <c r="J92" s="54">
        <v>3.6</v>
      </c>
      <c r="K92" s="54">
        <v>3.8</v>
      </c>
      <c r="L92" s="54">
        <v>3.3</v>
      </c>
      <c r="M92" s="54">
        <v>3.8</v>
      </c>
      <c r="N92" s="54">
        <v>3.8</v>
      </c>
      <c r="O92" s="54">
        <v>3.8</v>
      </c>
      <c r="P92" s="54">
        <v>1.8</v>
      </c>
      <c r="Q92" s="54"/>
      <c r="R92" s="54"/>
      <c r="S92" s="54">
        <v>3.6</v>
      </c>
      <c r="T92" s="54">
        <v>2</v>
      </c>
      <c r="U92" s="54"/>
      <c r="V92" s="54">
        <v>0.8</v>
      </c>
      <c r="W92" s="54"/>
      <c r="X92" s="54">
        <v>2.3</v>
      </c>
      <c r="Y92" s="54">
        <v>0.5</v>
      </c>
      <c r="Z92" s="54">
        <v>0.3</v>
      </c>
      <c r="AA92" s="54">
        <v>0.5</v>
      </c>
      <c r="AB92" s="54">
        <v>0.9</v>
      </c>
      <c r="AC92" s="54">
        <v>3.8</v>
      </c>
      <c r="AD92" s="54">
        <v>0.8</v>
      </c>
      <c r="AE92" s="54"/>
      <c r="AF92" s="54">
        <v>0.4</v>
      </c>
      <c r="AG92" s="54">
        <v>1</v>
      </c>
      <c r="AH92" s="54">
        <v>1.8</v>
      </c>
      <c r="AI92" s="54">
        <v>0.5</v>
      </c>
      <c r="AJ92" s="54">
        <v>0.9</v>
      </c>
      <c r="AK92" s="54">
        <v>3.8</v>
      </c>
      <c r="AL92" s="54">
        <v>0.6</v>
      </c>
      <c r="AM92" s="54"/>
      <c r="AN92" s="54">
        <v>0.6</v>
      </c>
      <c r="AO92" s="54"/>
      <c r="AP92" s="54">
        <v>0.7</v>
      </c>
      <c r="AQ92" s="54"/>
      <c r="AR92" s="54"/>
      <c r="AS92" s="54">
        <v>1.8</v>
      </c>
      <c r="AT92" s="54"/>
      <c r="AU92" s="54"/>
      <c r="AV92" s="54">
        <v>0.4</v>
      </c>
      <c r="AW92" s="54">
        <v>2</v>
      </c>
      <c r="AX92" s="54">
        <v>1.7</v>
      </c>
      <c r="AY92" s="54"/>
      <c r="AZ92" s="54">
        <v>3</v>
      </c>
      <c r="BA92" s="54">
        <v>2.7</v>
      </c>
      <c r="BB92" s="54">
        <v>3.4</v>
      </c>
      <c r="BC92" s="54">
        <v>1.4</v>
      </c>
      <c r="BD92" s="54">
        <v>0.3</v>
      </c>
      <c r="BE92" s="54"/>
      <c r="BF92" s="54">
        <v>3.8</v>
      </c>
      <c r="BG92" s="54">
        <v>1.7</v>
      </c>
      <c r="BH92" s="54"/>
      <c r="BI92" s="54"/>
      <c r="BJ92" s="54">
        <v>1.8</v>
      </c>
    </row>
    <row r="93" spans="2:62" ht="12.75">
      <c r="B93" s="8"/>
      <c r="C93" s="1" t="s">
        <v>133</v>
      </c>
      <c r="D93" s="35"/>
      <c r="E93" s="35"/>
      <c r="F93" s="35"/>
      <c r="G93" s="63"/>
      <c r="H93" s="35" t="s">
        <v>138</v>
      </c>
      <c r="I93" s="35" t="s">
        <v>138</v>
      </c>
      <c r="J93" s="35" t="s">
        <v>138</v>
      </c>
      <c r="K93" s="35" t="s">
        <v>17</v>
      </c>
      <c r="L93" s="35" t="s">
        <v>138</v>
      </c>
      <c r="M93" s="35" t="s">
        <v>17</v>
      </c>
      <c r="N93" s="35" t="s">
        <v>17</v>
      </c>
      <c r="O93" s="35" t="s">
        <v>17</v>
      </c>
      <c r="P93" s="35" t="s">
        <v>138</v>
      </c>
      <c r="Q93" s="35"/>
      <c r="R93" s="35"/>
      <c r="S93" s="35" t="s">
        <v>138</v>
      </c>
      <c r="T93" s="35" t="s">
        <v>138</v>
      </c>
      <c r="U93" s="35"/>
      <c r="V93" s="35" t="s">
        <v>138</v>
      </c>
      <c r="W93" s="35"/>
      <c r="X93" s="35" t="s">
        <v>138</v>
      </c>
      <c r="Y93" s="35" t="s">
        <v>138</v>
      </c>
      <c r="Z93" s="35" t="s">
        <v>138</v>
      </c>
      <c r="AA93" s="35" t="s">
        <v>138</v>
      </c>
      <c r="AB93" s="35" t="s">
        <v>138</v>
      </c>
      <c r="AC93" s="35" t="s">
        <v>17</v>
      </c>
      <c r="AD93" s="35" t="s">
        <v>138</v>
      </c>
      <c r="AE93" s="35"/>
      <c r="AF93" s="35" t="s">
        <v>138</v>
      </c>
      <c r="AG93" s="35" t="s">
        <v>138</v>
      </c>
      <c r="AH93" s="35" t="s">
        <v>138</v>
      </c>
      <c r="AI93" s="35" t="s">
        <v>138</v>
      </c>
      <c r="AJ93" s="35" t="s">
        <v>138</v>
      </c>
      <c r="AK93" s="35" t="s">
        <v>17</v>
      </c>
      <c r="AL93" s="35" t="s">
        <v>138</v>
      </c>
      <c r="AM93" s="35"/>
      <c r="AN93" s="35" t="s">
        <v>138</v>
      </c>
      <c r="AO93" s="35"/>
      <c r="AP93" s="35" t="s">
        <v>138</v>
      </c>
      <c r="AQ93" s="35"/>
      <c r="AR93" s="35"/>
      <c r="AS93" s="35" t="s">
        <v>138</v>
      </c>
      <c r="AT93" s="35"/>
      <c r="AU93" s="35"/>
      <c r="AV93" s="35" t="s">
        <v>138</v>
      </c>
      <c r="AW93" s="35" t="s">
        <v>138</v>
      </c>
      <c r="AX93" s="35" t="s">
        <v>138</v>
      </c>
      <c r="AY93" s="35"/>
      <c r="AZ93" s="35" t="s">
        <v>138</v>
      </c>
      <c r="BA93" s="35" t="s">
        <v>138</v>
      </c>
      <c r="BB93" s="35" t="s">
        <v>138</v>
      </c>
      <c r="BC93" s="35" t="s">
        <v>138</v>
      </c>
      <c r="BD93" s="35" t="s">
        <v>138</v>
      </c>
      <c r="BE93" s="35"/>
      <c r="BF93" s="35" t="s">
        <v>17</v>
      </c>
      <c r="BG93" s="35" t="s">
        <v>138</v>
      </c>
      <c r="BH93" s="35"/>
      <c r="BI93" s="35"/>
      <c r="BJ93" s="35" t="s">
        <v>138</v>
      </c>
    </row>
    <row r="94" spans="2:62" ht="12.75">
      <c r="B94" s="16"/>
      <c r="C94" s="24" t="s">
        <v>69</v>
      </c>
      <c r="D94" s="23"/>
      <c r="E94" s="23"/>
      <c r="F94" s="23"/>
      <c r="G94" s="64"/>
      <c r="H94" s="23">
        <v>1</v>
      </c>
      <c r="I94" s="23">
        <v>1</v>
      </c>
      <c r="J94" s="23">
        <v>1</v>
      </c>
      <c r="K94" s="23">
        <v>1</v>
      </c>
      <c r="L94" s="23">
        <v>1</v>
      </c>
      <c r="M94" s="23">
        <v>1</v>
      </c>
      <c r="N94" s="23">
        <v>1</v>
      </c>
      <c r="O94" s="23">
        <v>1</v>
      </c>
      <c r="P94" s="23">
        <v>1</v>
      </c>
      <c r="Q94" s="23"/>
      <c r="R94" s="23"/>
      <c r="S94" s="23">
        <v>1</v>
      </c>
      <c r="T94" s="23">
        <v>1</v>
      </c>
      <c r="U94" s="23"/>
      <c r="V94" s="23">
        <v>1</v>
      </c>
      <c r="W94" s="23"/>
      <c r="X94" s="23">
        <v>1</v>
      </c>
      <c r="Y94" s="23">
        <v>1</v>
      </c>
      <c r="Z94" s="23">
        <v>1</v>
      </c>
      <c r="AA94" s="23">
        <v>1</v>
      </c>
      <c r="AB94" s="23">
        <v>1</v>
      </c>
      <c r="AC94" s="23">
        <v>1</v>
      </c>
      <c r="AD94" s="23">
        <v>1</v>
      </c>
      <c r="AE94" s="23"/>
      <c r="AF94" s="23">
        <v>1</v>
      </c>
      <c r="AG94" s="23">
        <v>1</v>
      </c>
      <c r="AH94" s="23">
        <v>1</v>
      </c>
      <c r="AI94" s="23">
        <v>1</v>
      </c>
      <c r="AJ94" s="23">
        <v>1</v>
      </c>
      <c r="AK94" s="23">
        <v>1</v>
      </c>
      <c r="AL94" s="23">
        <v>1</v>
      </c>
      <c r="AM94" s="23"/>
      <c r="AN94" s="23">
        <v>1</v>
      </c>
      <c r="AO94" s="23"/>
      <c r="AP94" s="23">
        <v>1</v>
      </c>
      <c r="AQ94" s="23"/>
      <c r="AR94" s="23"/>
      <c r="AS94" s="23">
        <v>1</v>
      </c>
      <c r="AT94" s="23"/>
      <c r="AU94" s="23"/>
      <c r="AV94" s="23">
        <v>1</v>
      </c>
      <c r="AW94" s="23">
        <v>1</v>
      </c>
      <c r="AX94" s="23">
        <v>1</v>
      </c>
      <c r="AY94" s="23"/>
      <c r="AZ94" s="23">
        <v>1</v>
      </c>
      <c r="BA94" s="23">
        <v>1</v>
      </c>
      <c r="BB94" s="23">
        <v>1</v>
      </c>
      <c r="BC94" s="23">
        <v>1</v>
      </c>
      <c r="BD94" s="23">
        <v>1</v>
      </c>
      <c r="BE94" s="23"/>
      <c r="BF94" s="23">
        <v>1</v>
      </c>
      <c r="BG94" s="23">
        <v>1</v>
      </c>
      <c r="BH94" s="23"/>
      <c r="BI94" s="23"/>
      <c r="BJ94" s="23">
        <v>1</v>
      </c>
    </row>
    <row r="95" spans="1:62" ht="12.75">
      <c r="A95" s="47" t="s">
        <v>200</v>
      </c>
      <c r="B95" s="13" t="s">
        <v>165</v>
      </c>
      <c r="C95" s="13" t="s">
        <v>68</v>
      </c>
      <c r="D95" s="54"/>
      <c r="E95" s="54"/>
      <c r="F95" s="54"/>
      <c r="G95" s="62"/>
      <c r="H95" s="54">
        <v>5</v>
      </c>
      <c r="I95" s="54">
        <v>5</v>
      </c>
      <c r="J95" s="54">
        <v>5</v>
      </c>
      <c r="K95" s="54"/>
      <c r="L95" s="54">
        <v>1.3</v>
      </c>
      <c r="M95" s="54"/>
      <c r="N95" s="54"/>
      <c r="O95" s="54">
        <v>5</v>
      </c>
      <c r="P95" s="54">
        <v>5</v>
      </c>
      <c r="Q95" s="54"/>
      <c r="R95" s="54"/>
      <c r="S95" s="54">
        <v>1</v>
      </c>
      <c r="T95" s="54"/>
      <c r="U95" s="54"/>
      <c r="V95" s="54"/>
      <c r="W95" s="54">
        <v>5</v>
      </c>
      <c r="X95" s="54"/>
      <c r="Y95" s="54"/>
      <c r="Z95" s="54"/>
      <c r="AA95" s="54"/>
      <c r="AB95" s="54"/>
      <c r="AC95" s="54"/>
      <c r="AD95" s="54">
        <v>5</v>
      </c>
      <c r="AE95" s="54"/>
      <c r="AF95" s="54"/>
      <c r="AG95" s="54">
        <v>5</v>
      </c>
      <c r="AH95" s="54">
        <v>5</v>
      </c>
      <c r="AI95" s="54"/>
      <c r="AJ95" s="54">
        <v>5</v>
      </c>
      <c r="AK95" s="54"/>
      <c r="AL95" s="54"/>
      <c r="AM95" s="54">
        <v>5</v>
      </c>
      <c r="AN95" s="54"/>
      <c r="AO95" s="54"/>
      <c r="AP95" s="54">
        <v>5</v>
      </c>
      <c r="AQ95" s="54">
        <v>5</v>
      </c>
      <c r="AR95" s="54"/>
      <c r="AS95" s="54">
        <v>5</v>
      </c>
      <c r="AT95" s="54"/>
      <c r="AU95" s="54"/>
      <c r="AV95" s="54"/>
      <c r="AW95" s="54">
        <v>5</v>
      </c>
      <c r="AX95" s="54"/>
      <c r="AY95" s="54"/>
      <c r="AZ95" s="54">
        <v>5</v>
      </c>
      <c r="BA95" s="54">
        <v>1.2</v>
      </c>
      <c r="BB95" s="54"/>
      <c r="BC95" s="54"/>
      <c r="BD95" s="54">
        <v>1.4</v>
      </c>
      <c r="BE95" s="54">
        <v>5</v>
      </c>
      <c r="BF95" s="54"/>
      <c r="BG95" s="54"/>
      <c r="BH95" s="54"/>
      <c r="BI95" s="54"/>
      <c r="BJ95" s="54"/>
    </row>
    <row r="96" spans="2:62" ht="12.75">
      <c r="B96" s="8"/>
      <c r="C96" s="1" t="s">
        <v>133</v>
      </c>
      <c r="D96" s="35"/>
      <c r="E96" s="35"/>
      <c r="F96" s="35"/>
      <c r="G96" s="63"/>
      <c r="H96" s="35" t="s">
        <v>17</v>
      </c>
      <c r="I96" s="35" t="s">
        <v>17</v>
      </c>
      <c r="J96" s="35" t="s">
        <v>17</v>
      </c>
      <c r="K96" s="35"/>
      <c r="L96" s="35" t="s">
        <v>17</v>
      </c>
      <c r="M96" s="35"/>
      <c r="N96" s="35"/>
      <c r="O96" s="35" t="s">
        <v>17</v>
      </c>
      <c r="P96" s="35" t="s">
        <v>17</v>
      </c>
      <c r="Q96" s="35"/>
      <c r="R96" s="35"/>
      <c r="S96" s="35" t="s">
        <v>17</v>
      </c>
      <c r="T96" s="35"/>
      <c r="U96" s="35"/>
      <c r="V96" s="35"/>
      <c r="W96" s="35" t="s">
        <v>17</v>
      </c>
      <c r="X96" s="35"/>
      <c r="Y96" s="35"/>
      <c r="Z96" s="35"/>
      <c r="AA96" s="35"/>
      <c r="AB96" s="35"/>
      <c r="AC96" s="35"/>
      <c r="AD96" s="35" t="s">
        <v>17</v>
      </c>
      <c r="AE96" s="35"/>
      <c r="AF96" s="35"/>
      <c r="AG96" s="35" t="s">
        <v>17</v>
      </c>
      <c r="AH96" s="35" t="s">
        <v>17</v>
      </c>
      <c r="AI96" s="35"/>
      <c r="AJ96" s="35" t="s">
        <v>17</v>
      </c>
      <c r="AK96" s="35"/>
      <c r="AL96" s="35"/>
      <c r="AM96" s="35" t="s">
        <v>17</v>
      </c>
      <c r="AN96" s="35"/>
      <c r="AO96" s="35"/>
      <c r="AP96" s="35" t="s">
        <v>17</v>
      </c>
      <c r="AQ96" s="35" t="s">
        <v>17</v>
      </c>
      <c r="AR96" s="35"/>
      <c r="AS96" s="35" t="s">
        <v>17</v>
      </c>
      <c r="AT96" s="35"/>
      <c r="AU96" s="35"/>
      <c r="AV96" s="35"/>
      <c r="AW96" s="35" t="s">
        <v>17</v>
      </c>
      <c r="AX96" s="35"/>
      <c r="AY96" s="35"/>
      <c r="AZ96" s="35" t="s">
        <v>17</v>
      </c>
      <c r="BA96" s="35" t="s">
        <v>17</v>
      </c>
      <c r="BB96" s="35"/>
      <c r="BC96" s="35"/>
      <c r="BD96" s="35" t="s">
        <v>17</v>
      </c>
      <c r="BE96" s="35" t="s">
        <v>17</v>
      </c>
      <c r="BF96" s="35"/>
      <c r="BG96" s="35"/>
      <c r="BH96" s="35"/>
      <c r="BI96" s="35"/>
      <c r="BJ96" s="35"/>
    </row>
    <row r="97" spans="2:62" ht="12.75">
      <c r="B97" s="16"/>
      <c r="C97" s="24" t="s">
        <v>69</v>
      </c>
      <c r="D97" s="23"/>
      <c r="E97" s="23"/>
      <c r="F97" s="23"/>
      <c r="G97" s="64"/>
      <c r="H97" s="23">
        <v>1</v>
      </c>
      <c r="I97" s="23">
        <v>1</v>
      </c>
      <c r="J97" s="23">
        <v>1</v>
      </c>
      <c r="K97" s="23"/>
      <c r="L97" s="23">
        <v>1</v>
      </c>
      <c r="M97" s="23"/>
      <c r="N97" s="23"/>
      <c r="O97" s="23">
        <v>1</v>
      </c>
      <c r="P97" s="23">
        <v>1</v>
      </c>
      <c r="Q97" s="23"/>
      <c r="R97" s="23"/>
      <c r="S97" s="23">
        <v>1</v>
      </c>
      <c r="T97" s="23"/>
      <c r="U97" s="23"/>
      <c r="V97" s="23"/>
      <c r="W97" s="23">
        <v>1</v>
      </c>
      <c r="X97" s="23"/>
      <c r="Y97" s="23"/>
      <c r="Z97" s="23"/>
      <c r="AA97" s="23"/>
      <c r="AB97" s="23"/>
      <c r="AC97" s="23"/>
      <c r="AD97" s="23">
        <v>1</v>
      </c>
      <c r="AE97" s="23"/>
      <c r="AF97" s="23"/>
      <c r="AG97" s="23">
        <v>1</v>
      </c>
      <c r="AH97" s="23">
        <v>1</v>
      </c>
      <c r="AI97" s="23"/>
      <c r="AJ97" s="23">
        <v>1</v>
      </c>
      <c r="AK97" s="23"/>
      <c r="AL97" s="23"/>
      <c r="AM97" s="23">
        <v>1</v>
      </c>
      <c r="AN97" s="23"/>
      <c r="AO97" s="23"/>
      <c r="AP97" s="23">
        <v>1</v>
      </c>
      <c r="AQ97" s="23">
        <v>1</v>
      </c>
      <c r="AR97" s="23"/>
      <c r="AS97" s="23">
        <v>1</v>
      </c>
      <c r="AT97" s="23"/>
      <c r="AU97" s="23"/>
      <c r="AV97" s="23"/>
      <c r="AW97" s="23">
        <v>1</v>
      </c>
      <c r="AX97" s="23"/>
      <c r="AY97" s="23"/>
      <c r="AZ97" s="23">
        <v>1</v>
      </c>
      <c r="BA97" s="23">
        <v>1</v>
      </c>
      <c r="BB97" s="23"/>
      <c r="BC97" s="23"/>
      <c r="BD97" s="23">
        <v>1</v>
      </c>
      <c r="BE97" s="23">
        <v>1</v>
      </c>
      <c r="BF97" s="23"/>
      <c r="BG97" s="23"/>
      <c r="BH97" s="23"/>
      <c r="BI97" s="23"/>
      <c r="BJ97" s="23"/>
    </row>
    <row r="98" spans="1:62" ht="12.75">
      <c r="A98" s="47" t="s">
        <v>201</v>
      </c>
      <c r="B98" s="13" t="s">
        <v>165</v>
      </c>
      <c r="C98" s="13" t="s">
        <v>68</v>
      </c>
      <c r="D98" s="54"/>
      <c r="E98" s="54"/>
      <c r="F98" s="54"/>
      <c r="G98" s="62"/>
      <c r="H98" s="54">
        <v>3.7</v>
      </c>
      <c r="I98" s="54">
        <v>1.7</v>
      </c>
      <c r="J98" s="54">
        <v>3.8</v>
      </c>
      <c r="K98" s="54"/>
      <c r="L98" s="54">
        <v>3.9</v>
      </c>
      <c r="M98" s="54"/>
      <c r="N98" s="54"/>
      <c r="O98" s="54">
        <v>5</v>
      </c>
      <c r="P98" s="54">
        <v>5</v>
      </c>
      <c r="Q98" s="54"/>
      <c r="R98" s="54"/>
      <c r="S98" s="54">
        <v>4.9</v>
      </c>
      <c r="T98" s="54"/>
      <c r="U98" s="54"/>
      <c r="V98" s="54"/>
      <c r="W98" s="54">
        <v>2.8</v>
      </c>
      <c r="X98" s="54"/>
      <c r="Y98" s="54"/>
      <c r="Z98" s="54"/>
      <c r="AA98" s="54"/>
      <c r="AB98" s="54"/>
      <c r="AC98" s="54"/>
      <c r="AD98" s="54">
        <v>5</v>
      </c>
      <c r="AE98" s="54"/>
      <c r="AF98" s="54"/>
      <c r="AG98" s="54">
        <v>5</v>
      </c>
      <c r="AH98" s="54">
        <v>1.8</v>
      </c>
      <c r="AI98" s="54"/>
      <c r="AJ98" s="54">
        <v>1.5</v>
      </c>
      <c r="AK98" s="54"/>
      <c r="AL98" s="54"/>
      <c r="AM98" s="54">
        <v>5</v>
      </c>
      <c r="AN98" s="54"/>
      <c r="AO98" s="54"/>
      <c r="AP98" s="54">
        <v>5</v>
      </c>
      <c r="AQ98" s="54">
        <v>5</v>
      </c>
      <c r="AR98" s="54"/>
      <c r="AS98" s="54">
        <v>2.4</v>
      </c>
      <c r="AT98" s="54"/>
      <c r="AU98" s="54"/>
      <c r="AV98" s="54"/>
      <c r="AW98" s="54">
        <v>1.6</v>
      </c>
      <c r="AX98" s="54"/>
      <c r="AY98" s="54"/>
      <c r="AZ98" s="54">
        <v>3.4</v>
      </c>
      <c r="BA98" s="54">
        <v>4.3</v>
      </c>
      <c r="BB98" s="54"/>
      <c r="BC98" s="54"/>
      <c r="BD98" s="54">
        <v>5</v>
      </c>
      <c r="BE98" s="54">
        <v>5</v>
      </c>
      <c r="BF98" s="54"/>
      <c r="BG98" s="54"/>
      <c r="BH98" s="54"/>
      <c r="BI98" s="54"/>
      <c r="BJ98" s="54"/>
    </row>
    <row r="99" spans="2:62" ht="12.75">
      <c r="B99" s="8"/>
      <c r="C99" s="1" t="s">
        <v>133</v>
      </c>
      <c r="D99" s="35"/>
      <c r="E99" s="35"/>
      <c r="F99" s="35"/>
      <c r="G99" s="63"/>
      <c r="H99" s="35" t="s">
        <v>17</v>
      </c>
      <c r="I99" s="35" t="s">
        <v>17</v>
      </c>
      <c r="J99" s="35" t="s">
        <v>17</v>
      </c>
      <c r="K99" s="35"/>
      <c r="L99" s="35" t="s">
        <v>17</v>
      </c>
      <c r="M99" s="35"/>
      <c r="N99" s="35"/>
      <c r="O99" s="35" t="s">
        <v>17</v>
      </c>
      <c r="P99" s="35" t="s">
        <v>17</v>
      </c>
      <c r="Q99" s="35"/>
      <c r="R99" s="35"/>
      <c r="S99" s="35" t="s">
        <v>17</v>
      </c>
      <c r="T99" s="35"/>
      <c r="U99" s="35"/>
      <c r="V99" s="35"/>
      <c r="W99" s="35" t="s">
        <v>17</v>
      </c>
      <c r="X99" s="35"/>
      <c r="Y99" s="35"/>
      <c r="Z99" s="35"/>
      <c r="AA99" s="35"/>
      <c r="AB99" s="35"/>
      <c r="AC99" s="35"/>
      <c r="AD99" s="35" t="s">
        <v>17</v>
      </c>
      <c r="AE99" s="35"/>
      <c r="AF99" s="35"/>
      <c r="AG99" s="35" t="s">
        <v>17</v>
      </c>
      <c r="AH99" s="35" t="s">
        <v>17</v>
      </c>
      <c r="AI99" s="35"/>
      <c r="AJ99" s="35" t="s">
        <v>17</v>
      </c>
      <c r="AK99" s="35"/>
      <c r="AL99" s="35"/>
      <c r="AM99" s="35" t="s">
        <v>17</v>
      </c>
      <c r="AN99" s="35"/>
      <c r="AO99" s="35"/>
      <c r="AP99" s="35" t="s">
        <v>17</v>
      </c>
      <c r="AQ99" s="35" t="s">
        <v>17</v>
      </c>
      <c r="AR99" s="35"/>
      <c r="AS99" s="35" t="s">
        <v>17</v>
      </c>
      <c r="AT99" s="35"/>
      <c r="AU99" s="35"/>
      <c r="AV99" s="35"/>
      <c r="AW99" s="35" t="s">
        <v>17</v>
      </c>
      <c r="AX99" s="35"/>
      <c r="AY99" s="35"/>
      <c r="AZ99" s="35" t="s">
        <v>17</v>
      </c>
      <c r="BA99" s="35" t="s">
        <v>17</v>
      </c>
      <c r="BB99" s="35"/>
      <c r="BC99" s="35"/>
      <c r="BD99" s="35" t="s">
        <v>17</v>
      </c>
      <c r="BE99" s="35" t="s">
        <v>17</v>
      </c>
      <c r="BF99" s="35"/>
      <c r="BG99" s="35"/>
      <c r="BH99" s="35"/>
      <c r="BI99" s="35"/>
      <c r="BJ99" s="35"/>
    </row>
    <row r="100" spans="2:62" ht="12.75">
      <c r="B100" s="16"/>
      <c r="C100" s="24" t="s">
        <v>69</v>
      </c>
      <c r="D100" s="23"/>
      <c r="E100" s="23"/>
      <c r="F100" s="23"/>
      <c r="G100" s="64"/>
      <c r="H100" s="23">
        <v>1</v>
      </c>
      <c r="I100" s="23">
        <v>1</v>
      </c>
      <c r="J100" s="23">
        <v>1</v>
      </c>
      <c r="K100" s="23"/>
      <c r="L100" s="23">
        <v>1</v>
      </c>
      <c r="M100" s="23"/>
      <c r="N100" s="23"/>
      <c r="O100" s="23">
        <v>1</v>
      </c>
      <c r="P100" s="23">
        <v>1</v>
      </c>
      <c r="Q100" s="23"/>
      <c r="R100" s="23"/>
      <c r="S100" s="23">
        <v>1</v>
      </c>
      <c r="T100" s="23"/>
      <c r="U100" s="23"/>
      <c r="V100" s="23"/>
      <c r="W100" s="23">
        <v>1</v>
      </c>
      <c r="X100" s="23"/>
      <c r="Y100" s="23"/>
      <c r="Z100" s="23"/>
      <c r="AA100" s="23"/>
      <c r="AB100" s="23"/>
      <c r="AC100" s="23"/>
      <c r="AD100" s="23">
        <v>1</v>
      </c>
      <c r="AE100" s="23"/>
      <c r="AF100" s="23"/>
      <c r="AG100" s="23">
        <v>1</v>
      </c>
      <c r="AH100" s="23">
        <v>1</v>
      </c>
      <c r="AI100" s="23"/>
      <c r="AJ100" s="23">
        <v>1</v>
      </c>
      <c r="AK100" s="23"/>
      <c r="AL100" s="23"/>
      <c r="AM100" s="23">
        <v>1</v>
      </c>
      <c r="AN100" s="23"/>
      <c r="AO100" s="23"/>
      <c r="AP100" s="23">
        <v>1</v>
      </c>
      <c r="AQ100" s="23">
        <v>1</v>
      </c>
      <c r="AR100" s="23"/>
      <c r="AS100" s="23">
        <v>1</v>
      </c>
      <c r="AT100" s="23"/>
      <c r="AU100" s="23"/>
      <c r="AV100" s="23"/>
      <c r="AW100" s="23">
        <v>1</v>
      </c>
      <c r="AX100" s="23"/>
      <c r="AY100" s="23"/>
      <c r="AZ100" s="23">
        <v>1</v>
      </c>
      <c r="BA100" s="23">
        <v>1</v>
      </c>
      <c r="BB100" s="23"/>
      <c r="BC100" s="23"/>
      <c r="BD100" s="23">
        <v>1</v>
      </c>
      <c r="BE100" s="23">
        <v>1</v>
      </c>
      <c r="BF100" s="23"/>
      <c r="BG100" s="23"/>
      <c r="BH100" s="23"/>
      <c r="BI100" s="23"/>
      <c r="BJ100" s="23"/>
    </row>
    <row r="101" spans="1:62" ht="12.75">
      <c r="A101" s="47" t="s">
        <v>202</v>
      </c>
      <c r="B101" s="13" t="s">
        <v>165</v>
      </c>
      <c r="C101" s="13" t="s">
        <v>68</v>
      </c>
      <c r="D101" s="54"/>
      <c r="E101" s="54"/>
      <c r="F101" s="54"/>
      <c r="G101" s="62"/>
      <c r="H101" s="54">
        <v>2.2</v>
      </c>
      <c r="I101" s="54">
        <v>5</v>
      </c>
      <c r="J101" s="54">
        <v>1.7</v>
      </c>
      <c r="K101" s="54"/>
      <c r="L101" s="54">
        <v>1.8</v>
      </c>
      <c r="M101" s="54"/>
      <c r="N101" s="54"/>
      <c r="O101" s="54">
        <v>5</v>
      </c>
      <c r="P101" s="54">
        <v>5</v>
      </c>
      <c r="Q101" s="54"/>
      <c r="R101" s="54"/>
      <c r="S101" s="54">
        <v>2.6</v>
      </c>
      <c r="T101" s="54"/>
      <c r="U101" s="54"/>
      <c r="V101" s="54"/>
      <c r="W101" s="54">
        <v>1.7</v>
      </c>
      <c r="X101" s="54"/>
      <c r="Y101" s="54"/>
      <c r="Z101" s="54"/>
      <c r="AA101" s="54"/>
      <c r="AB101" s="54"/>
      <c r="AC101" s="54"/>
      <c r="AD101" s="54">
        <v>5</v>
      </c>
      <c r="AE101" s="54"/>
      <c r="AF101" s="54"/>
      <c r="AG101" s="54">
        <v>5</v>
      </c>
      <c r="AH101" s="54">
        <v>5</v>
      </c>
      <c r="AI101" s="54"/>
      <c r="AJ101" s="54">
        <v>5</v>
      </c>
      <c r="AK101" s="54"/>
      <c r="AL101" s="54"/>
      <c r="AM101" s="54">
        <v>5</v>
      </c>
      <c r="AN101" s="54"/>
      <c r="AO101" s="54"/>
      <c r="AP101" s="54">
        <v>5</v>
      </c>
      <c r="AQ101" s="54">
        <v>5</v>
      </c>
      <c r="AR101" s="54"/>
      <c r="AS101" s="54">
        <v>5</v>
      </c>
      <c r="AT101" s="54"/>
      <c r="AU101" s="54"/>
      <c r="AV101" s="54"/>
      <c r="AW101" s="54">
        <v>5</v>
      </c>
      <c r="AX101" s="54"/>
      <c r="AY101" s="54"/>
      <c r="AZ101" s="54">
        <v>1.1</v>
      </c>
      <c r="BA101" s="54">
        <v>1.1</v>
      </c>
      <c r="BB101" s="54"/>
      <c r="BC101" s="54"/>
      <c r="BD101" s="54">
        <v>5</v>
      </c>
      <c r="BE101" s="54">
        <v>5</v>
      </c>
      <c r="BF101" s="54"/>
      <c r="BG101" s="54"/>
      <c r="BH101" s="54"/>
      <c r="BI101" s="54"/>
      <c r="BJ101" s="54"/>
    </row>
    <row r="102" spans="2:62" ht="12.75">
      <c r="B102" s="8"/>
      <c r="C102" s="1" t="s">
        <v>133</v>
      </c>
      <c r="D102" s="35"/>
      <c r="E102" s="35"/>
      <c r="F102" s="35"/>
      <c r="G102" s="63"/>
      <c r="H102" s="35" t="s">
        <v>17</v>
      </c>
      <c r="I102" s="35" t="s">
        <v>17</v>
      </c>
      <c r="J102" s="35" t="s">
        <v>17</v>
      </c>
      <c r="K102" s="35"/>
      <c r="L102" s="35" t="s">
        <v>17</v>
      </c>
      <c r="M102" s="35"/>
      <c r="N102" s="35"/>
      <c r="O102" s="35" t="s">
        <v>17</v>
      </c>
      <c r="P102" s="35" t="s">
        <v>17</v>
      </c>
      <c r="Q102" s="35"/>
      <c r="R102" s="35"/>
      <c r="S102" s="35" t="s">
        <v>17</v>
      </c>
      <c r="T102" s="35"/>
      <c r="U102" s="35"/>
      <c r="V102" s="35"/>
      <c r="W102" s="35" t="s">
        <v>17</v>
      </c>
      <c r="X102" s="35"/>
      <c r="Y102" s="35"/>
      <c r="Z102" s="35"/>
      <c r="AA102" s="35"/>
      <c r="AB102" s="35"/>
      <c r="AC102" s="35"/>
      <c r="AD102" s="35" t="s">
        <v>17</v>
      </c>
      <c r="AE102" s="35"/>
      <c r="AF102" s="35"/>
      <c r="AG102" s="35" t="s">
        <v>17</v>
      </c>
      <c r="AH102" s="35" t="s">
        <v>17</v>
      </c>
      <c r="AI102" s="35"/>
      <c r="AJ102" s="35" t="s">
        <v>17</v>
      </c>
      <c r="AK102" s="35"/>
      <c r="AL102" s="35"/>
      <c r="AM102" s="35" t="s">
        <v>17</v>
      </c>
      <c r="AN102" s="35"/>
      <c r="AO102" s="35"/>
      <c r="AP102" s="35" t="s">
        <v>17</v>
      </c>
      <c r="AQ102" s="35" t="s">
        <v>17</v>
      </c>
      <c r="AR102" s="35"/>
      <c r="AS102" s="35" t="s">
        <v>17</v>
      </c>
      <c r="AT102" s="35"/>
      <c r="AU102" s="35"/>
      <c r="AV102" s="35"/>
      <c r="AW102" s="35" t="s">
        <v>17</v>
      </c>
      <c r="AX102" s="35"/>
      <c r="AY102" s="35"/>
      <c r="AZ102" s="35" t="s">
        <v>17</v>
      </c>
      <c r="BA102" s="35" t="s">
        <v>17</v>
      </c>
      <c r="BB102" s="35"/>
      <c r="BC102" s="35"/>
      <c r="BD102" s="35" t="s">
        <v>17</v>
      </c>
      <c r="BE102" s="35" t="s">
        <v>17</v>
      </c>
      <c r="BF102" s="35"/>
      <c r="BG102" s="35"/>
      <c r="BH102" s="35"/>
      <c r="BI102" s="35"/>
      <c r="BJ102" s="35"/>
    </row>
    <row r="103" spans="2:62" ht="12.75">
      <c r="B103" s="16"/>
      <c r="C103" s="24" t="s">
        <v>69</v>
      </c>
      <c r="D103" s="23"/>
      <c r="E103" s="23"/>
      <c r="F103" s="23"/>
      <c r="G103" s="64"/>
      <c r="H103" s="23">
        <v>1</v>
      </c>
      <c r="I103" s="23">
        <v>1</v>
      </c>
      <c r="J103" s="23">
        <v>1</v>
      </c>
      <c r="K103" s="23"/>
      <c r="L103" s="23">
        <v>1</v>
      </c>
      <c r="M103" s="23"/>
      <c r="N103" s="23"/>
      <c r="O103" s="23">
        <v>1</v>
      </c>
      <c r="P103" s="23">
        <v>1</v>
      </c>
      <c r="Q103" s="23"/>
      <c r="R103" s="23"/>
      <c r="S103" s="23">
        <v>1</v>
      </c>
      <c r="T103" s="23"/>
      <c r="U103" s="23"/>
      <c r="V103" s="23"/>
      <c r="W103" s="23">
        <v>1</v>
      </c>
      <c r="X103" s="23"/>
      <c r="Y103" s="23"/>
      <c r="Z103" s="23"/>
      <c r="AA103" s="23"/>
      <c r="AB103" s="23"/>
      <c r="AC103" s="23"/>
      <c r="AD103" s="23">
        <v>1</v>
      </c>
      <c r="AE103" s="23"/>
      <c r="AF103" s="23"/>
      <c r="AG103" s="23">
        <v>1</v>
      </c>
      <c r="AH103" s="23">
        <v>1</v>
      </c>
      <c r="AI103" s="23"/>
      <c r="AJ103" s="23">
        <v>1</v>
      </c>
      <c r="AK103" s="23"/>
      <c r="AL103" s="23"/>
      <c r="AM103" s="23">
        <v>1</v>
      </c>
      <c r="AN103" s="23"/>
      <c r="AO103" s="23"/>
      <c r="AP103" s="23">
        <v>1</v>
      </c>
      <c r="AQ103" s="23">
        <v>1</v>
      </c>
      <c r="AR103" s="23"/>
      <c r="AS103" s="23">
        <v>1</v>
      </c>
      <c r="AT103" s="23"/>
      <c r="AU103" s="23"/>
      <c r="AV103" s="23"/>
      <c r="AW103" s="23">
        <v>1</v>
      </c>
      <c r="AX103" s="23"/>
      <c r="AY103" s="23"/>
      <c r="AZ103" s="23">
        <v>1</v>
      </c>
      <c r="BA103" s="23">
        <v>1</v>
      </c>
      <c r="BB103" s="23"/>
      <c r="BC103" s="23"/>
      <c r="BD103" s="23">
        <v>1</v>
      </c>
      <c r="BE103" s="23">
        <v>1</v>
      </c>
      <c r="BF103" s="23"/>
      <c r="BG103" s="23"/>
      <c r="BH103" s="23"/>
      <c r="BI103" s="23"/>
      <c r="BJ103" s="23"/>
    </row>
  </sheetData>
  <conditionalFormatting sqref="A30">
    <cfRule type="cellIs" priority="1" dxfId="0" operator="between" stopIfTrue="1">
      <formula>4205</formula>
      <formula>4207</formula>
    </cfRule>
  </conditionalFormatting>
  <printOptions/>
  <pageMargins left="0.75" right="0.75" top="1" bottom="1" header="0.5" footer="0.5"/>
  <pageSetup horizontalDpi="300" verticalDpi="300" orientation="portrait" paperSize="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1">
      <selection activeCell="V28" sqref="V28"/>
    </sheetView>
  </sheetViews>
  <sheetFormatPr defaultColWidth="9.140625" defaultRowHeight="12.75"/>
  <cols>
    <col min="1" max="1" width="9.140625" style="50" customWidth="1"/>
    <col min="2" max="2" width="12.7109375" style="47" customWidth="1"/>
    <col min="3" max="3" width="10.00390625" style="47" customWidth="1"/>
    <col min="4" max="4" width="12.00390625" style="17" customWidth="1"/>
    <col min="5" max="5" width="15.28125" style="17" customWidth="1"/>
    <col min="6" max="6" width="10.00390625" style="17" customWidth="1"/>
    <col min="7" max="9" width="19.421875" style="17" customWidth="1"/>
    <col min="10" max="10" width="12.7109375" style="17" customWidth="1"/>
    <col min="11" max="11" width="20.7109375" style="17" customWidth="1"/>
    <col min="12" max="13" width="12.7109375" style="17" customWidth="1"/>
    <col min="14" max="14" width="13.57421875" style="17" customWidth="1"/>
    <col min="15" max="15" width="12.7109375" style="17" customWidth="1"/>
    <col min="16" max="17" width="20.7109375" style="17" customWidth="1"/>
    <col min="18" max="18" width="12.7109375" style="17" customWidth="1"/>
    <col min="19" max="19" width="22.140625" style="17" customWidth="1"/>
    <col min="20" max="20" width="13.140625" style="17" customWidth="1"/>
    <col min="21" max="21" width="12.7109375" style="17" customWidth="1"/>
    <col min="22" max="22" width="25.421875" style="17" customWidth="1"/>
    <col min="23" max="46" width="9.140625" style="10" customWidth="1"/>
  </cols>
  <sheetData>
    <row r="1" spans="2:5" ht="12.75">
      <c r="B1" s="5"/>
      <c r="C1" s="5"/>
      <c r="E1" s="78" t="s">
        <v>89</v>
      </c>
    </row>
    <row r="2" spans="1:22" ht="12.75">
      <c r="A2" s="2" t="s">
        <v>53</v>
      </c>
      <c r="B2" s="18" t="s">
        <v>54</v>
      </c>
      <c r="C2" s="7" t="s">
        <v>90</v>
      </c>
      <c r="D2" s="71" t="s">
        <v>46</v>
      </c>
      <c r="E2" s="79"/>
      <c r="F2" s="19" t="s">
        <v>71</v>
      </c>
      <c r="G2" s="19" t="s">
        <v>91</v>
      </c>
      <c r="H2" s="19" t="s">
        <v>92</v>
      </c>
      <c r="I2" s="19" t="s">
        <v>93</v>
      </c>
      <c r="J2" s="12" t="s">
        <v>47</v>
      </c>
      <c r="K2" s="20" t="s">
        <v>48</v>
      </c>
      <c r="L2" s="20" t="s">
        <v>2</v>
      </c>
      <c r="M2" s="20" t="s">
        <v>49</v>
      </c>
      <c r="N2" s="20" t="s">
        <v>3</v>
      </c>
      <c r="O2" s="20" t="s">
        <v>1</v>
      </c>
      <c r="P2" s="21" t="s">
        <v>50</v>
      </c>
      <c r="Q2" s="21" t="s">
        <v>5</v>
      </c>
      <c r="R2" s="21" t="s">
        <v>51</v>
      </c>
      <c r="S2" s="21" t="s">
        <v>105</v>
      </c>
      <c r="T2" s="21" t="s">
        <v>4</v>
      </c>
      <c r="U2" s="21" t="s">
        <v>52</v>
      </c>
      <c r="V2" s="12" t="s">
        <v>161</v>
      </c>
    </row>
    <row r="3" spans="1:22" ht="12.75">
      <c r="A3" s="26" t="s">
        <v>108</v>
      </c>
      <c r="B3" s="16" t="s">
        <v>132</v>
      </c>
      <c r="C3" s="9" t="s">
        <v>68</v>
      </c>
      <c r="D3" s="62">
        <f aca="true" t="shared" si="0" ref="D3:D21">SUM(K3,O3,P3,Q3,R3,S3,T3,L3,M3,N3,U3)</f>
        <v>233.89000000000001</v>
      </c>
      <c r="E3" s="54">
        <f>D3/J3</f>
        <v>171.97794117647058</v>
      </c>
      <c r="F3" s="22"/>
      <c r="G3" s="22"/>
      <c r="H3" s="22">
        <f>SUM(K3,O3,L3,M3,N3)</f>
        <v>39.69</v>
      </c>
      <c r="I3" s="22">
        <f>SUM(P3,Q3,R3,S3,T3,U3)</f>
        <v>194.20000000000002</v>
      </c>
      <c r="J3" s="54">
        <f aca="true" t="shared" si="1" ref="J3:Q3">IF(J33="D",J32,"ND")</f>
        <v>1.36</v>
      </c>
      <c r="K3" s="54">
        <f t="shared" si="1"/>
        <v>8.44</v>
      </c>
      <c r="L3" s="54" t="str">
        <f t="shared" si="1"/>
        <v>ND</v>
      </c>
      <c r="M3" s="54">
        <f t="shared" si="1"/>
        <v>9.15</v>
      </c>
      <c r="N3" s="54">
        <f t="shared" si="1"/>
        <v>22.1</v>
      </c>
      <c r="O3" s="54" t="str">
        <f t="shared" si="1"/>
        <v>ND</v>
      </c>
      <c r="P3" s="54">
        <f t="shared" si="1"/>
        <v>19.8</v>
      </c>
      <c r="Q3" s="54">
        <f t="shared" si="1"/>
        <v>63.6</v>
      </c>
      <c r="R3" s="54"/>
      <c r="S3" s="54" t="str">
        <f>IF(S33="D",S32,"ND")</f>
        <v>ND</v>
      </c>
      <c r="T3" s="54">
        <f>IF(T33="D",T32,"ND")</f>
        <v>51.7</v>
      </c>
      <c r="U3" s="54">
        <f>IF(U33="D",U32,"ND")</f>
        <v>59.1</v>
      </c>
      <c r="V3" s="54">
        <v>327.67</v>
      </c>
    </row>
    <row r="4" spans="1:22" ht="12.75">
      <c r="A4" s="26" t="s">
        <v>109</v>
      </c>
      <c r="B4" s="16" t="s">
        <v>132</v>
      </c>
      <c r="C4" s="9" t="s">
        <v>68</v>
      </c>
      <c r="D4" s="62">
        <f t="shared" si="0"/>
        <v>325.46000000000004</v>
      </c>
      <c r="E4" s="54">
        <f aca="true" t="shared" si="2" ref="E4:E21">D4/J4</f>
        <v>254.26562500000003</v>
      </c>
      <c r="F4" s="22"/>
      <c r="G4" s="22"/>
      <c r="H4" s="22">
        <f aca="true" t="shared" si="3" ref="H4:H21">SUM(K4,O4,L4,M4,N4)</f>
        <v>52.06</v>
      </c>
      <c r="I4" s="22">
        <f aca="true" t="shared" si="4" ref="I4:I21">SUM(P4,Q4,R4,S4,T4,U4)</f>
        <v>273.4</v>
      </c>
      <c r="J4" s="54">
        <f aca="true" t="shared" si="5" ref="J4:U4">IF(J36="D",J35,"ND")</f>
        <v>1.28</v>
      </c>
      <c r="K4" s="54">
        <f t="shared" si="5"/>
        <v>8.6</v>
      </c>
      <c r="L4" s="54" t="str">
        <f t="shared" si="5"/>
        <v>ND</v>
      </c>
      <c r="M4" s="54">
        <f t="shared" si="5"/>
        <v>9.3</v>
      </c>
      <c r="N4" s="54">
        <f t="shared" si="5"/>
        <v>29</v>
      </c>
      <c r="O4" s="54">
        <f t="shared" si="5"/>
        <v>5.16</v>
      </c>
      <c r="P4" s="54">
        <f t="shared" si="5"/>
        <v>23.7</v>
      </c>
      <c r="Q4" s="54">
        <f t="shared" si="5"/>
        <v>72.1</v>
      </c>
      <c r="R4" s="54">
        <f t="shared" si="5"/>
        <v>34.5</v>
      </c>
      <c r="S4" s="54">
        <f t="shared" si="5"/>
        <v>11.7</v>
      </c>
      <c r="T4" s="54">
        <f t="shared" si="5"/>
        <v>59.5</v>
      </c>
      <c r="U4" s="54">
        <f t="shared" si="5"/>
        <v>71.9</v>
      </c>
      <c r="V4" s="54">
        <v>404</v>
      </c>
    </row>
    <row r="5" spans="1:22" ht="12.75">
      <c r="A5" s="26" t="s">
        <v>110</v>
      </c>
      <c r="B5" s="16" t="s">
        <v>132</v>
      </c>
      <c r="C5" s="9" t="s">
        <v>68</v>
      </c>
      <c r="D5" s="62">
        <f t="shared" si="0"/>
        <v>320.59</v>
      </c>
      <c r="E5" s="54">
        <f t="shared" si="2"/>
        <v>291.4454545454545</v>
      </c>
      <c r="F5" s="22"/>
      <c r="G5" s="22"/>
      <c r="H5" s="22">
        <f t="shared" si="3"/>
        <v>40.29</v>
      </c>
      <c r="I5" s="22">
        <f t="shared" si="4"/>
        <v>280.29999999999995</v>
      </c>
      <c r="J5" s="54">
        <f aca="true" t="shared" si="6" ref="J5:U5">IF(J39="D",J38,"ND")</f>
        <v>1.1</v>
      </c>
      <c r="K5" s="54">
        <f t="shared" si="6"/>
        <v>7.81</v>
      </c>
      <c r="L5" s="54" t="str">
        <f t="shared" si="6"/>
        <v>ND</v>
      </c>
      <c r="M5" s="54">
        <f t="shared" si="6"/>
        <v>8.48</v>
      </c>
      <c r="N5" s="54">
        <f t="shared" si="6"/>
        <v>24</v>
      </c>
      <c r="O5" s="54" t="str">
        <f t="shared" si="6"/>
        <v>ND</v>
      </c>
      <c r="P5" s="54">
        <f t="shared" si="6"/>
        <v>25.9</v>
      </c>
      <c r="Q5" s="54">
        <f t="shared" si="6"/>
        <v>79.2</v>
      </c>
      <c r="R5" s="54">
        <f t="shared" si="6"/>
        <v>35.5</v>
      </c>
      <c r="S5" s="54">
        <f t="shared" si="6"/>
        <v>10.6</v>
      </c>
      <c r="T5" s="54">
        <f t="shared" si="6"/>
        <v>58.1</v>
      </c>
      <c r="U5" s="54">
        <f t="shared" si="6"/>
        <v>71</v>
      </c>
      <c r="V5" s="54">
        <v>381.49</v>
      </c>
    </row>
    <row r="6" spans="1:22" ht="12.75">
      <c r="A6" s="26" t="s">
        <v>111</v>
      </c>
      <c r="B6" s="16" t="s">
        <v>132</v>
      </c>
      <c r="C6" s="9" t="s">
        <v>68</v>
      </c>
      <c r="D6" s="62">
        <f t="shared" si="0"/>
        <v>617.0400000000001</v>
      </c>
      <c r="E6" s="54">
        <f t="shared" si="2"/>
        <v>177.31034482758622</v>
      </c>
      <c r="F6" s="22"/>
      <c r="G6" s="22"/>
      <c r="H6" s="22">
        <f t="shared" si="3"/>
        <v>125.24000000000001</v>
      </c>
      <c r="I6" s="22">
        <f t="shared" si="4"/>
        <v>491.79999999999995</v>
      </c>
      <c r="J6" s="54">
        <f aca="true" t="shared" si="7" ref="J6:U6">IF(J42="D",J41,"ND")</f>
        <v>3.48</v>
      </c>
      <c r="K6" s="54">
        <f t="shared" si="7"/>
        <v>24.5</v>
      </c>
      <c r="L6" s="54">
        <f t="shared" si="7"/>
        <v>6.1</v>
      </c>
      <c r="M6" s="54">
        <f t="shared" si="7"/>
        <v>24.5</v>
      </c>
      <c r="N6" s="54">
        <f t="shared" si="7"/>
        <v>62.5</v>
      </c>
      <c r="O6" s="54">
        <f t="shared" si="7"/>
        <v>7.64</v>
      </c>
      <c r="P6" s="54">
        <f t="shared" si="7"/>
        <v>43.5</v>
      </c>
      <c r="Q6" s="54">
        <f t="shared" si="7"/>
        <v>89.9</v>
      </c>
      <c r="R6" s="54">
        <f t="shared" si="7"/>
        <v>57.3</v>
      </c>
      <c r="S6" s="54">
        <f t="shared" si="7"/>
        <v>27.1</v>
      </c>
      <c r="T6" s="54">
        <f t="shared" si="7"/>
        <v>133</v>
      </c>
      <c r="U6" s="54">
        <f t="shared" si="7"/>
        <v>141</v>
      </c>
      <c r="V6" s="54">
        <v>800.02</v>
      </c>
    </row>
    <row r="7" spans="1:22" ht="12.75">
      <c r="A7" s="26" t="s">
        <v>112</v>
      </c>
      <c r="B7" s="16" t="s">
        <v>132</v>
      </c>
      <c r="C7" s="9" t="s">
        <v>68</v>
      </c>
      <c r="D7" s="62">
        <f t="shared" si="0"/>
        <v>622.53</v>
      </c>
      <c r="E7" s="54">
        <f t="shared" si="2"/>
        <v>217.66783216783216</v>
      </c>
      <c r="F7" s="22"/>
      <c r="G7" s="22"/>
      <c r="H7" s="22">
        <f t="shared" si="3"/>
        <v>104.73</v>
      </c>
      <c r="I7" s="22">
        <f t="shared" si="4"/>
        <v>517.8</v>
      </c>
      <c r="J7" s="54">
        <f aca="true" t="shared" si="8" ref="J7:U7">IF(J45="D",J44,"ND")</f>
        <v>2.86</v>
      </c>
      <c r="K7" s="54">
        <f t="shared" si="8"/>
        <v>20.7</v>
      </c>
      <c r="L7" s="54">
        <f t="shared" si="8"/>
        <v>5.9</v>
      </c>
      <c r="M7" s="54">
        <f t="shared" si="8"/>
        <v>20.5</v>
      </c>
      <c r="N7" s="54">
        <f t="shared" si="8"/>
        <v>50.1</v>
      </c>
      <c r="O7" s="54">
        <f t="shared" si="8"/>
        <v>7.53</v>
      </c>
      <c r="P7" s="54">
        <f t="shared" si="8"/>
        <v>46</v>
      </c>
      <c r="Q7" s="54">
        <f t="shared" si="8"/>
        <v>127</v>
      </c>
      <c r="R7" s="54">
        <f t="shared" si="8"/>
        <v>73.8</v>
      </c>
      <c r="S7" s="54">
        <f t="shared" si="8"/>
        <v>31</v>
      </c>
      <c r="T7" s="54">
        <f t="shared" si="8"/>
        <v>107</v>
      </c>
      <c r="U7" s="54">
        <f t="shared" si="8"/>
        <v>133</v>
      </c>
      <c r="V7" s="54">
        <v>802.68</v>
      </c>
    </row>
    <row r="8" spans="1:22" ht="12.75">
      <c r="A8" s="26" t="s">
        <v>113</v>
      </c>
      <c r="B8" s="16" t="s">
        <v>132</v>
      </c>
      <c r="C8" s="9" t="s">
        <v>68</v>
      </c>
      <c r="D8" s="62">
        <f t="shared" si="0"/>
        <v>570.19</v>
      </c>
      <c r="E8" s="54">
        <f t="shared" si="2"/>
        <v>200.0666666666667</v>
      </c>
      <c r="F8" s="22"/>
      <c r="G8" s="22"/>
      <c r="H8" s="22">
        <f t="shared" si="3"/>
        <v>108.59</v>
      </c>
      <c r="I8" s="22">
        <f t="shared" si="4"/>
        <v>461.6</v>
      </c>
      <c r="J8" s="54">
        <f aca="true" t="shared" si="9" ref="J8:U8">IF(J48="D",J47,"ND")</f>
        <v>2.85</v>
      </c>
      <c r="K8" s="54">
        <f t="shared" si="9"/>
        <v>21.6</v>
      </c>
      <c r="L8" s="54">
        <f t="shared" si="9"/>
        <v>5.99</v>
      </c>
      <c r="M8" s="54">
        <f t="shared" si="9"/>
        <v>22.8</v>
      </c>
      <c r="N8" s="54">
        <f t="shared" si="9"/>
        <v>58.2</v>
      </c>
      <c r="O8" s="54" t="str">
        <f t="shared" si="9"/>
        <v>ND</v>
      </c>
      <c r="P8" s="54">
        <f t="shared" si="9"/>
        <v>42.5</v>
      </c>
      <c r="Q8" s="54">
        <f t="shared" si="9"/>
        <v>97.2</v>
      </c>
      <c r="R8" s="54">
        <f t="shared" si="9"/>
        <v>65.8</v>
      </c>
      <c r="S8" s="54">
        <f t="shared" si="9"/>
        <v>23.1</v>
      </c>
      <c r="T8" s="54">
        <f t="shared" si="9"/>
        <v>101</v>
      </c>
      <c r="U8" s="54">
        <f t="shared" si="9"/>
        <v>132</v>
      </c>
      <c r="V8" s="54">
        <v>751.75</v>
      </c>
    </row>
    <row r="9" spans="1:22" ht="12.75">
      <c r="A9" s="50" t="s">
        <v>118</v>
      </c>
      <c r="B9" s="47" t="s">
        <v>132</v>
      </c>
      <c r="C9" s="47" t="s">
        <v>68</v>
      </c>
      <c r="D9" s="62">
        <f t="shared" si="0"/>
        <v>828</v>
      </c>
      <c r="E9" s="54">
        <f t="shared" si="2"/>
        <v>295.7142857142857</v>
      </c>
      <c r="H9" s="22">
        <f t="shared" si="3"/>
        <v>160</v>
      </c>
      <c r="I9" s="22">
        <f t="shared" si="4"/>
        <v>668</v>
      </c>
      <c r="J9" s="54">
        <f>IF(J51="D",J50,"ND")</f>
        <v>2.8</v>
      </c>
      <c r="K9" s="54">
        <f>IF(K51="D",K50,"ND")</f>
        <v>34</v>
      </c>
      <c r="L9" s="54">
        <f>IF(L51="D",L50,"ND")</f>
        <v>24</v>
      </c>
      <c r="N9" s="54">
        <f aca="true" t="shared" si="10" ref="N9:U9">IF(N51="D",N50,"ND")</f>
        <v>88</v>
      </c>
      <c r="O9" s="54">
        <f t="shared" si="10"/>
        <v>14</v>
      </c>
      <c r="P9" s="54">
        <f t="shared" si="10"/>
        <v>72</v>
      </c>
      <c r="Q9" s="54">
        <f t="shared" si="10"/>
        <v>99</v>
      </c>
      <c r="R9" s="54">
        <f t="shared" si="10"/>
        <v>100</v>
      </c>
      <c r="S9" s="54">
        <f t="shared" si="10"/>
        <v>27</v>
      </c>
      <c r="T9" s="54">
        <f t="shared" si="10"/>
        <v>180</v>
      </c>
      <c r="U9" s="54">
        <f t="shared" si="10"/>
        <v>190</v>
      </c>
      <c r="V9" s="17">
        <v>1060</v>
      </c>
    </row>
    <row r="10" spans="1:22" ht="12.75">
      <c r="A10" s="50" t="s">
        <v>119</v>
      </c>
      <c r="B10" s="47" t="s">
        <v>132</v>
      </c>
      <c r="C10" s="47" t="s">
        <v>68</v>
      </c>
      <c r="D10" s="62">
        <f t="shared" si="0"/>
        <v>851</v>
      </c>
      <c r="E10" s="54">
        <f t="shared" si="2"/>
        <v>303.92857142857144</v>
      </c>
      <c r="H10" s="22">
        <f t="shared" si="3"/>
        <v>160</v>
      </c>
      <c r="I10" s="22">
        <f t="shared" si="4"/>
        <v>691</v>
      </c>
      <c r="J10" s="54">
        <f>IF(J54="D",J50,"ND")</f>
        <v>2.8</v>
      </c>
      <c r="K10" s="54">
        <f>IF(K54="D",K53,"ND")</f>
        <v>30</v>
      </c>
      <c r="L10" s="54">
        <f>IF(L54="D",L53,"ND")</f>
        <v>22</v>
      </c>
      <c r="N10" s="54">
        <f aca="true" t="shared" si="11" ref="N10:V10">IF(N54="D",N53,"ND")</f>
        <v>94</v>
      </c>
      <c r="O10" s="54">
        <f t="shared" si="11"/>
        <v>14</v>
      </c>
      <c r="P10" s="54">
        <f t="shared" si="11"/>
        <v>68</v>
      </c>
      <c r="Q10" s="54">
        <f t="shared" si="11"/>
        <v>95</v>
      </c>
      <c r="R10" s="54">
        <f t="shared" si="11"/>
        <v>100</v>
      </c>
      <c r="S10" s="54">
        <f t="shared" si="11"/>
        <v>28</v>
      </c>
      <c r="T10" s="54">
        <f t="shared" si="11"/>
        <v>190</v>
      </c>
      <c r="U10" s="54">
        <f t="shared" si="11"/>
        <v>210</v>
      </c>
      <c r="V10" s="54">
        <f t="shared" si="11"/>
        <v>1079</v>
      </c>
    </row>
    <row r="11" spans="1:22" ht="12.75">
      <c r="A11" s="50" t="s">
        <v>120</v>
      </c>
      <c r="B11" s="47" t="s">
        <v>132</v>
      </c>
      <c r="C11" s="47" t="s">
        <v>68</v>
      </c>
      <c r="D11" s="62">
        <f t="shared" si="0"/>
        <v>303.29999999999995</v>
      </c>
      <c r="E11" s="54">
        <f t="shared" si="2"/>
        <v>216.6428571428571</v>
      </c>
      <c r="H11" s="22">
        <f t="shared" si="3"/>
        <v>43.3</v>
      </c>
      <c r="I11" s="22">
        <f t="shared" si="4"/>
        <v>260</v>
      </c>
      <c r="J11" s="54">
        <f>IF(J57="D",J56,"ND")</f>
        <v>1.4</v>
      </c>
      <c r="K11" s="54">
        <f>IF(K57="D",K56,"ND")</f>
        <v>8.6</v>
      </c>
      <c r="L11" s="54">
        <f>IF(L57="D",L56,"ND")</f>
        <v>6.7</v>
      </c>
      <c r="N11" s="54">
        <f aca="true" t="shared" si="12" ref="N11:U11">IF(N57="D",N56,"ND")</f>
        <v>28</v>
      </c>
      <c r="O11" s="54" t="str">
        <f t="shared" si="12"/>
        <v>ND</v>
      </c>
      <c r="P11" s="54">
        <f t="shared" si="12"/>
        <v>28</v>
      </c>
      <c r="Q11" s="54">
        <f t="shared" si="12"/>
        <v>45</v>
      </c>
      <c r="R11" s="54">
        <f t="shared" si="12"/>
        <v>40</v>
      </c>
      <c r="S11" s="54">
        <f t="shared" si="12"/>
        <v>12</v>
      </c>
      <c r="T11" s="54">
        <f t="shared" si="12"/>
        <v>61</v>
      </c>
      <c r="U11" s="54">
        <f t="shared" si="12"/>
        <v>74</v>
      </c>
      <c r="V11" s="17">
        <v>387.2</v>
      </c>
    </row>
    <row r="12" spans="1:22" ht="12.75">
      <c r="A12" s="50" t="s">
        <v>121</v>
      </c>
      <c r="B12" s="47" t="s">
        <v>132</v>
      </c>
      <c r="C12" s="47" t="s">
        <v>68</v>
      </c>
      <c r="D12" s="62">
        <f t="shared" si="0"/>
        <v>293.59999999999997</v>
      </c>
      <c r="E12" s="54">
        <f t="shared" si="2"/>
        <v>553.9622641509433</v>
      </c>
      <c r="H12" s="22">
        <f t="shared" si="3"/>
        <v>40.400000000000006</v>
      </c>
      <c r="I12" s="22">
        <f t="shared" si="4"/>
        <v>253.2</v>
      </c>
      <c r="J12" s="54">
        <f>IF(J60="D",J59,"ND")</f>
        <v>0.53</v>
      </c>
      <c r="K12" s="54" t="str">
        <f>IF(K60="D",K59,"ND")</f>
        <v>ND</v>
      </c>
      <c r="L12" s="54" t="str">
        <f>IF(L60="D",L59,"ND")</f>
        <v>ND</v>
      </c>
      <c r="N12" s="54">
        <f aca="true" t="shared" si="13" ref="N12:U12">IF(N60="D",N59,"ND")</f>
        <v>35.2</v>
      </c>
      <c r="O12" s="54">
        <f t="shared" si="13"/>
        <v>5.2</v>
      </c>
      <c r="P12" s="54">
        <f t="shared" si="13"/>
        <v>22.3</v>
      </c>
      <c r="Q12" s="54">
        <f t="shared" si="13"/>
        <v>36.2</v>
      </c>
      <c r="R12" s="54">
        <f t="shared" si="13"/>
        <v>41.5</v>
      </c>
      <c r="S12" s="54">
        <f t="shared" si="13"/>
        <v>10.4</v>
      </c>
      <c r="T12" s="54">
        <f t="shared" si="13"/>
        <v>69.6</v>
      </c>
      <c r="U12" s="54">
        <f t="shared" si="13"/>
        <v>73.2</v>
      </c>
      <c r="V12" s="17">
        <v>345.7</v>
      </c>
    </row>
    <row r="13" spans="1:22" ht="12.75">
      <c r="A13" s="50" t="s">
        <v>122</v>
      </c>
      <c r="B13" s="47" t="s">
        <v>132</v>
      </c>
      <c r="C13" s="47" t="s">
        <v>68</v>
      </c>
      <c r="D13" s="62">
        <f t="shared" si="0"/>
        <v>295.4</v>
      </c>
      <c r="E13" s="54">
        <f t="shared" si="2"/>
        <v>268.5454545454545</v>
      </c>
      <c r="H13" s="22">
        <f t="shared" si="3"/>
        <v>43.4</v>
      </c>
      <c r="I13" s="22">
        <f t="shared" si="4"/>
        <v>252</v>
      </c>
      <c r="J13" s="54">
        <f>IF(J63="D",J62,"ND")</f>
        <v>1.1</v>
      </c>
      <c r="K13" s="54">
        <f>IF(K63="D",K62,"ND")</f>
        <v>5.7</v>
      </c>
      <c r="L13" s="54">
        <f>IF(L63="D",L62,"ND")</f>
        <v>5.7</v>
      </c>
      <c r="N13" s="54">
        <f aca="true" t="shared" si="14" ref="N13:U13">IF(N63="D",N62,"ND")</f>
        <v>32</v>
      </c>
      <c r="O13" s="54" t="str">
        <f t="shared" si="14"/>
        <v>ND</v>
      </c>
      <c r="P13" s="54">
        <f t="shared" si="14"/>
        <v>28</v>
      </c>
      <c r="Q13" s="54">
        <f t="shared" si="14"/>
        <v>41</v>
      </c>
      <c r="R13" s="54">
        <f t="shared" si="14"/>
        <v>42</v>
      </c>
      <c r="S13" s="54">
        <f t="shared" si="14"/>
        <v>10</v>
      </c>
      <c r="T13" s="54">
        <f t="shared" si="14"/>
        <v>63</v>
      </c>
      <c r="U13" s="54">
        <f t="shared" si="14"/>
        <v>68</v>
      </c>
      <c r="V13" s="17">
        <v>364.1</v>
      </c>
    </row>
    <row r="14" spans="1:22" ht="12.75">
      <c r="A14" s="50" t="s">
        <v>123</v>
      </c>
      <c r="B14" s="47" t="s">
        <v>132</v>
      </c>
      <c r="C14" s="47" t="s">
        <v>68</v>
      </c>
      <c r="D14" s="62">
        <f t="shared" si="0"/>
        <v>363.7</v>
      </c>
      <c r="E14" s="54">
        <f t="shared" si="2"/>
        <v>404.1111111111111</v>
      </c>
      <c r="H14" s="22">
        <f t="shared" si="3"/>
        <v>51.7</v>
      </c>
      <c r="I14" s="22">
        <f t="shared" si="4"/>
        <v>312</v>
      </c>
      <c r="J14" s="54">
        <f>IF(J66="D",J65,"ND")</f>
        <v>0.9</v>
      </c>
      <c r="K14" s="54">
        <f>IF(K66="D",K65,"ND")</f>
        <v>6.4</v>
      </c>
      <c r="L14" s="54" t="str">
        <f>IF(L66="D",L65,"ND")</f>
        <v>ND</v>
      </c>
      <c r="N14" s="54">
        <f aca="true" t="shared" si="15" ref="N14:U14">IF(N66="D",N65,"ND")</f>
        <v>39</v>
      </c>
      <c r="O14" s="54">
        <f t="shared" si="15"/>
        <v>6.3</v>
      </c>
      <c r="P14" s="54">
        <f t="shared" si="15"/>
        <v>32</v>
      </c>
      <c r="Q14" s="54">
        <f t="shared" si="15"/>
        <v>47</v>
      </c>
      <c r="R14" s="54">
        <f t="shared" si="15"/>
        <v>45</v>
      </c>
      <c r="S14" s="54">
        <f t="shared" si="15"/>
        <v>12</v>
      </c>
      <c r="T14" s="54">
        <f t="shared" si="15"/>
        <v>82</v>
      </c>
      <c r="U14" s="54">
        <f t="shared" si="15"/>
        <v>94</v>
      </c>
      <c r="V14" s="17">
        <v>436.3</v>
      </c>
    </row>
    <row r="15" spans="1:22" ht="12.75">
      <c r="A15" s="50" t="s">
        <v>124</v>
      </c>
      <c r="B15" s="47" t="s">
        <v>132</v>
      </c>
      <c r="C15" s="47" t="s">
        <v>68</v>
      </c>
      <c r="D15" s="62">
        <f t="shared" si="0"/>
        <v>685.7</v>
      </c>
      <c r="E15" s="54">
        <f t="shared" si="2"/>
        <v>623.3636363636364</v>
      </c>
      <c r="H15" s="22">
        <f t="shared" si="3"/>
        <v>96.9</v>
      </c>
      <c r="I15" s="22">
        <f t="shared" si="4"/>
        <v>588.8</v>
      </c>
      <c r="J15" s="54">
        <f>IF(J69="D",J68,"ND")</f>
        <v>1.1</v>
      </c>
      <c r="K15" s="54">
        <f>IF(K69="D",K68,"ND")</f>
        <v>20</v>
      </c>
      <c r="L15" s="54">
        <f>IF(L69="D",L68,"ND")</f>
        <v>5.9</v>
      </c>
      <c r="N15" s="54">
        <f aca="true" t="shared" si="16" ref="N15:U15">IF(N69="D",N68,"ND")</f>
        <v>61.6</v>
      </c>
      <c r="O15" s="54">
        <f t="shared" si="16"/>
        <v>9.4</v>
      </c>
      <c r="P15" s="54">
        <f t="shared" si="16"/>
        <v>61.5</v>
      </c>
      <c r="Q15" s="54">
        <f t="shared" si="16"/>
        <v>88.9</v>
      </c>
      <c r="R15" s="54">
        <f t="shared" si="16"/>
        <v>92.4</v>
      </c>
      <c r="S15" s="54">
        <f t="shared" si="16"/>
        <v>20</v>
      </c>
      <c r="T15" s="54">
        <f t="shared" si="16"/>
        <v>141</v>
      </c>
      <c r="U15" s="54">
        <f t="shared" si="16"/>
        <v>185</v>
      </c>
      <c r="V15" s="17">
        <v>864</v>
      </c>
    </row>
    <row r="16" spans="1:22" ht="12.75">
      <c r="A16" s="50" t="s">
        <v>125</v>
      </c>
      <c r="B16" s="47" t="s">
        <v>132</v>
      </c>
      <c r="C16" s="47" t="s">
        <v>68</v>
      </c>
      <c r="D16" s="62">
        <f t="shared" si="0"/>
        <v>161.9</v>
      </c>
      <c r="E16" s="54">
        <f t="shared" si="2"/>
        <v>647.6</v>
      </c>
      <c r="H16" s="22">
        <f t="shared" si="3"/>
        <v>31.7</v>
      </c>
      <c r="I16" s="22">
        <f t="shared" si="4"/>
        <v>130.2</v>
      </c>
      <c r="J16" s="54">
        <f>IF(J72="D",J71,"ND")</f>
        <v>0.25</v>
      </c>
      <c r="K16" s="54" t="str">
        <f>IF(K72="D",K71,"ND")</f>
        <v>ND</v>
      </c>
      <c r="L16" s="54" t="str">
        <f>IF(L72="D",L71,"ND")</f>
        <v>ND</v>
      </c>
      <c r="N16" s="54">
        <f aca="true" t="shared" si="17" ref="N16:U16">IF(N72="D",N71,"ND")</f>
        <v>25.5</v>
      </c>
      <c r="O16" s="54">
        <f t="shared" si="17"/>
        <v>6.2</v>
      </c>
      <c r="P16" s="54">
        <f t="shared" si="17"/>
        <v>14.4</v>
      </c>
      <c r="Q16" s="54">
        <f t="shared" si="17"/>
        <v>16.9</v>
      </c>
      <c r="R16" s="54">
        <f t="shared" si="17"/>
        <v>16.2</v>
      </c>
      <c r="S16" s="54" t="str">
        <f t="shared" si="17"/>
        <v>ND</v>
      </c>
      <c r="T16" s="54">
        <f t="shared" si="17"/>
        <v>38.6</v>
      </c>
      <c r="U16" s="54">
        <f t="shared" si="17"/>
        <v>44.1</v>
      </c>
      <c r="V16" s="17">
        <v>202.5</v>
      </c>
    </row>
    <row r="17" spans="1:22" ht="12.75">
      <c r="A17" s="50" t="s">
        <v>126</v>
      </c>
      <c r="B17" s="47" t="s">
        <v>132</v>
      </c>
      <c r="C17" s="47" t="s">
        <v>68</v>
      </c>
      <c r="D17" s="62">
        <f t="shared" si="0"/>
        <v>63.8</v>
      </c>
      <c r="E17" s="54">
        <f t="shared" si="2"/>
        <v>227.85714285714283</v>
      </c>
      <c r="H17" s="22">
        <f t="shared" si="3"/>
        <v>5.6</v>
      </c>
      <c r="I17" s="22">
        <f t="shared" si="4"/>
        <v>58.199999999999996</v>
      </c>
      <c r="J17" s="54">
        <f>IF(J75="D",J74,"ND")</f>
        <v>0.28</v>
      </c>
      <c r="K17" s="54" t="str">
        <f>IF(K75="D",K74,"ND")</f>
        <v>ND</v>
      </c>
      <c r="L17" s="54" t="str">
        <f>IF(L75="D",L74,"ND")</f>
        <v>ND</v>
      </c>
      <c r="N17" s="54">
        <f aca="true" t="shared" si="18" ref="N17:U17">IF(N75="D",N74,"ND")</f>
        <v>5.6</v>
      </c>
      <c r="O17" s="54" t="str">
        <f t="shared" si="18"/>
        <v>ND</v>
      </c>
      <c r="P17" s="54">
        <f t="shared" si="18"/>
        <v>7.4</v>
      </c>
      <c r="Q17" s="54">
        <f t="shared" si="18"/>
        <v>10.1</v>
      </c>
      <c r="R17" s="54">
        <f t="shared" si="18"/>
        <v>5.8</v>
      </c>
      <c r="S17" s="54" t="str">
        <f t="shared" si="18"/>
        <v>ND</v>
      </c>
      <c r="T17" s="54">
        <f t="shared" si="18"/>
        <v>17.5</v>
      </c>
      <c r="U17" s="54">
        <f t="shared" si="18"/>
        <v>17.4</v>
      </c>
      <c r="V17" s="17">
        <v>103.1</v>
      </c>
    </row>
    <row r="18" spans="1:22" ht="12.75">
      <c r="A18" s="50" t="s">
        <v>127</v>
      </c>
      <c r="B18" s="47" t="s">
        <v>132</v>
      </c>
      <c r="C18" s="47" t="s">
        <v>68</v>
      </c>
      <c r="D18" s="62">
        <f t="shared" si="0"/>
        <v>50.6</v>
      </c>
      <c r="E18" s="54">
        <f t="shared" si="2"/>
        <v>63.25</v>
      </c>
      <c r="H18" s="22">
        <f t="shared" si="3"/>
        <v>0</v>
      </c>
      <c r="I18" s="22">
        <f t="shared" si="4"/>
        <v>50.6</v>
      </c>
      <c r="J18" s="54">
        <f>IF(J78="D",J77,"ND")</f>
        <v>0.8</v>
      </c>
      <c r="K18" s="54" t="str">
        <f>IF(K78="D",K77,"ND")</f>
        <v>ND</v>
      </c>
      <c r="L18" s="54" t="str">
        <f>IF(L78="D",L77,"ND")</f>
        <v>ND</v>
      </c>
      <c r="N18" s="54" t="str">
        <f aca="true" t="shared" si="19" ref="N18:U18">IF(N78="D",N77,"ND")</f>
        <v>ND</v>
      </c>
      <c r="O18" s="54" t="str">
        <f t="shared" si="19"/>
        <v>ND</v>
      </c>
      <c r="P18" s="54">
        <f t="shared" si="19"/>
        <v>7.6</v>
      </c>
      <c r="Q18" s="54">
        <f t="shared" si="19"/>
        <v>9</v>
      </c>
      <c r="R18" s="54">
        <f t="shared" si="19"/>
        <v>11</v>
      </c>
      <c r="S18" s="54" t="str">
        <f t="shared" si="19"/>
        <v>ND</v>
      </c>
      <c r="T18" s="54">
        <f t="shared" si="19"/>
        <v>11</v>
      </c>
      <c r="U18" s="54">
        <f t="shared" si="19"/>
        <v>12</v>
      </c>
      <c r="V18" s="17">
        <v>82.6</v>
      </c>
    </row>
    <row r="19" spans="1:22" ht="12.75">
      <c r="A19" s="50" t="s">
        <v>128</v>
      </c>
      <c r="B19" s="47" t="s">
        <v>132</v>
      </c>
      <c r="C19" s="47" t="s">
        <v>68</v>
      </c>
      <c r="D19" s="62">
        <f t="shared" si="0"/>
        <v>310.95000000000005</v>
      </c>
      <c r="E19" s="54">
        <f t="shared" si="2"/>
        <v>242.92968750000003</v>
      </c>
      <c r="H19" s="22">
        <f t="shared" si="3"/>
        <v>65.85</v>
      </c>
      <c r="I19" s="22">
        <f t="shared" si="4"/>
        <v>245.1</v>
      </c>
      <c r="J19" s="54">
        <f aca="true" t="shared" si="20" ref="J19:U19">IF(J81="D",J80,"ND")</f>
        <v>1.28</v>
      </c>
      <c r="K19" s="54">
        <f t="shared" si="20"/>
        <v>9.59</v>
      </c>
      <c r="L19" s="54" t="str">
        <f t="shared" si="20"/>
        <v>ND</v>
      </c>
      <c r="M19" s="54">
        <f t="shared" si="20"/>
        <v>8.56</v>
      </c>
      <c r="N19" s="54">
        <f t="shared" si="20"/>
        <v>30.9</v>
      </c>
      <c r="O19" s="54">
        <f t="shared" si="20"/>
        <v>16.8</v>
      </c>
      <c r="P19" s="54">
        <f t="shared" si="20"/>
        <v>16.5</v>
      </c>
      <c r="Q19" s="54">
        <f t="shared" si="20"/>
        <v>38.5</v>
      </c>
      <c r="R19" s="54">
        <f t="shared" si="20"/>
        <v>22.8</v>
      </c>
      <c r="S19" s="54">
        <f t="shared" si="20"/>
        <v>11.4</v>
      </c>
      <c r="T19" s="54">
        <f t="shared" si="20"/>
        <v>70.5</v>
      </c>
      <c r="U19" s="54">
        <f t="shared" si="20"/>
        <v>85.4</v>
      </c>
      <c r="V19" s="17">
        <v>391.95</v>
      </c>
    </row>
    <row r="20" spans="1:22" ht="12.75">
      <c r="A20" s="50" t="s">
        <v>129</v>
      </c>
      <c r="B20" s="47" t="s">
        <v>132</v>
      </c>
      <c r="C20" s="47" t="s">
        <v>68</v>
      </c>
      <c r="D20" s="62">
        <f t="shared" si="0"/>
        <v>456.65999999999997</v>
      </c>
      <c r="E20" s="54">
        <f t="shared" si="2"/>
        <v>306.48322147651004</v>
      </c>
      <c r="H20" s="22">
        <f t="shared" si="3"/>
        <v>81.66</v>
      </c>
      <c r="I20" s="22">
        <f t="shared" si="4"/>
        <v>375</v>
      </c>
      <c r="J20" s="54">
        <f aca="true" t="shared" si="21" ref="J20:U20">IF(J84="D",J83,"ND")</f>
        <v>1.49</v>
      </c>
      <c r="K20" s="54">
        <f t="shared" si="21"/>
        <v>7.86</v>
      </c>
      <c r="L20" s="54" t="str">
        <f t="shared" si="21"/>
        <v>ND</v>
      </c>
      <c r="M20" s="54">
        <f t="shared" si="21"/>
        <v>10.9</v>
      </c>
      <c r="N20" s="54">
        <f t="shared" si="21"/>
        <v>44</v>
      </c>
      <c r="O20" s="54">
        <f t="shared" si="21"/>
        <v>18.9</v>
      </c>
      <c r="P20" s="54">
        <f t="shared" si="21"/>
        <v>21.5</v>
      </c>
      <c r="Q20" s="54">
        <f t="shared" si="21"/>
        <v>47.2</v>
      </c>
      <c r="R20" s="54">
        <f t="shared" si="21"/>
        <v>37.8</v>
      </c>
      <c r="S20" s="54">
        <f t="shared" si="21"/>
        <v>13.5</v>
      </c>
      <c r="T20" s="54">
        <f t="shared" si="21"/>
        <v>118</v>
      </c>
      <c r="U20" s="54">
        <f t="shared" si="21"/>
        <v>137</v>
      </c>
      <c r="V20" s="17">
        <v>563.89</v>
      </c>
    </row>
    <row r="21" spans="1:22" ht="12.75">
      <c r="A21" s="50" t="s">
        <v>130</v>
      </c>
      <c r="B21" s="47" t="s">
        <v>132</v>
      </c>
      <c r="C21" s="47" t="s">
        <v>68</v>
      </c>
      <c r="D21" s="62">
        <f t="shared" si="0"/>
        <v>360.86</v>
      </c>
      <c r="E21" s="54">
        <f t="shared" si="2"/>
        <v>281.921875</v>
      </c>
      <c r="H21" s="22">
        <f t="shared" si="3"/>
        <v>47.86</v>
      </c>
      <c r="I21" s="22">
        <f t="shared" si="4"/>
        <v>313</v>
      </c>
      <c r="J21" s="54">
        <f aca="true" t="shared" si="22" ref="J21:U21">IF(J87="D",J86,"ND")</f>
        <v>1.28</v>
      </c>
      <c r="K21" s="54">
        <f t="shared" si="22"/>
        <v>7.37</v>
      </c>
      <c r="L21" s="54" t="str">
        <f t="shared" si="22"/>
        <v>ND</v>
      </c>
      <c r="M21" s="54">
        <f t="shared" si="22"/>
        <v>9.89</v>
      </c>
      <c r="N21" s="54">
        <f t="shared" si="22"/>
        <v>30.6</v>
      </c>
      <c r="O21" s="54" t="str">
        <f t="shared" si="22"/>
        <v>ND</v>
      </c>
      <c r="P21" s="54">
        <f t="shared" si="22"/>
        <v>28.8</v>
      </c>
      <c r="Q21" s="54">
        <f t="shared" si="22"/>
        <v>53</v>
      </c>
      <c r="R21" s="54">
        <f t="shared" si="22"/>
        <v>43.5</v>
      </c>
      <c r="S21" s="54">
        <f t="shared" si="22"/>
        <v>14.1</v>
      </c>
      <c r="T21" s="54">
        <f t="shared" si="22"/>
        <v>77.7</v>
      </c>
      <c r="U21" s="54">
        <f t="shared" si="22"/>
        <v>95.9</v>
      </c>
      <c r="V21" s="17">
        <v>456.49</v>
      </c>
    </row>
    <row r="22" ht="12.75">
      <c r="J22" s="54"/>
    </row>
    <row r="23" ht="12.75">
      <c r="J23" s="54"/>
    </row>
    <row r="24" ht="12.75">
      <c r="J24" s="54"/>
    </row>
    <row r="25" spans="2:10" ht="12.75">
      <c r="B25" s="73"/>
      <c r="C25" s="74"/>
      <c r="D25" s="55"/>
      <c r="J25" s="54"/>
    </row>
    <row r="26" spans="2:10" ht="12.75">
      <c r="B26" s="73"/>
      <c r="C26" s="74"/>
      <c r="D26" s="55"/>
      <c r="J26" s="54"/>
    </row>
    <row r="27" spans="2:4" ht="12.75">
      <c r="B27" s="73"/>
      <c r="C27" s="74"/>
      <c r="D27" s="55"/>
    </row>
    <row r="28" spans="2:4" ht="12.75">
      <c r="B28" s="73"/>
      <c r="C28" s="74"/>
      <c r="D28" s="55"/>
    </row>
    <row r="29" spans="2:4" ht="12.75">
      <c r="B29" s="73" t="s">
        <v>162</v>
      </c>
      <c r="C29" s="74"/>
      <c r="D29" s="55"/>
    </row>
    <row r="30" spans="2:5" ht="12.75">
      <c r="B30" s="5"/>
      <c r="C30" s="5"/>
      <c r="E30" s="78" t="s">
        <v>89</v>
      </c>
    </row>
    <row r="31" spans="1:22" ht="12.75">
      <c r="A31" s="2" t="s">
        <v>53</v>
      </c>
      <c r="B31" s="18" t="s">
        <v>54</v>
      </c>
      <c r="C31" s="7" t="s">
        <v>90</v>
      </c>
      <c r="D31" s="71" t="s">
        <v>46</v>
      </c>
      <c r="E31" s="79"/>
      <c r="F31" s="19" t="s">
        <v>71</v>
      </c>
      <c r="G31" s="19" t="s">
        <v>91</v>
      </c>
      <c r="H31" s="19" t="s">
        <v>92</v>
      </c>
      <c r="I31" s="19" t="s">
        <v>93</v>
      </c>
      <c r="J31" s="12" t="s">
        <v>47</v>
      </c>
      <c r="K31" s="20" t="s">
        <v>48</v>
      </c>
      <c r="L31" s="20" t="s">
        <v>2</v>
      </c>
      <c r="M31" s="20" t="s">
        <v>49</v>
      </c>
      <c r="N31" s="20" t="s">
        <v>3</v>
      </c>
      <c r="O31" s="20" t="s">
        <v>1</v>
      </c>
      <c r="P31" s="21" t="s">
        <v>50</v>
      </c>
      <c r="Q31" s="21" t="s">
        <v>5</v>
      </c>
      <c r="R31" s="21" t="s">
        <v>51</v>
      </c>
      <c r="S31" s="21" t="s">
        <v>105</v>
      </c>
      <c r="T31" s="21" t="s">
        <v>4</v>
      </c>
      <c r="U31" s="21" t="s">
        <v>52</v>
      </c>
      <c r="V31" s="12" t="s">
        <v>161</v>
      </c>
    </row>
    <row r="32" spans="1:22" ht="12.75">
      <c r="A32" s="26" t="s">
        <v>108</v>
      </c>
      <c r="B32" s="16" t="s">
        <v>132</v>
      </c>
      <c r="C32" s="54" t="s">
        <v>68</v>
      </c>
      <c r="D32" s="62"/>
      <c r="E32" s="54"/>
      <c r="F32" s="54"/>
      <c r="G32" s="54"/>
      <c r="H32" s="54"/>
      <c r="I32" s="54"/>
      <c r="J32" s="54">
        <v>1.36</v>
      </c>
      <c r="K32" s="54">
        <v>8.44</v>
      </c>
      <c r="L32" s="54">
        <v>5</v>
      </c>
      <c r="M32" s="54">
        <v>9.15</v>
      </c>
      <c r="N32" s="54">
        <v>22.1</v>
      </c>
      <c r="O32" s="54">
        <v>5</v>
      </c>
      <c r="P32" s="54">
        <v>19.8</v>
      </c>
      <c r="Q32" s="54">
        <v>63.6</v>
      </c>
      <c r="R32" s="54"/>
      <c r="S32" s="54">
        <v>5</v>
      </c>
      <c r="T32" s="54">
        <v>51.7</v>
      </c>
      <c r="U32" s="54">
        <v>59.1</v>
      </c>
      <c r="V32" s="54">
        <v>327.67</v>
      </c>
    </row>
    <row r="33" spans="1:22" ht="12.75">
      <c r="A33" s="8"/>
      <c r="B33" s="8"/>
      <c r="C33" s="35" t="s">
        <v>133</v>
      </c>
      <c r="D33" s="35"/>
      <c r="E33" s="35"/>
      <c r="F33" s="35"/>
      <c r="G33" s="35"/>
      <c r="H33" s="35"/>
      <c r="I33" s="35"/>
      <c r="J33" s="35" t="s">
        <v>138</v>
      </c>
      <c r="K33" s="35" t="s">
        <v>138</v>
      </c>
      <c r="L33" s="35" t="s">
        <v>17</v>
      </c>
      <c r="M33" s="35" t="s">
        <v>138</v>
      </c>
      <c r="N33" s="35" t="s">
        <v>138</v>
      </c>
      <c r="O33" s="35" t="s">
        <v>17</v>
      </c>
      <c r="P33" s="35" t="s">
        <v>138</v>
      </c>
      <c r="Q33" s="35" t="s">
        <v>138</v>
      </c>
      <c r="R33" s="35"/>
      <c r="S33" s="35" t="s">
        <v>17</v>
      </c>
      <c r="T33" s="35" t="s">
        <v>138</v>
      </c>
      <c r="U33" s="35" t="s">
        <v>138</v>
      </c>
      <c r="V33" s="35" t="s">
        <v>138</v>
      </c>
    </row>
    <row r="34" spans="1:22" ht="12.75">
      <c r="A34" s="31"/>
      <c r="B34" s="16"/>
      <c r="C34" s="23" t="s">
        <v>69</v>
      </c>
      <c r="D34" s="23"/>
      <c r="E34" s="23"/>
      <c r="F34" s="23"/>
      <c r="G34" s="23"/>
      <c r="H34" s="23"/>
      <c r="I34" s="23"/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/>
      <c r="S34" s="23">
        <v>0</v>
      </c>
      <c r="T34" s="23">
        <v>0</v>
      </c>
      <c r="U34" s="23">
        <v>0</v>
      </c>
      <c r="V34" s="23">
        <v>0</v>
      </c>
    </row>
    <row r="35" spans="1:22" ht="12.75">
      <c r="A35" s="8" t="s">
        <v>109</v>
      </c>
      <c r="B35" s="16" t="s">
        <v>132</v>
      </c>
      <c r="C35" s="54" t="s">
        <v>68</v>
      </c>
      <c r="D35" s="62"/>
      <c r="E35" s="54"/>
      <c r="F35" s="54"/>
      <c r="G35" s="54"/>
      <c r="H35" s="54"/>
      <c r="I35" s="54"/>
      <c r="J35" s="54">
        <v>1.28</v>
      </c>
      <c r="K35" s="54">
        <v>8.6</v>
      </c>
      <c r="L35" s="54">
        <v>5</v>
      </c>
      <c r="M35" s="54">
        <v>9.3</v>
      </c>
      <c r="N35" s="54">
        <v>29</v>
      </c>
      <c r="O35" s="54">
        <v>5.16</v>
      </c>
      <c r="P35" s="54">
        <v>23.7</v>
      </c>
      <c r="Q35" s="54">
        <v>72.1</v>
      </c>
      <c r="R35" s="54">
        <v>34.5</v>
      </c>
      <c r="S35" s="54">
        <v>11.7</v>
      </c>
      <c r="T35" s="54">
        <v>59.5</v>
      </c>
      <c r="U35" s="54">
        <v>71.9</v>
      </c>
      <c r="V35" s="54">
        <v>404</v>
      </c>
    </row>
    <row r="36" spans="1:22" ht="12.75">
      <c r="A36" s="31"/>
      <c r="B36" s="8"/>
      <c r="C36" s="35" t="s">
        <v>133</v>
      </c>
      <c r="D36" s="35"/>
      <c r="E36" s="35"/>
      <c r="F36" s="35"/>
      <c r="G36" s="35"/>
      <c r="H36" s="35"/>
      <c r="I36" s="35"/>
      <c r="J36" s="35" t="s">
        <v>138</v>
      </c>
      <c r="K36" s="35" t="s">
        <v>138</v>
      </c>
      <c r="L36" s="35" t="s">
        <v>17</v>
      </c>
      <c r="M36" s="35" t="s">
        <v>138</v>
      </c>
      <c r="N36" s="35" t="s">
        <v>138</v>
      </c>
      <c r="O36" s="35" t="s">
        <v>138</v>
      </c>
      <c r="P36" s="35" t="s">
        <v>138</v>
      </c>
      <c r="Q36" s="35" t="s">
        <v>138</v>
      </c>
      <c r="R36" s="35" t="s">
        <v>138</v>
      </c>
      <c r="S36" s="35" t="s">
        <v>138</v>
      </c>
      <c r="T36" s="35" t="s">
        <v>138</v>
      </c>
      <c r="U36" s="35" t="s">
        <v>138</v>
      </c>
      <c r="V36" s="35" t="s">
        <v>138</v>
      </c>
    </row>
    <row r="37" spans="1:22" ht="12.75">
      <c r="A37" s="8"/>
      <c r="B37" s="16"/>
      <c r="C37" s="23" t="s">
        <v>69</v>
      </c>
      <c r="D37" s="23"/>
      <c r="E37" s="23"/>
      <c r="F37" s="23"/>
      <c r="G37" s="23"/>
      <c r="H37" s="23"/>
      <c r="I37" s="23"/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</row>
    <row r="38" spans="1:22" ht="12.75">
      <c r="A38" s="26" t="s">
        <v>110</v>
      </c>
      <c r="B38" s="16" t="s">
        <v>132</v>
      </c>
      <c r="C38" s="54" t="s">
        <v>68</v>
      </c>
      <c r="D38" s="62"/>
      <c r="E38" s="54"/>
      <c r="F38" s="54"/>
      <c r="G38" s="54"/>
      <c r="H38" s="54"/>
      <c r="I38" s="54"/>
      <c r="J38" s="54">
        <v>1.1</v>
      </c>
      <c r="K38" s="54">
        <v>7.81</v>
      </c>
      <c r="L38" s="54">
        <v>5</v>
      </c>
      <c r="M38" s="54">
        <v>8.48</v>
      </c>
      <c r="N38" s="54">
        <v>24</v>
      </c>
      <c r="O38" s="54">
        <v>5</v>
      </c>
      <c r="P38" s="54">
        <v>25.9</v>
      </c>
      <c r="Q38" s="54">
        <v>79.2</v>
      </c>
      <c r="R38" s="54">
        <v>35.5</v>
      </c>
      <c r="S38" s="54">
        <v>10.6</v>
      </c>
      <c r="T38" s="54">
        <v>58.1</v>
      </c>
      <c r="U38" s="54">
        <v>71</v>
      </c>
      <c r="V38" s="54">
        <v>381.49</v>
      </c>
    </row>
    <row r="39" spans="2:22" ht="12.75">
      <c r="B39" s="8"/>
      <c r="C39" s="35" t="s">
        <v>133</v>
      </c>
      <c r="D39" s="35"/>
      <c r="E39" s="35"/>
      <c r="F39" s="35"/>
      <c r="G39" s="35"/>
      <c r="H39" s="35"/>
      <c r="I39" s="35"/>
      <c r="J39" s="35" t="s">
        <v>138</v>
      </c>
      <c r="K39" s="35" t="s">
        <v>138</v>
      </c>
      <c r="L39" s="35" t="s">
        <v>17</v>
      </c>
      <c r="M39" s="35" t="s">
        <v>138</v>
      </c>
      <c r="N39" s="35" t="s">
        <v>138</v>
      </c>
      <c r="O39" s="35" t="s">
        <v>17</v>
      </c>
      <c r="P39" s="35" t="s">
        <v>138</v>
      </c>
      <c r="Q39" s="35" t="s">
        <v>138</v>
      </c>
      <c r="R39" s="35" t="s">
        <v>138</v>
      </c>
      <c r="S39" s="35" t="s">
        <v>138</v>
      </c>
      <c r="T39" s="35" t="s">
        <v>138</v>
      </c>
      <c r="U39" s="35" t="s">
        <v>138</v>
      </c>
      <c r="V39" s="35" t="s">
        <v>138</v>
      </c>
    </row>
    <row r="40" spans="2:22" ht="12.75">
      <c r="B40" s="16"/>
      <c r="C40" s="23" t="s">
        <v>69</v>
      </c>
      <c r="D40" s="23"/>
      <c r="E40" s="23"/>
      <c r="F40" s="23"/>
      <c r="G40" s="23"/>
      <c r="H40" s="23"/>
      <c r="I40" s="23"/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</row>
    <row r="41" spans="1:22" ht="12.75">
      <c r="A41" s="50" t="s">
        <v>111</v>
      </c>
      <c r="B41" s="16" t="s">
        <v>132</v>
      </c>
      <c r="C41" s="54" t="s">
        <v>68</v>
      </c>
      <c r="D41" s="62"/>
      <c r="E41" s="54"/>
      <c r="F41" s="54"/>
      <c r="G41" s="54"/>
      <c r="H41" s="54"/>
      <c r="I41" s="54"/>
      <c r="J41" s="54">
        <v>3.48</v>
      </c>
      <c r="K41" s="54">
        <v>24.5</v>
      </c>
      <c r="L41" s="54">
        <v>6.1</v>
      </c>
      <c r="M41" s="54">
        <v>24.5</v>
      </c>
      <c r="N41" s="54">
        <v>62.5</v>
      </c>
      <c r="O41" s="54">
        <v>7.64</v>
      </c>
      <c r="P41" s="54">
        <v>43.5</v>
      </c>
      <c r="Q41" s="54">
        <v>89.9</v>
      </c>
      <c r="R41" s="54">
        <v>57.3</v>
      </c>
      <c r="S41" s="54">
        <v>27.1</v>
      </c>
      <c r="T41" s="54">
        <v>133</v>
      </c>
      <c r="U41" s="54">
        <v>141</v>
      </c>
      <c r="V41" s="54">
        <v>800.02</v>
      </c>
    </row>
    <row r="42" spans="2:22" ht="12.75">
      <c r="B42" s="8"/>
      <c r="C42" s="35" t="s">
        <v>133</v>
      </c>
      <c r="D42" s="35"/>
      <c r="E42" s="35"/>
      <c r="F42" s="35"/>
      <c r="G42" s="35"/>
      <c r="H42" s="35"/>
      <c r="I42" s="35"/>
      <c r="J42" s="35" t="s">
        <v>138</v>
      </c>
      <c r="K42" s="35" t="s">
        <v>138</v>
      </c>
      <c r="L42" s="35" t="s">
        <v>138</v>
      </c>
      <c r="M42" s="35" t="s">
        <v>138</v>
      </c>
      <c r="N42" s="35" t="s">
        <v>138</v>
      </c>
      <c r="O42" s="35" t="s">
        <v>138</v>
      </c>
      <c r="P42" s="35" t="s">
        <v>138</v>
      </c>
      <c r="Q42" s="35" t="s">
        <v>138</v>
      </c>
      <c r="R42" s="35" t="s">
        <v>138</v>
      </c>
      <c r="S42" s="35" t="s">
        <v>138</v>
      </c>
      <c r="T42" s="35" t="s">
        <v>138</v>
      </c>
      <c r="U42" s="35" t="s">
        <v>138</v>
      </c>
      <c r="V42" s="35" t="s">
        <v>138</v>
      </c>
    </row>
    <row r="43" spans="2:22" ht="12.75">
      <c r="B43" s="16"/>
      <c r="C43" s="23" t="s">
        <v>69</v>
      </c>
      <c r="D43" s="23"/>
      <c r="E43" s="23"/>
      <c r="F43" s="23"/>
      <c r="G43" s="23"/>
      <c r="H43" s="23"/>
      <c r="I43" s="23"/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</row>
    <row r="44" spans="1:22" ht="12.75">
      <c r="A44" s="50" t="s">
        <v>112</v>
      </c>
      <c r="B44" s="16" t="s">
        <v>132</v>
      </c>
      <c r="C44" s="54" t="s">
        <v>68</v>
      </c>
      <c r="D44" s="62"/>
      <c r="E44" s="54"/>
      <c r="F44" s="54"/>
      <c r="G44" s="54"/>
      <c r="H44" s="54"/>
      <c r="I44" s="54"/>
      <c r="J44" s="54">
        <v>2.86</v>
      </c>
      <c r="K44" s="54">
        <v>20.7</v>
      </c>
      <c r="L44" s="54">
        <v>5.9</v>
      </c>
      <c r="M44" s="54">
        <v>20.5</v>
      </c>
      <c r="N44" s="54">
        <v>50.1</v>
      </c>
      <c r="O44" s="54">
        <v>7.53</v>
      </c>
      <c r="P44" s="54">
        <v>46</v>
      </c>
      <c r="Q44" s="54">
        <v>127</v>
      </c>
      <c r="R44" s="54">
        <v>73.8</v>
      </c>
      <c r="S44" s="54">
        <v>31</v>
      </c>
      <c r="T44" s="54">
        <v>107</v>
      </c>
      <c r="U44" s="54">
        <v>133</v>
      </c>
      <c r="V44" s="54">
        <v>802.68</v>
      </c>
    </row>
    <row r="45" spans="2:22" ht="12.75">
      <c r="B45" s="8"/>
      <c r="C45" s="35" t="s">
        <v>133</v>
      </c>
      <c r="D45" s="35"/>
      <c r="E45" s="35"/>
      <c r="F45" s="35"/>
      <c r="G45" s="35"/>
      <c r="H45" s="35"/>
      <c r="I45" s="35"/>
      <c r="J45" s="35" t="s">
        <v>138</v>
      </c>
      <c r="K45" s="35" t="s">
        <v>138</v>
      </c>
      <c r="L45" s="35" t="s">
        <v>138</v>
      </c>
      <c r="M45" s="35" t="s">
        <v>138</v>
      </c>
      <c r="N45" s="35" t="s">
        <v>138</v>
      </c>
      <c r="O45" s="35" t="s">
        <v>138</v>
      </c>
      <c r="P45" s="35" t="s">
        <v>138</v>
      </c>
      <c r="Q45" s="35" t="s">
        <v>138</v>
      </c>
      <c r="R45" s="35" t="s">
        <v>138</v>
      </c>
      <c r="S45" s="35" t="s">
        <v>138</v>
      </c>
      <c r="T45" s="35" t="s">
        <v>138</v>
      </c>
      <c r="U45" s="35" t="s">
        <v>138</v>
      </c>
      <c r="V45" s="35" t="s">
        <v>138</v>
      </c>
    </row>
    <row r="46" spans="2:22" ht="12.75">
      <c r="B46" s="16"/>
      <c r="C46" s="23" t="s">
        <v>69</v>
      </c>
      <c r="D46" s="23"/>
      <c r="E46" s="23"/>
      <c r="F46" s="23"/>
      <c r="G46" s="23"/>
      <c r="H46" s="23"/>
      <c r="I46" s="23"/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</row>
    <row r="47" spans="1:22" ht="12.75">
      <c r="A47" s="50" t="s">
        <v>113</v>
      </c>
      <c r="B47" s="16" t="s">
        <v>132</v>
      </c>
      <c r="C47" s="54" t="s">
        <v>68</v>
      </c>
      <c r="D47" s="62"/>
      <c r="E47" s="54"/>
      <c r="F47" s="54"/>
      <c r="G47" s="54"/>
      <c r="H47" s="54"/>
      <c r="I47" s="54"/>
      <c r="J47" s="54">
        <v>2.85</v>
      </c>
      <c r="K47" s="54">
        <v>21.6</v>
      </c>
      <c r="L47" s="54">
        <v>5.99</v>
      </c>
      <c r="M47" s="54">
        <v>22.8</v>
      </c>
      <c r="N47" s="54">
        <v>58.2</v>
      </c>
      <c r="O47" s="54">
        <v>5</v>
      </c>
      <c r="P47" s="54">
        <v>42.5</v>
      </c>
      <c r="Q47" s="54">
        <v>97.2</v>
      </c>
      <c r="R47" s="54">
        <v>65.8</v>
      </c>
      <c r="S47" s="54">
        <v>23.1</v>
      </c>
      <c r="T47" s="54">
        <v>101</v>
      </c>
      <c r="U47" s="54">
        <v>132</v>
      </c>
      <c r="V47" s="54">
        <v>751.75</v>
      </c>
    </row>
    <row r="48" spans="2:22" ht="12.75">
      <c r="B48" s="8"/>
      <c r="C48" s="35" t="s">
        <v>133</v>
      </c>
      <c r="D48" s="35"/>
      <c r="E48" s="35"/>
      <c r="F48" s="35"/>
      <c r="G48" s="35"/>
      <c r="H48" s="35"/>
      <c r="I48" s="35"/>
      <c r="J48" s="35" t="s">
        <v>138</v>
      </c>
      <c r="K48" s="35" t="s">
        <v>138</v>
      </c>
      <c r="L48" s="35" t="s">
        <v>138</v>
      </c>
      <c r="M48" s="35" t="s">
        <v>138</v>
      </c>
      <c r="N48" s="35" t="s">
        <v>138</v>
      </c>
      <c r="O48" s="35" t="s">
        <v>17</v>
      </c>
      <c r="P48" s="35" t="s">
        <v>138</v>
      </c>
      <c r="Q48" s="35" t="s">
        <v>138</v>
      </c>
      <c r="R48" s="35" t="s">
        <v>138</v>
      </c>
      <c r="S48" s="35" t="s">
        <v>138</v>
      </c>
      <c r="T48" s="35" t="s">
        <v>138</v>
      </c>
      <c r="U48" s="35" t="s">
        <v>138</v>
      </c>
      <c r="V48" s="35" t="s">
        <v>138</v>
      </c>
    </row>
    <row r="49" spans="2:22" ht="12.75">
      <c r="B49" s="16"/>
      <c r="C49" s="23" t="s">
        <v>69</v>
      </c>
      <c r="D49" s="23"/>
      <c r="E49" s="23"/>
      <c r="F49" s="23"/>
      <c r="G49" s="23"/>
      <c r="H49" s="23"/>
      <c r="I49" s="23"/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</row>
    <row r="50" spans="1:22" ht="12.75">
      <c r="A50" s="50" t="s">
        <v>118</v>
      </c>
      <c r="B50" s="16" t="s">
        <v>132</v>
      </c>
      <c r="C50" s="54" t="s">
        <v>68</v>
      </c>
      <c r="D50" s="62"/>
      <c r="E50" s="54"/>
      <c r="F50" s="54"/>
      <c r="G50" s="54"/>
      <c r="H50" s="54"/>
      <c r="I50" s="54"/>
      <c r="J50" s="54">
        <v>2.8</v>
      </c>
      <c r="K50" s="54">
        <v>34</v>
      </c>
      <c r="L50" s="54">
        <v>24</v>
      </c>
      <c r="M50" s="54"/>
      <c r="N50" s="54">
        <v>88</v>
      </c>
      <c r="O50" s="54">
        <v>14</v>
      </c>
      <c r="P50" s="54">
        <v>72</v>
      </c>
      <c r="Q50" s="54">
        <v>99</v>
      </c>
      <c r="R50" s="54">
        <v>100</v>
      </c>
      <c r="S50" s="54">
        <v>27</v>
      </c>
      <c r="T50" s="54">
        <v>180</v>
      </c>
      <c r="U50" s="54">
        <v>190</v>
      </c>
      <c r="V50" s="54">
        <v>1060</v>
      </c>
    </row>
    <row r="51" spans="2:22" ht="12.75">
      <c r="B51" s="8"/>
      <c r="C51" s="35" t="s">
        <v>133</v>
      </c>
      <c r="D51" s="35"/>
      <c r="E51" s="35"/>
      <c r="F51" s="35"/>
      <c r="G51" s="35"/>
      <c r="H51" s="35"/>
      <c r="I51" s="35"/>
      <c r="J51" s="35" t="s">
        <v>138</v>
      </c>
      <c r="K51" s="35" t="s">
        <v>138</v>
      </c>
      <c r="L51" s="35" t="s">
        <v>138</v>
      </c>
      <c r="M51" s="35"/>
      <c r="N51" s="35" t="s">
        <v>138</v>
      </c>
      <c r="O51" s="35" t="s">
        <v>138</v>
      </c>
      <c r="P51" s="35" t="s">
        <v>138</v>
      </c>
      <c r="Q51" s="35" t="s">
        <v>138</v>
      </c>
      <c r="R51" s="35" t="s">
        <v>138</v>
      </c>
      <c r="S51" s="35" t="s">
        <v>138</v>
      </c>
      <c r="T51" s="35" t="s">
        <v>138</v>
      </c>
      <c r="U51" s="35" t="s">
        <v>138</v>
      </c>
      <c r="V51" s="35" t="s">
        <v>138</v>
      </c>
    </row>
    <row r="52" spans="2:22" ht="12.75">
      <c r="B52" s="16"/>
      <c r="C52" s="23" t="s">
        <v>69</v>
      </c>
      <c r="D52" s="23"/>
      <c r="E52" s="23"/>
      <c r="F52" s="23"/>
      <c r="G52" s="23"/>
      <c r="H52" s="23"/>
      <c r="I52" s="23"/>
      <c r="J52" s="23">
        <v>0</v>
      </c>
      <c r="K52" s="23">
        <v>0</v>
      </c>
      <c r="L52" s="23">
        <v>0</v>
      </c>
      <c r="M52" s="23"/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</row>
    <row r="53" spans="1:22" ht="12.75">
      <c r="A53" s="50" t="s">
        <v>119</v>
      </c>
      <c r="B53" s="16" t="s">
        <v>132</v>
      </c>
      <c r="C53" s="54" t="s">
        <v>68</v>
      </c>
      <c r="D53" s="62"/>
      <c r="E53" s="54"/>
      <c r="F53" s="54"/>
      <c r="G53" s="54"/>
      <c r="H53" s="54"/>
      <c r="I53" s="54"/>
      <c r="J53" s="54">
        <v>2.3</v>
      </c>
      <c r="K53" s="54">
        <v>30</v>
      </c>
      <c r="L53" s="54">
        <v>22</v>
      </c>
      <c r="M53" s="54"/>
      <c r="N53" s="54">
        <v>94</v>
      </c>
      <c r="O53" s="54">
        <v>14</v>
      </c>
      <c r="P53" s="54">
        <v>68</v>
      </c>
      <c r="Q53" s="54">
        <v>95</v>
      </c>
      <c r="R53" s="54">
        <v>100</v>
      </c>
      <c r="S53" s="54">
        <v>28</v>
      </c>
      <c r="T53" s="54">
        <v>190</v>
      </c>
      <c r="U53" s="54">
        <v>210</v>
      </c>
      <c r="V53" s="54">
        <v>1079</v>
      </c>
    </row>
    <row r="54" spans="2:22" ht="12.75">
      <c r="B54" s="8"/>
      <c r="C54" s="35" t="s">
        <v>133</v>
      </c>
      <c r="D54" s="35"/>
      <c r="E54" s="35"/>
      <c r="F54" s="35"/>
      <c r="G54" s="35"/>
      <c r="H54" s="35"/>
      <c r="I54" s="35"/>
      <c r="J54" s="35" t="s">
        <v>138</v>
      </c>
      <c r="K54" s="35" t="s">
        <v>138</v>
      </c>
      <c r="L54" s="35" t="s">
        <v>138</v>
      </c>
      <c r="M54" s="35"/>
      <c r="N54" s="35" t="s">
        <v>138</v>
      </c>
      <c r="O54" s="35" t="s">
        <v>138</v>
      </c>
      <c r="P54" s="35" t="s">
        <v>138</v>
      </c>
      <c r="Q54" s="35" t="s">
        <v>138</v>
      </c>
      <c r="R54" s="35" t="s">
        <v>138</v>
      </c>
      <c r="S54" s="35" t="s">
        <v>138</v>
      </c>
      <c r="T54" s="35" t="s">
        <v>138</v>
      </c>
      <c r="U54" s="35" t="s">
        <v>138</v>
      </c>
      <c r="V54" s="35" t="s">
        <v>138</v>
      </c>
    </row>
    <row r="55" spans="2:22" ht="12.75">
      <c r="B55" s="16"/>
      <c r="C55" s="23" t="s">
        <v>69</v>
      </c>
      <c r="D55" s="23"/>
      <c r="E55" s="23"/>
      <c r="F55" s="23"/>
      <c r="G55" s="23"/>
      <c r="H55" s="23"/>
      <c r="I55" s="23"/>
      <c r="J55" s="23">
        <v>0</v>
      </c>
      <c r="K55" s="23">
        <v>0</v>
      </c>
      <c r="L55" s="23">
        <v>0</v>
      </c>
      <c r="M55" s="23"/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</row>
    <row r="56" spans="1:22" ht="12.75">
      <c r="A56" s="50" t="s">
        <v>120</v>
      </c>
      <c r="B56" s="16" t="s">
        <v>132</v>
      </c>
      <c r="C56" s="54" t="s">
        <v>68</v>
      </c>
      <c r="D56" s="62"/>
      <c r="E56" s="54"/>
      <c r="F56" s="54"/>
      <c r="G56" s="54"/>
      <c r="H56" s="54"/>
      <c r="I56" s="54"/>
      <c r="J56" s="54">
        <v>1.4</v>
      </c>
      <c r="K56" s="54">
        <v>8.6</v>
      </c>
      <c r="L56" s="54">
        <v>6.7</v>
      </c>
      <c r="M56" s="54"/>
      <c r="N56" s="54">
        <v>28</v>
      </c>
      <c r="O56" s="54">
        <v>5</v>
      </c>
      <c r="P56" s="54">
        <v>28</v>
      </c>
      <c r="Q56" s="54">
        <v>45</v>
      </c>
      <c r="R56" s="54">
        <v>40</v>
      </c>
      <c r="S56" s="54">
        <v>12</v>
      </c>
      <c r="T56" s="54">
        <v>61</v>
      </c>
      <c r="U56" s="54">
        <v>74</v>
      </c>
      <c r="V56" s="54">
        <v>387.2</v>
      </c>
    </row>
    <row r="57" spans="2:22" ht="12.75">
      <c r="B57" s="8"/>
      <c r="C57" s="35" t="s">
        <v>133</v>
      </c>
      <c r="D57" s="35"/>
      <c r="E57" s="35"/>
      <c r="F57" s="35"/>
      <c r="G57" s="35"/>
      <c r="H57" s="35"/>
      <c r="I57" s="35"/>
      <c r="J57" s="35" t="s">
        <v>138</v>
      </c>
      <c r="K57" s="35" t="s">
        <v>138</v>
      </c>
      <c r="L57" s="35" t="s">
        <v>138</v>
      </c>
      <c r="M57" s="35"/>
      <c r="N57" s="35" t="s">
        <v>138</v>
      </c>
      <c r="O57" s="35" t="s">
        <v>17</v>
      </c>
      <c r="P57" s="35" t="s">
        <v>138</v>
      </c>
      <c r="Q57" s="35" t="s">
        <v>138</v>
      </c>
      <c r="R57" s="35" t="s">
        <v>138</v>
      </c>
      <c r="S57" s="35" t="s">
        <v>138</v>
      </c>
      <c r="T57" s="35" t="s">
        <v>138</v>
      </c>
      <c r="U57" s="35" t="s">
        <v>138</v>
      </c>
      <c r="V57" s="35" t="s">
        <v>138</v>
      </c>
    </row>
    <row r="58" spans="2:22" ht="12.75">
      <c r="B58" s="16"/>
      <c r="C58" s="23" t="s">
        <v>69</v>
      </c>
      <c r="D58" s="23"/>
      <c r="E58" s="23"/>
      <c r="F58" s="23"/>
      <c r="G58" s="23"/>
      <c r="H58" s="23"/>
      <c r="I58" s="23"/>
      <c r="J58" s="23">
        <v>0</v>
      </c>
      <c r="K58" s="23">
        <v>0</v>
      </c>
      <c r="L58" s="23">
        <v>0</v>
      </c>
      <c r="M58" s="23"/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</row>
    <row r="59" spans="1:22" ht="12.75">
      <c r="A59" s="50" t="s">
        <v>121</v>
      </c>
      <c r="B59" s="16" t="s">
        <v>132</v>
      </c>
      <c r="C59" s="54" t="s">
        <v>68</v>
      </c>
      <c r="D59" s="62"/>
      <c r="E59" s="54"/>
      <c r="F59" s="54"/>
      <c r="G59" s="54"/>
      <c r="H59" s="54"/>
      <c r="I59" s="54"/>
      <c r="J59" s="54">
        <v>0.53</v>
      </c>
      <c r="K59" s="54">
        <v>5</v>
      </c>
      <c r="L59" s="54">
        <v>5</v>
      </c>
      <c r="M59" s="54"/>
      <c r="N59" s="54">
        <v>35.2</v>
      </c>
      <c r="O59" s="54">
        <v>5.2</v>
      </c>
      <c r="P59" s="54">
        <v>22.3</v>
      </c>
      <c r="Q59" s="54">
        <v>36.2</v>
      </c>
      <c r="R59" s="54">
        <v>41.5</v>
      </c>
      <c r="S59" s="54">
        <v>10.4</v>
      </c>
      <c r="T59" s="54">
        <v>69.6</v>
      </c>
      <c r="U59" s="54">
        <v>73.2</v>
      </c>
      <c r="V59" s="54">
        <v>345.7</v>
      </c>
    </row>
    <row r="60" spans="2:22" ht="12.75">
      <c r="B60" s="8"/>
      <c r="C60" s="35" t="s">
        <v>133</v>
      </c>
      <c r="D60" s="35"/>
      <c r="E60" s="35"/>
      <c r="F60" s="35"/>
      <c r="G60" s="35"/>
      <c r="H60" s="35"/>
      <c r="I60" s="35"/>
      <c r="J60" s="35" t="s">
        <v>138</v>
      </c>
      <c r="K60" s="35" t="s">
        <v>17</v>
      </c>
      <c r="L60" s="35" t="s">
        <v>17</v>
      </c>
      <c r="M60" s="35"/>
      <c r="N60" s="35" t="s">
        <v>138</v>
      </c>
      <c r="O60" s="35" t="s">
        <v>138</v>
      </c>
      <c r="P60" s="35" t="s">
        <v>138</v>
      </c>
      <c r="Q60" s="35" t="s">
        <v>138</v>
      </c>
      <c r="R60" s="35" t="s">
        <v>138</v>
      </c>
      <c r="S60" s="35" t="s">
        <v>138</v>
      </c>
      <c r="T60" s="35" t="s">
        <v>138</v>
      </c>
      <c r="U60" s="35" t="s">
        <v>138</v>
      </c>
      <c r="V60" s="35" t="s">
        <v>138</v>
      </c>
    </row>
    <row r="61" spans="2:22" ht="12.75">
      <c r="B61" s="16"/>
      <c r="C61" s="23" t="s">
        <v>69</v>
      </c>
      <c r="D61" s="23"/>
      <c r="E61" s="23"/>
      <c r="F61" s="23"/>
      <c r="G61" s="23"/>
      <c r="H61" s="23"/>
      <c r="I61" s="23"/>
      <c r="J61" s="23">
        <v>0</v>
      </c>
      <c r="K61" s="23">
        <v>0</v>
      </c>
      <c r="L61" s="23">
        <v>0</v>
      </c>
      <c r="M61" s="23"/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</row>
    <row r="62" spans="1:22" ht="12.75">
      <c r="A62" s="50" t="s">
        <v>122</v>
      </c>
      <c r="B62" s="16" t="s">
        <v>132</v>
      </c>
      <c r="C62" s="54" t="s">
        <v>68</v>
      </c>
      <c r="D62" s="62"/>
      <c r="E62" s="54"/>
      <c r="F62" s="54"/>
      <c r="G62" s="54"/>
      <c r="H62" s="54"/>
      <c r="I62" s="54"/>
      <c r="J62" s="54">
        <v>1.1</v>
      </c>
      <c r="K62" s="54">
        <v>5.7</v>
      </c>
      <c r="L62" s="54">
        <v>5.7</v>
      </c>
      <c r="M62" s="54"/>
      <c r="N62" s="54">
        <v>32</v>
      </c>
      <c r="O62" s="54">
        <v>5</v>
      </c>
      <c r="P62" s="54">
        <v>28</v>
      </c>
      <c r="Q62" s="54">
        <v>41</v>
      </c>
      <c r="R62" s="54">
        <v>42</v>
      </c>
      <c r="S62" s="54">
        <v>10</v>
      </c>
      <c r="T62" s="54">
        <v>63</v>
      </c>
      <c r="U62" s="54">
        <v>68</v>
      </c>
      <c r="V62" s="54">
        <v>364.1</v>
      </c>
    </row>
    <row r="63" spans="2:22" ht="12.75">
      <c r="B63" s="8"/>
      <c r="C63" s="35" t="s">
        <v>133</v>
      </c>
      <c r="D63" s="35"/>
      <c r="E63" s="35"/>
      <c r="F63" s="35"/>
      <c r="G63" s="35"/>
      <c r="H63" s="35"/>
      <c r="I63" s="35"/>
      <c r="J63" s="35" t="s">
        <v>138</v>
      </c>
      <c r="K63" s="35" t="s">
        <v>138</v>
      </c>
      <c r="L63" s="35" t="s">
        <v>138</v>
      </c>
      <c r="M63" s="35"/>
      <c r="N63" s="35" t="s">
        <v>138</v>
      </c>
      <c r="O63" s="35" t="s">
        <v>17</v>
      </c>
      <c r="P63" s="35" t="s">
        <v>138</v>
      </c>
      <c r="Q63" s="35" t="s">
        <v>138</v>
      </c>
      <c r="R63" s="35" t="s">
        <v>138</v>
      </c>
      <c r="S63" s="35" t="s">
        <v>138</v>
      </c>
      <c r="T63" s="35" t="s">
        <v>138</v>
      </c>
      <c r="U63" s="35" t="s">
        <v>138</v>
      </c>
      <c r="V63" s="35" t="s">
        <v>138</v>
      </c>
    </row>
    <row r="64" spans="2:22" ht="12.75">
      <c r="B64" s="16"/>
      <c r="C64" s="23" t="s">
        <v>69</v>
      </c>
      <c r="D64" s="23"/>
      <c r="E64" s="23"/>
      <c r="F64" s="23"/>
      <c r="G64" s="23"/>
      <c r="H64" s="23"/>
      <c r="I64" s="23"/>
      <c r="J64" s="23">
        <v>0</v>
      </c>
      <c r="K64" s="23">
        <v>0</v>
      </c>
      <c r="L64" s="23">
        <v>0</v>
      </c>
      <c r="M64" s="23"/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</row>
    <row r="65" spans="1:22" ht="12.75">
      <c r="A65" s="50" t="s">
        <v>123</v>
      </c>
      <c r="B65" s="16" t="s">
        <v>132</v>
      </c>
      <c r="C65" s="54" t="s">
        <v>68</v>
      </c>
      <c r="D65" s="62"/>
      <c r="E65" s="54"/>
      <c r="F65" s="54"/>
      <c r="G65" s="54"/>
      <c r="H65" s="54"/>
      <c r="I65" s="54"/>
      <c r="J65" s="54">
        <v>0.9</v>
      </c>
      <c r="K65" s="54">
        <v>6.4</v>
      </c>
      <c r="L65" s="54">
        <v>5</v>
      </c>
      <c r="M65" s="54"/>
      <c r="N65" s="54">
        <v>39</v>
      </c>
      <c r="O65" s="54">
        <v>6.3</v>
      </c>
      <c r="P65" s="54">
        <v>32</v>
      </c>
      <c r="Q65" s="54">
        <v>47</v>
      </c>
      <c r="R65" s="54">
        <v>45</v>
      </c>
      <c r="S65" s="54">
        <v>12</v>
      </c>
      <c r="T65" s="54">
        <v>82</v>
      </c>
      <c r="U65" s="54">
        <v>94</v>
      </c>
      <c r="V65" s="54">
        <v>436.3</v>
      </c>
    </row>
    <row r="66" spans="2:22" ht="12.75">
      <c r="B66" s="8"/>
      <c r="C66" s="35" t="s">
        <v>133</v>
      </c>
      <c r="D66" s="35"/>
      <c r="E66" s="35"/>
      <c r="F66" s="35"/>
      <c r="G66" s="35"/>
      <c r="H66" s="35"/>
      <c r="I66" s="35"/>
      <c r="J66" s="35" t="s">
        <v>138</v>
      </c>
      <c r="K66" s="35" t="s">
        <v>138</v>
      </c>
      <c r="L66" s="35" t="s">
        <v>17</v>
      </c>
      <c r="M66" s="35"/>
      <c r="N66" s="35" t="s">
        <v>138</v>
      </c>
      <c r="O66" s="35" t="s">
        <v>138</v>
      </c>
      <c r="P66" s="35" t="s">
        <v>138</v>
      </c>
      <c r="Q66" s="35" t="s">
        <v>138</v>
      </c>
      <c r="R66" s="35" t="s">
        <v>138</v>
      </c>
      <c r="S66" s="35" t="s">
        <v>138</v>
      </c>
      <c r="T66" s="35" t="s">
        <v>138</v>
      </c>
      <c r="U66" s="35" t="s">
        <v>138</v>
      </c>
      <c r="V66" s="35" t="s">
        <v>138</v>
      </c>
    </row>
    <row r="67" spans="2:22" ht="12.75">
      <c r="B67" s="16"/>
      <c r="C67" s="23" t="s">
        <v>69</v>
      </c>
      <c r="D67" s="23"/>
      <c r="E67" s="23"/>
      <c r="F67" s="23"/>
      <c r="G67" s="23"/>
      <c r="H67" s="23"/>
      <c r="I67" s="23"/>
      <c r="J67" s="23">
        <v>0</v>
      </c>
      <c r="K67" s="23">
        <v>0</v>
      </c>
      <c r="L67" s="23">
        <v>0</v>
      </c>
      <c r="M67" s="23"/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</row>
    <row r="68" spans="1:22" ht="12.75">
      <c r="A68" s="50" t="s">
        <v>124</v>
      </c>
      <c r="B68" s="16" t="s">
        <v>132</v>
      </c>
      <c r="C68" s="54" t="s">
        <v>68</v>
      </c>
      <c r="D68" s="62"/>
      <c r="E68" s="54"/>
      <c r="F68" s="54"/>
      <c r="G68" s="54"/>
      <c r="H68" s="54"/>
      <c r="I68" s="54"/>
      <c r="J68" s="54">
        <v>1.1</v>
      </c>
      <c r="K68" s="54">
        <v>20</v>
      </c>
      <c r="L68" s="54">
        <v>5.9</v>
      </c>
      <c r="M68" s="54"/>
      <c r="N68" s="54">
        <v>61.6</v>
      </c>
      <c r="O68" s="54">
        <v>9.4</v>
      </c>
      <c r="P68" s="54">
        <v>61.5</v>
      </c>
      <c r="Q68" s="54">
        <v>88.9</v>
      </c>
      <c r="R68" s="54">
        <v>92.4</v>
      </c>
      <c r="S68" s="54">
        <v>20</v>
      </c>
      <c r="T68" s="54">
        <v>141</v>
      </c>
      <c r="U68" s="54">
        <v>185</v>
      </c>
      <c r="V68" s="54">
        <v>864</v>
      </c>
    </row>
    <row r="69" spans="2:22" ht="12.75">
      <c r="B69" s="8"/>
      <c r="C69" s="35" t="s">
        <v>133</v>
      </c>
      <c r="D69" s="35"/>
      <c r="E69" s="35"/>
      <c r="F69" s="35"/>
      <c r="G69" s="35"/>
      <c r="H69" s="35"/>
      <c r="I69" s="35"/>
      <c r="J69" s="35" t="s">
        <v>138</v>
      </c>
      <c r="K69" s="35" t="s">
        <v>138</v>
      </c>
      <c r="L69" s="35" t="s">
        <v>138</v>
      </c>
      <c r="M69" s="35"/>
      <c r="N69" s="35" t="s">
        <v>138</v>
      </c>
      <c r="O69" s="35" t="s">
        <v>138</v>
      </c>
      <c r="P69" s="35" t="s">
        <v>138</v>
      </c>
      <c r="Q69" s="35" t="s">
        <v>138</v>
      </c>
      <c r="R69" s="35" t="s">
        <v>138</v>
      </c>
      <c r="S69" s="35" t="s">
        <v>138</v>
      </c>
      <c r="T69" s="35" t="s">
        <v>138</v>
      </c>
      <c r="U69" s="35" t="s">
        <v>138</v>
      </c>
      <c r="V69" s="35" t="s">
        <v>138</v>
      </c>
    </row>
    <row r="70" spans="2:22" ht="12.75">
      <c r="B70" s="16"/>
      <c r="C70" s="23" t="s">
        <v>69</v>
      </c>
      <c r="D70" s="23"/>
      <c r="E70" s="23"/>
      <c r="F70" s="23"/>
      <c r="G70" s="23"/>
      <c r="H70" s="23"/>
      <c r="I70" s="23"/>
      <c r="J70" s="23">
        <v>0</v>
      </c>
      <c r="K70" s="23">
        <v>0</v>
      </c>
      <c r="L70" s="23">
        <v>0</v>
      </c>
      <c r="M70" s="23"/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</row>
    <row r="71" spans="1:22" ht="12.75">
      <c r="A71" s="50" t="s">
        <v>125</v>
      </c>
      <c r="B71" s="16" t="s">
        <v>132</v>
      </c>
      <c r="C71" s="54" t="s">
        <v>68</v>
      </c>
      <c r="D71" s="62"/>
      <c r="E71" s="54"/>
      <c r="F71" s="54"/>
      <c r="G71" s="54"/>
      <c r="H71" s="54"/>
      <c r="I71" s="54"/>
      <c r="J71" s="54">
        <v>0.25</v>
      </c>
      <c r="K71" s="54">
        <v>5</v>
      </c>
      <c r="L71" s="54">
        <v>5</v>
      </c>
      <c r="M71" s="54"/>
      <c r="N71" s="54">
        <v>25.5</v>
      </c>
      <c r="O71" s="54">
        <v>6.2</v>
      </c>
      <c r="P71" s="54">
        <v>14.4</v>
      </c>
      <c r="Q71" s="54">
        <v>16.9</v>
      </c>
      <c r="R71" s="54">
        <v>16.2</v>
      </c>
      <c r="S71" s="54">
        <v>5</v>
      </c>
      <c r="T71" s="54">
        <v>38.6</v>
      </c>
      <c r="U71" s="54">
        <v>44.1</v>
      </c>
      <c r="V71" s="54">
        <v>202.5</v>
      </c>
    </row>
    <row r="72" spans="2:22" ht="12.75">
      <c r="B72" s="8"/>
      <c r="C72" s="35" t="s">
        <v>133</v>
      </c>
      <c r="D72" s="35"/>
      <c r="E72" s="35"/>
      <c r="F72" s="35"/>
      <c r="G72" s="35"/>
      <c r="H72" s="35"/>
      <c r="I72" s="35"/>
      <c r="J72" s="35" t="s">
        <v>138</v>
      </c>
      <c r="K72" s="35" t="s">
        <v>17</v>
      </c>
      <c r="L72" s="35" t="s">
        <v>17</v>
      </c>
      <c r="M72" s="35"/>
      <c r="N72" s="35" t="s">
        <v>138</v>
      </c>
      <c r="O72" s="35" t="s">
        <v>138</v>
      </c>
      <c r="P72" s="35" t="s">
        <v>138</v>
      </c>
      <c r="Q72" s="35" t="s">
        <v>138</v>
      </c>
      <c r="R72" s="35" t="s">
        <v>138</v>
      </c>
      <c r="S72" s="35" t="s">
        <v>17</v>
      </c>
      <c r="T72" s="35" t="s">
        <v>138</v>
      </c>
      <c r="U72" s="35" t="s">
        <v>138</v>
      </c>
      <c r="V72" s="35" t="s">
        <v>138</v>
      </c>
    </row>
    <row r="73" spans="2:22" ht="12.75">
      <c r="B73" s="16"/>
      <c r="C73" s="23" t="s">
        <v>69</v>
      </c>
      <c r="D73" s="23"/>
      <c r="E73" s="23"/>
      <c r="F73" s="23"/>
      <c r="G73" s="23"/>
      <c r="H73" s="23"/>
      <c r="I73" s="23"/>
      <c r="J73" s="23">
        <v>0</v>
      </c>
      <c r="K73" s="23">
        <v>0</v>
      </c>
      <c r="L73" s="23">
        <v>0</v>
      </c>
      <c r="M73" s="23"/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</row>
    <row r="74" spans="1:22" ht="12.75">
      <c r="A74" s="50" t="s">
        <v>126</v>
      </c>
      <c r="B74" s="16" t="s">
        <v>132</v>
      </c>
      <c r="C74" s="54" t="s">
        <v>68</v>
      </c>
      <c r="D74" s="62"/>
      <c r="E74" s="54"/>
      <c r="F74" s="54"/>
      <c r="G74" s="54"/>
      <c r="H74" s="54"/>
      <c r="I74" s="54"/>
      <c r="J74" s="54">
        <v>0.28</v>
      </c>
      <c r="K74" s="54">
        <v>5</v>
      </c>
      <c r="L74" s="54">
        <v>5</v>
      </c>
      <c r="M74" s="54"/>
      <c r="N74" s="54">
        <v>5.6</v>
      </c>
      <c r="O74" s="54">
        <v>5</v>
      </c>
      <c r="P74" s="54">
        <v>7.4</v>
      </c>
      <c r="Q74" s="54">
        <v>10.1</v>
      </c>
      <c r="R74" s="54">
        <v>5.8</v>
      </c>
      <c r="S74" s="54">
        <v>5</v>
      </c>
      <c r="T74" s="54">
        <v>17.5</v>
      </c>
      <c r="U74" s="54">
        <v>17.4</v>
      </c>
      <c r="V74" s="54">
        <v>103.1</v>
      </c>
    </row>
    <row r="75" spans="2:22" ht="12.75">
      <c r="B75" s="8"/>
      <c r="C75" s="35" t="s">
        <v>133</v>
      </c>
      <c r="D75" s="35"/>
      <c r="E75" s="35"/>
      <c r="F75" s="35"/>
      <c r="G75" s="35"/>
      <c r="H75" s="35"/>
      <c r="I75" s="35"/>
      <c r="J75" s="35" t="s">
        <v>138</v>
      </c>
      <c r="K75" s="35" t="s">
        <v>17</v>
      </c>
      <c r="L75" s="35" t="s">
        <v>17</v>
      </c>
      <c r="M75" s="35"/>
      <c r="N75" s="35" t="s">
        <v>138</v>
      </c>
      <c r="O75" s="35" t="s">
        <v>17</v>
      </c>
      <c r="P75" s="35" t="s">
        <v>138</v>
      </c>
      <c r="Q75" s="35" t="s">
        <v>138</v>
      </c>
      <c r="R75" s="35" t="s">
        <v>138</v>
      </c>
      <c r="S75" s="35" t="s">
        <v>17</v>
      </c>
      <c r="T75" s="35" t="s">
        <v>138</v>
      </c>
      <c r="U75" s="35" t="s">
        <v>138</v>
      </c>
      <c r="V75" s="35" t="s">
        <v>138</v>
      </c>
    </row>
    <row r="76" spans="2:22" ht="12.75">
      <c r="B76" s="16"/>
      <c r="C76" s="23" t="s">
        <v>69</v>
      </c>
      <c r="D76" s="23"/>
      <c r="E76" s="23"/>
      <c r="F76" s="23"/>
      <c r="G76" s="23"/>
      <c r="H76" s="23"/>
      <c r="I76" s="23"/>
      <c r="J76" s="23">
        <v>0</v>
      </c>
      <c r="K76" s="23">
        <v>0</v>
      </c>
      <c r="L76" s="23">
        <v>0</v>
      </c>
      <c r="M76" s="23"/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</row>
    <row r="77" spans="1:22" ht="12.75">
      <c r="A77" s="50" t="s">
        <v>127</v>
      </c>
      <c r="B77" s="16" t="s">
        <v>132</v>
      </c>
      <c r="C77" s="54" t="s">
        <v>68</v>
      </c>
      <c r="D77" s="62"/>
      <c r="E77" s="54"/>
      <c r="F77" s="54"/>
      <c r="G77" s="54"/>
      <c r="H77" s="54"/>
      <c r="I77" s="54"/>
      <c r="J77" s="54">
        <v>0.8</v>
      </c>
      <c r="K77" s="54">
        <v>5</v>
      </c>
      <c r="L77" s="54">
        <v>5</v>
      </c>
      <c r="M77" s="54"/>
      <c r="N77" s="54">
        <v>5</v>
      </c>
      <c r="O77" s="54">
        <v>5</v>
      </c>
      <c r="P77" s="54">
        <v>7.6</v>
      </c>
      <c r="Q77" s="54">
        <v>9</v>
      </c>
      <c r="R77" s="54">
        <v>11</v>
      </c>
      <c r="S77" s="54">
        <v>5</v>
      </c>
      <c r="T77" s="54">
        <v>11</v>
      </c>
      <c r="U77" s="54">
        <v>12</v>
      </c>
      <c r="V77" s="54">
        <v>82.6</v>
      </c>
    </row>
    <row r="78" spans="2:22" ht="12.75">
      <c r="B78" s="8"/>
      <c r="C78" s="35" t="s">
        <v>133</v>
      </c>
      <c r="D78" s="35"/>
      <c r="E78" s="35"/>
      <c r="F78" s="35"/>
      <c r="G78" s="35"/>
      <c r="H78" s="35"/>
      <c r="I78" s="35"/>
      <c r="J78" s="35" t="s">
        <v>138</v>
      </c>
      <c r="K78" s="35" t="s">
        <v>17</v>
      </c>
      <c r="L78" s="35" t="s">
        <v>17</v>
      </c>
      <c r="M78" s="35"/>
      <c r="N78" s="35" t="s">
        <v>17</v>
      </c>
      <c r="O78" s="35" t="s">
        <v>17</v>
      </c>
      <c r="P78" s="35" t="s">
        <v>138</v>
      </c>
      <c r="Q78" s="35" t="s">
        <v>138</v>
      </c>
      <c r="R78" s="35" t="s">
        <v>138</v>
      </c>
      <c r="S78" s="35" t="s">
        <v>17</v>
      </c>
      <c r="T78" s="35" t="s">
        <v>138</v>
      </c>
      <c r="U78" s="35" t="s">
        <v>138</v>
      </c>
      <c r="V78" s="35" t="s">
        <v>138</v>
      </c>
    </row>
    <row r="79" spans="2:22" ht="12.75">
      <c r="B79" s="16"/>
      <c r="C79" s="23" t="s">
        <v>69</v>
      </c>
      <c r="D79" s="23"/>
      <c r="E79" s="23"/>
      <c r="F79" s="23"/>
      <c r="G79" s="23"/>
      <c r="H79" s="23"/>
      <c r="I79" s="23"/>
      <c r="J79" s="23">
        <v>0</v>
      </c>
      <c r="K79" s="23">
        <v>0</v>
      </c>
      <c r="L79" s="23">
        <v>0</v>
      </c>
      <c r="M79" s="23"/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</row>
    <row r="80" spans="1:22" ht="12.75">
      <c r="A80" s="50" t="s">
        <v>128</v>
      </c>
      <c r="B80" s="16" t="s">
        <v>132</v>
      </c>
      <c r="C80" s="54" t="s">
        <v>68</v>
      </c>
      <c r="D80" s="62"/>
      <c r="E80" s="54"/>
      <c r="F80" s="54"/>
      <c r="G80" s="54"/>
      <c r="H80" s="54"/>
      <c r="I80" s="54"/>
      <c r="J80" s="54">
        <v>1.28</v>
      </c>
      <c r="K80" s="54">
        <v>9.59</v>
      </c>
      <c r="L80" s="54">
        <v>5</v>
      </c>
      <c r="M80" s="54">
        <v>8.56</v>
      </c>
      <c r="N80" s="54">
        <v>30.9</v>
      </c>
      <c r="O80" s="54">
        <v>16.8</v>
      </c>
      <c r="P80" s="54">
        <v>16.5</v>
      </c>
      <c r="Q80" s="54">
        <v>38.5</v>
      </c>
      <c r="R80" s="54">
        <v>22.8</v>
      </c>
      <c r="S80" s="54">
        <v>11.4</v>
      </c>
      <c r="T80" s="54">
        <v>70.5</v>
      </c>
      <c r="U80" s="54">
        <v>85.4</v>
      </c>
      <c r="V80" s="54">
        <v>391.95</v>
      </c>
    </row>
    <row r="81" spans="2:22" ht="12.75">
      <c r="B81" s="8"/>
      <c r="C81" s="35" t="s">
        <v>133</v>
      </c>
      <c r="D81" s="35"/>
      <c r="E81" s="35"/>
      <c r="F81" s="35"/>
      <c r="G81" s="35"/>
      <c r="H81" s="35"/>
      <c r="I81" s="35"/>
      <c r="J81" s="35" t="s">
        <v>138</v>
      </c>
      <c r="K81" s="35" t="s">
        <v>138</v>
      </c>
      <c r="L81" s="35" t="s">
        <v>17</v>
      </c>
      <c r="M81" s="35" t="s">
        <v>138</v>
      </c>
      <c r="N81" s="35" t="s">
        <v>138</v>
      </c>
      <c r="O81" s="35" t="s">
        <v>138</v>
      </c>
      <c r="P81" s="35" t="s">
        <v>138</v>
      </c>
      <c r="Q81" s="35" t="s">
        <v>138</v>
      </c>
      <c r="R81" s="35" t="s">
        <v>138</v>
      </c>
      <c r="S81" s="35" t="s">
        <v>138</v>
      </c>
      <c r="T81" s="35" t="s">
        <v>138</v>
      </c>
      <c r="U81" s="35" t="s">
        <v>138</v>
      </c>
      <c r="V81" s="35" t="s">
        <v>138</v>
      </c>
    </row>
    <row r="82" spans="2:22" ht="12.75">
      <c r="B82" s="16"/>
      <c r="C82" s="23" t="s">
        <v>69</v>
      </c>
      <c r="D82" s="23"/>
      <c r="E82" s="23"/>
      <c r="F82" s="23"/>
      <c r="G82" s="23"/>
      <c r="H82" s="23"/>
      <c r="I82" s="23"/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</row>
    <row r="83" spans="1:22" ht="12.75">
      <c r="A83" s="50" t="s">
        <v>129</v>
      </c>
      <c r="B83" s="16" t="s">
        <v>132</v>
      </c>
      <c r="C83" s="54" t="s">
        <v>68</v>
      </c>
      <c r="D83" s="62"/>
      <c r="E83" s="54"/>
      <c r="F83" s="54"/>
      <c r="G83" s="54"/>
      <c r="H83" s="54"/>
      <c r="I83" s="54"/>
      <c r="J83" s="54">
        <v>1.49</v>
      </c>
      <c r="K83" s="54">
        <v>7.86</v>
      </c>
      <c r="L83" s="54">
        <v>5</v>
      </c>
      <c r="M83" s="54">
        <v>10.9</v>
      </c>
      <c r="N83" s="54">
        <v>44</v>
      </c>
      <c r="O83" s="54">
        <v>18.9</v>
      </c>
      <c r="P83" s="54">
        <v>21.5</v>
      </c>
      <c r="Q83" s="54">
        <v>47.2</v>
      </c>
      <c r="R83" s="54">
        <v>37.8</v>
      </c>
      <c r="S83" s="54">
        <v>13.5</v>
      </c>
      <c r="T83" s="54">
        <v>118</v>
      </c>
      <c r="U83" s="54">
        <v>137</v>
      </c>
      <c r="V83" s="54">
        <v>563.89</v>
      </c>
    </row>
    <row r="84" spans="2:22" ht="12.75">
      <c r="B84" s="8"/>
      <c r="C84" s="35" t="s">
        <v>133</v>
      </c>
      <c r="D84" s="35"/>
      <c r="E84" s="35"/>
      <c r="F84" s="35"/>
      <c r="G84" s="35"/>
      <c r="H84" s="35"/>
      <c r="I84" s="35"/>
      <c r="J84" s="35" t="s">
        <v>138</v>
      </c>
      <c r="K84" s="35" t="s">
        <v>138</v>
      </c>
      <c r="L84" s="35" t="s">
        <v>17</v>
      </c>
      <c r="M84" s="35" t="s">
        <v>138</v>
      </c>
      <c r="N84" s="35" t="s">
        <v>138</v>
      </c>
      <c r="O84" s="35" t="s">
        <v>138</v>
      </c>
      <c r="P84" s="35" t="s">
        <v>138</v>
      </c>
      <c r="Q84" s="35" t="s">
        <v>138</v>
      </c>
      <c r="R84" s="35" t="s">
        <v>138</v>
      </c>
      <c r="S84" s="35" t="s">
        <v>138</v>
      </c>
      <c r="T84" s="35" t="s">
        <v>138</v>
      </c>
      <c r="U84" s="35" t="s">
        <v>138</v>
      </c>
      <c r="V84" s="35" t="s">
        <v>138</v>
      </c>
    </row>
    <row r="85" spans="2:22" ht="12.75">
      <c r="B85" s="16"/>
      <c r="C85" s="23" t="s">
        <v>69</v>
      </c>
      <c r="D85" s="23"/>
      <c r="E85" s="23"/>
      <c r="F85" s="23"/>
      <c r="G85" s="23"/>
      <c r="H85" s="23"/>
      <c r="I85" s="23"/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</row>
    <row r="86" spans="1:22" ht="12.75">
      <c r="A86" s="50" t="s">
        <v>130</v>
      </c>
      <c r="B86" s="16" t="s">
        <v>132</v>
      </c>
      <c r="C86" s="54" t="s">
        <v>68</v>
      </c>
      <c r="D86" s="62"/>
      <c r="E86" s="54"/>
      <c r="F86" s="54"/>
      <c r="G86" s="54"/>
      <c r="H86" s="54"/>
      <c r="I86" s="54"/>
      <c r="J86" s="54">
        <v>1.28</v>
      </c>
      <c r="K86" s="54">
        <v>7.37</v>
      </c>
      <c r="L86" s="54">
        <v>5</v>
      </c>
      <c r="M86" s="54">
        <v>9.89</v>
      </c>
      <c r="N86" s="54">
        <v>30.6</v>
      </c>
      <c r="O86" s="54">
        <v>5</v>
      </c>
      <c r="P86" s="54">
        <v>28.8</v>
      </c>
      <c r="Q86" s="54">
        <v>53</v>
      </c>
      <c r="R86" s="54">
        <v>43.5</v>
      </c>
      <c r="S86" s="54">
        <v>14.1</v>
      </c>
      <c r="T86" s="54">
        <v>77.7</v>
      </c>
      <c r="U86" s="54">
        <v>95.9</v>
      </c>
      <c r="V86" s="54">
        <v>456.49</v>
      </c>
    </row>
    <row r="87" spans="2:22" ht="12.75">
      <c r="B87" s="8"/>
      <c r="C87" s="35" t="s">
        <v>133</v>
      </c>
      <c r="D87" s="35"/>
      <c r="E87" s="35"/>
      <c r="F87" s="35"/>
      <c r="G87" s="35"/>
      <c r="H87" s="35"/>
      <c r="I87" s="35"/>
      <c r="J87" s="35" t="s">
        <v>138</v>
      </c>
      <c r="K87" s="35" t="s">
        <v>138</v>
      </c>
      <c r="L87" s="35" t="s">
        <v>17</v>
      </c>
      <c r="M87" s="35" t="s">
        <v>138</v>
      </c>
      <c r="N87" s="35" t="s">
        <v>138</v>
      </c>
      <c r="O87" s="35" t="s">
        <v>17</v>
      </c>
      <c r="P87" s="35" t="s">
        <v>138</v>
      </c>
      <c r="Q87" s="35" t="s">
        <v>138</v>
      </c>
      <c r="R87" s="35" t="s">
        <v>138</v>
      </c>
      <c r="S87" s="35" t="s">
        <v>138</v>
      </c>
      <c r="T87" s="35" t="s">
        <v>138</v>
      </c>
      <c r="U87" s="35" t="s">
        <v>138</v>
      </c>
      <c r="V87" s="35" t="s">
        <v>138</v>
      </c>
    </row>
    <row r="88" spans="2:22" ht="12.75">
      <c r="B88" s="16"/>
      <c r="C88" s="23" t="s">
        <v>69</v>
      </c>
      <c r="D88" s="23"/>
      <c r="E88" s="23"/>
      <c r="F88" s="23"/>
      <c r="G88" s="23"/>
      <c r="H88" s="23"/>
      <c r="I88" s="23"/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</row>
    <row r="90" spans="1:5" ht="12.75">
      <c r="A90" s="5" t="s">
        <v>94</v>
      </c>
      <c r="B90" s="5" t="s">
        <v>95</v>
      </c>
      <c r="C90" s="5"/>
      <c r="E90" s="17" t="s">
        <v>96</v>
      </c>
    </row>
    <row r="91" spans="1:5" ht="12.75">
      <c r="A91" s="5"/>
      <c r="B91" s="5" t="s">
        <v>97</v>
      </c>
      <c r="C91" s="5"/>
      <c r="E91" s="17" t="s">
        <v>98</v>
      </c>
    </row>
    <row r="92" spans="1:3" ht="12.75">
      <c r="A92" s="47"/>
      <c r="C92" s="5"/>
    </row>
    <row r="93" spans="1:3" ht="12.75">
      <c r="A93" s="47" t="s">
        <v>94</v>
      </c>
      <c r="B93" s="72"/>
      <c r="C93" s="5" t="s">
        <v>104</v>
      </c>
    </row>
  </sheetData>
  <mergeCells count="2">
    <mergeCell ref="E1:E2"/>
    <mergeCell ref="E30:E31"/>
  </mergeCells>
  <conditionalFormatting sqref="B25:B29">
    <cfRule type="cellIs" priority="1" dxfId="0" operator="between" stopIfTrue="1">
      <formula>4205</formula>
      <formula>4207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King</dc:creator>
  <cp:keywords/>
  <dc:description/>
  <cp:lastModifiedBy>PK</cp:lastModifiedBy>
  <cp:lastPrinted>2005-10-05T17:40:18Z</cp:lastPrinted>
  <dcterms:created xsi:type="dcterms:W3CDTF">2005-06-03T01:32:33Z</dcterms:created>
  <dcterms:modified xsi:type="dcterms:W3CDTF">2009-04-27T00:06:02Z</dcterms:modified>
  <cp:category/>
  <cp:version/>
  <cp:contentType/>
  <cp:contentStatus/>
</cp:coreProperties>
</file>