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BK-2004" sheetId="1" r:id="rId1"/>
    <sheet name="BS-2004" sheetId="2" r:id="rId2"/>
  </sheets>
  <definedNames>
    <definedName name="_xlnm.Print_Area" localSheetId="0">'BK-2004'!$A$1:$AD$58</definedName>
    <definedName name="_xlnm.Print_Titles" localSheetId="0">'BK-2004'!$A:$A,'BK-2004'!$1:$1</definedName>
  </definedNames>
  <calcPr fullCalcOnLoad="1"/>
</workbook>
</file>

<file path=xl/sharedStrings.xml><?xml version="1.0" encoding="utf-8"?>
<sst xmlns="http://schemas.openxmlformats.org/spreadsheetml/2006/main" count="631" uniqueCount="67">
  <si>
    <t>all closed</t>
  </si>
  <si>
    <t>all open</t>
  </si>
  <si>
    <t>&lt;</t>
  </si>
  <si>
    <t>1,3</t>
  </si>
  <si>
    <t xml:space="preserve">all closed </t>
  </si>
  <si>
    <t>1,2,4</t>
  </si>
  <si>
    <t xml:space="preserve">all open </t>
  </si>
  <si>
    <t>3,4,5</t>
  </si>
  <si>
    <t>1,2,4,5</t>
  </si>
  <si>
    <t>3</t>
  </si>
  <si>
    <t>#1 open</t>
  </si>
  <si>
    <t>1,2,3</t>
  </si>
  <si>
    <t>both open</t>
  </si>
  <si>
    <t>1,2</t>
  </si>
  <si>
    <t>1&amp;2</t>
  </si>
  <si>
    <t>both opened</t>
  </si>
  <si>
    <t>Date BS Sampled</t>
  </si>
  <si>
    <t>Time BS Sampled</t>
  </si>
  <si>
    <t>48 hour ppt. inches</t>
  </si>
  <si>
    <t>Shasta Dam Release (cfs)</t>
  </si>
  <si>
    <t>Reservoir elevation</t>
  </si>
  <si>
    <t>TCD Gate Upper Elevation 1000</t>
  </si>
  <si>
    <t>TCD Gate Middle Elevation 900</t>
  </si>
  <si>
    <t>TCD Gate Lower Elevation 800</t>
  </si>
  <si>
    <t>Side Gate Elevation 750</t>
  </si>
  <si>
    <t>pH BS</t>
  </si>
  <si>
    <t>Symbol</t>
  </si>
  <si>
    <t>Cu Results* BS (FA) BOR NCAO</t>
  </si>
  <si>
    <t>Cu Results* BS (RA) BOR NCAO</t>
  </si>
  <si>
    <t>Cu Results* BS Total BOR NCAO</t>
  </si>
  <si>
    <t>Zn Results* BS (FA) BOR NCAO</t>
  </si>
  <si>
    <t>Ca diss BS NCAO</t>
  </si>
  <si>
    <t>Mg diss BS NCAO</t>
  </si>
  <si>
    <t>Hardness BS</t>
  </si>
  <si>
    <t>Comments</t>
  </si>
  <si>
    <t>Date BK Sampled</t>
  </si>
  <si>
    <t>Time Bk Sampled</t>
  </si>
  <si>
    <t>Keswick Dam Release (cfs)</t>
  </si>
  <si>
    <t>pH BK BOR NCAO</t>
  </si>
  <si>
    <t xml:space="preserve">  Cu ug/L    BK diss BOR NCAO</t>
  </si>
  <si>
    <t xml:space="preserve">  Cu ug/L    BK RA Direct BOR NCAO</t>
  </si>
  <si>
    <t xml:space="preserve">  Cu ug/L    BK Total BOR NCAO</t>
  </si>
  <si>
    <t>ug/L   Zn BK    diss BOR NCAO</t>
  </si>
  <si>
    <t>Calcium BK diss BOR NCAO mg/l</t>
  </si>
  <si>
    <t>Mg BK diss BOR NCAO mg/l</t>
  </si>
  <si>
    <t>Hardness mg/L CaCO3 BOR NCAO</t>
  </si>
  <si>
    <t>Cu BK diss CAS</t>
  </si>
  <si>
    <t>Cu BK (Acid Soluble) CAS</t>
  </si>
  <si>
    <t>Zn BK diss CAS</t>
  </si>
  <si>
    <t>Zn BK acid soluble CAS</t>
  </si>
  <si>
    <t>Cd BK diss  CAS</t>
  </si>
  <si>
    <t>Cd BK Acid Soluble CAS</t>
  </si>
  <si>
    <t>Calcium BK diss CAS mg/l</t>
  </si>
  <si>
    <t>Mg BK diss CAS mg/l</t>
  </si>
  <si>
    <t>Hardness  CAS</t>
  </si>
  <si>
    <t xml:space="preserve">Historical Outlier </t>
  </si>
  <si>
    <t>All CAS copper results were determined by a single point method of Standard Additions (MSA)</t>
  </si>
  <si>
    <t>B</t>
  </si>
  <si>
    <t>ave hardness</t>
  </si>
  <si>
    <t>Calculated dissolved Cu benchmark</t>
  </si>
  <si>
    <t>dissolved Cu exceedances</t>
  </si>
  <si>
    <t>calculated dissolved Zn benchmark</t>
  </si>
  <si>
    <t>dissolved Zn exceedances</t>
  </si>
  <si>
    <t>assumed hardness = 43</t>
  </si>
  <si>
    <t>calculated Dissolved Cu benchmark</t>
  </si>
  <si>
    <t>Dissolved Cu exceedances</t>
  </si>
  <si>
    <t>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</si>
</sst>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h:mm;@"/>
    <numFmt numFmtId="166" formatCode="0.0"/>
    <numFmt numFmtId="167" formatCode="mm/dd/yy"/>
    <numFmt numFmtId="168" formatCode="0.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6" fontId="0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0" xfId="0" applyFill="1" applyAlignment="1">
      <alignment/>
    </xf>
    <xf numFmtId="166" fontId="0" fillId="5" borderId="0" xfId="0" applyNumberFormat="1" applyFont="1" applyFill="1" applyAlignment="1">
      <alignment horizontal="center"/>
    </xf>
    <xf numFmtId="166" fontId="0" fillId="5" borderId="3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6" borderId="0" xfId="0" applyFont="1" applyFill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0" xfId="0" applyFill="1" applyAlignment="1">
      <alignment/>
    </xf>
    <xf numFmtId="166" fontId="6" fillId="3" borderId="0" xfId="0" applyNumberFormat="1" applyFont="1" applyFill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6" fontId="0" fillId="7" borderId="3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166" fontId="0" fillId="2" borderId="4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255" wrapText="1"/>
    </xf>
    <xf numFmtId="166" fontId="1" fillId="4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textRotation="255" wrapText="1"/>
    </xf>
    <xf numFmtId="0" fontId="1" fillId="5" borderId="1" xfId="0" applyFont="1" applyFill="1" applyBorder="1" applyAlignment="1">
      <alignment horizontal="center" wrapText="1"/>
    </xf>
    <xf numFmtId="166" fontId="1" fillId="7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66" fontId="1" fillId="5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textRotation="90" wrapText="1"/>
    </xf>
    <xf numFmtId="0" fontId="0" fillId="5" borderId="0" xfId="0" applyFont="1" applyFill="1" applyAlignment="1">
      <alignment horizontal="center"/>
    </xf>
    <xf numFmtId="166" fontId="0" fillId="5" borderId="6" xfId="0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/>
    </xf>
    <xf numFmtId="166" fontId="0" fillId="4" borderId="6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wrapText="1"/>
    </xf>
    <xf numFmtId="0" fontId="0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dec.water.ca.gov/misc/flaglist.html" TargetMode="External" /><Relationship Id="rId2" Type="http://schemas.openxmlformats.org/officeDocument/2006/relationships/hyperlink" Target="http://cdec.water.ca.gov/misc/flaglist.html" TargetMode="External" /><Relationship Id="rId3" Type="http://schemas.openxmlformats.org/officeDocument/2006/relationships/hyperlink" Target="http://cdec.water.ca.gov/misc/flaglist.html" TargetMode="External" /><Relationship Id="rId4" Type="http://schemas.openxmlformats.org/officeDocument/2006/relationships/hyperlink" Target="http://cdec.water.ca.gov/misc/flaglist.html" TargetMode="External" /><Relationship Id="rId5" Type="http://schemas.openxmlformats.org/officeDocument/2006/relationships/hyperlink" Target="http://cdec.water.ca.gov/misc/flaglist.html" TargetMode="External" /><Relationship Id="rId6" Type="http://schemas.openxmlformats.org/officeDocument/2006/relationships/hyperlink" Target="http://cdec.water.ca.gov/misc/flaglist.html" TargetMode="External" /><Relationship Id="rId7" Type="http://schemas.openxmlformats.org/officeDocument/2006/relationships/hyperlink" Target="http://cdec.water.ca.gov/misc/flaglist.html" TargetMode="External" /><Relationship Id="rId8" Type="http://schemas.openxmlformats.org/officeDocument/2006/relationships/hyperlink" Target="http://cdec.water.ca.gov/misc/flaglist.html" TargetMode="External" /><Relationship Id="rId9" Type="http://schemas.openxmlformats.org/officeDocument/2006/relationships/hyperlink" Target="http://cdec.water.ca.gov/misc/flaglist.html" TargetMode="External" /><Relationship Id="rId10" Type="http://schemas.openxmlformats.org/officeDocument/2006/relationships/hyperlink" Target="http://cdec.water.ca.gov/misc/sql_dates.html" TargetMode="External" /><Relationship Id="rId11" Type="http://schemas.openxmlformats.org/officeDocument/2006/relationships/hyperlink" Target="http://cdec.water.ca.gov/misc/sql_dates.html" TargetMode="External" /><Relationship Id="rId12" Type="http://schemas.openxmlformats.org/officeDocument/2006/relationships/hyperlink" Target="http://cdec.water.ca.gov/misc/flaglist.html" TargetMode="External" /><Relationship Id="rId13" Type="http://schemas.openxmlformats.org/officeDocument/2006/relationships/hyperlink" Target="http://cdec.water.ca.gov/misc/flaglist.html" TargetMode="External" /><Relationship Id="rId14" Type="http://schemas.openxmlformats.org/officeDocument/2006/relationships/hyperlink" Target="http://cdec.water.ca.gov/misc/flaglist.html" TargetMode="External" /><Relationship Id="rId15" Type="http://schemas.openxmlformats.org/officeDocument/2006/relationships/hyperlink" Target="http://cdec.water.ca.gov/misc/flaglist.html" TargetMode="External" /><Relationship Id="rId16" Type="http://schemas.openxmlformats.org/officeDocument/2006/relationships/hyperlink" Target="http://cdec.water.ca.gov/misc/flaglist.html" TargetMode="External" /><Relationship Id="rId17" Type="http://schemas.openxmlformats.org/officeDocument/2006/relationships/hyperlink" Target="http://cdec.water.ca.gov/misc/flaglist.html" TargetMode="External" /><Relationship Id="rId18" Type="http://schemas.openxmlformats.org/officeDocument/2006/relationships/hyperlink" Target="http://cdec.water.ca.gov/misc/flaglist.html" TargetMode="External" /><Relationship Id="rId19" Type="http://schemas.openxmlformats.org/officeDocument/2006/relationships/hyperlink" Target="http://cdec.water.ca.gov/misc/flaglist.html" TargetMode="External" /><Relationship Id="rId20" Type="http://schemas.openxmlformats.org/officeDocument/2006/relationships/hyperlink" Target="http://cdec.water.ca.gov/misc/flaglist.html" TargetMode="External" /><Relationship Id="rId21" Type="http://schemas.openxmlformats.org/officeDocument/2006/relationships/hyperlink" Target="http://cdec.water.ca.gov/misc/flaglist.html" TargetMode="External" /><Relationship Id="rId22" Type="http://schemas.openxmlformats.org/officeDocument/2006/relationships/hyperlink" Target="http://cdec.water.ca.gov/misc/flaglist.html" TargetMode="External" /><Relationship Id="rId23" Type="http://schemas.openxmlformats.org/officeDocument/2006/relationships/hyperlink" Target="http://cdec.water.ca.gov/misc/flaglist.html" TargetMode="External" /><Relationship Id="rId24" Type="http://schemas.openxmlformats.org/officeDocument/2006/relationships/hyperlink" Target="http://cdec.water.ca.gov/misc/flaglist.html" TargetMode="External" /><Relationship Id="rId25" Type="http://schemas.openxmlformats.org/officeDocument/2006/relationships/hyperlink" Target="http://cdec.water.ca.gov/misc/flaglist.html" TargetMode="External" /><Relationship Id="rId26" Type="http://schemas.openxmlformats.org/officeDocument/2006/relationships/hyperlink" Target="http://cdec.water.ca.gov/misc/flaglist.html" TargetMode="External" /><Relationship Id="rId27" Type="http://schemas.openxmlformats.org/officeDocument/2006/relationships/hyperlink" Target="http://cdec.water.ca.gov/misc/flaglist.html" TargetMode="External" /><Relationship Id="rId28" Type="http://schemas.openxmlformats.org/officeDocument/2006/relationships/hyperlink" Target="http://cdec.water.ca.gov/misc/flaglist.html" TargetMode="External" /><Relationship Id="rId29" Type="http://schemas.openxmlformats.org/officeDocument/2006/relationships/hyperlink" Target="http://cdec.water.ca.gov/misc/flaglist.html" TargetMode="External" /><Relationship Id="rId30" Type="http://schemas.openxmlformats.org/officeDocument/2006/relationships/hyperlink" Target="http://cdec.water.ca.gov/misc/flaglist.html" TargetMode="External" /><Relationship Id="rId31" Type="http://schemas.openxmlformats.org/officeDocument/2006/relationships/hyperlink" Target="http://cdec.water.ca.gov/misc/flaglist.html" TargetMode="External" /><Relationship Id="rId32" Type="http://schemas.openxmlformats.org/officeDocument/2006/relationships/hyperlink" Target="http://cdec.water.ca.gov/misc/flaglist.html" TargetMode="External" /><Relationship Id="rId33" Type="http://schemas.openxmlformats.org/officeDocument/2006/relationships/hyperlink" Target="http://cdec.water.ca.gov/misc/flaglist.html" TargetMode="External" /><Relationship Id="rId34" Type="http://schemas.openxmlformats.org/officeDocument/2006/relationships/hyperlink" Target="http://cdec.water.ca.gov/misc/flaglist.html" TargetMode="External" /><Relationship Id="rId35" Type="http://schemas.openxmlformats.org/officeDocument/2006/relationships/hyperlink" Target="http://cdec.water.ca.gov/misc/flaglist.html" TargetMode="External" /><Relationship Id="rId36" Type="http://schemas.openxmlformats.org/officeDocument/2006/relationships/hyperlink" Target="http://cdec.water.ca.gov/misc/flaglist.html" TargetMode="External" /><Relationship Id="rId37" Type="http://schemas.openxmlformats.org/officeDocument/2006/relationships/hyperlink" Target="http://cdec.water.ca.gov/misc/flaglist.html" TargetMode="External" /><Relationship Id="rId38" Type="http://schemas.openxmlformats.org/officeDocument/2006/relationships/hyperlink" Target="http://cdec.water.ca.gov/misc/flaglist.html" TargetMode="External" /><Relationship Id="rId39" Type="http://schemas.openxmlformats.org/officeDocument/2006/relationships/hyperlink" Target="http://cdec.water.ca.gov/misc/flaglist.html" TargetMode="External" /><Relationship Id="rId40" Type="http://schemas.openxmlformats.org/officeDocument/2006/relationships/hyperlink" Target="http://cdec.water.ca.gov/misc/flaglist.html" TargetMode="External" /><Relationship Id="rId41" Type="http://schemas.openxmlformats.org/officeDocument/2006/relationships/hyperlink" Target="http://cdec.water.ca.gov/misc/flaglist.html" TargetMode="External" /><Relationship Id="rId42" Type="http://schemas.openxmlformats.org/officeDocument/2006/relationships/hyperlink" Target="http://cdec.water.ca.gov/misc/flaglist.html" TargetMode="External" /><Relationship Id="rId43" Type="http://schemas.openxmlformats.org/officeDocument/2006/relationships/hyperlink" Target="http://cdec.water.ca.gov/misc/flaglist.html" TargetMode="External" /><Relationship Id="rId44" Type="http://schemas.openxmlformats.org/officeDocument/2006/relationships/hyperlink" Target="http://cdec.water.ca.gov/misc/flaglist.html" TargetMode="External" /><Relationship Id="rId45" Type="http://schemas.openxmlformats.org/officeDocument/2006/relationships/hyperlink" Target="http://cdec.water.ca.gov/misc/flaglist.html" TargetMode="External" /><Relationship Id="rId46" Type="http://schemas.openxmlformats.org/officeDocument/2006/relationships/hyperlink" Target="http://cdec.water.ca.gov/misc/flaglist.html" TargetMode="External" /><Relationship Id="rId47" Type="http://schemas.openxmlformats.org/officeDocument/2006/relationships/hyperlink" Target="http://cdec.water.ca.gov/misc/flaglist.html" TargetMode="External" /><Relationship Id="rId48" Type="http://schemas.openxmlformats.org/officeDocument/2006/relationships/hyperlink" Target="http://cdec.water.ca.gov/misc/flaglist.html" TargetMode="External" /><Relationship Id="rId49" Type="http://schemas.openxmlformats.org/officeDocument/2006/relationships/hyperlink" Target="http://cdec.water.ca.gov/misc/flaglist.html" TargetMode="External" /><Relationship Id="rId50" Type="http://schemas.openxmlformats.org/officeDocument/2006/relationships/hyperlink" Target="http://cdec.water.ca.gov/misc/flaglist.html" TargetMode="External" /><Relationship Id="rId51" Type="http://schemas.openxmlformats.org/officeDocument/2006/relationships/hyperlink" Target="http://cdec.water.ca.gov/misc/flaglist.html" TargetMode="External" /><Relationship Id="rId52" Type="http://schemas.openxmlformats.org/officeDocument/2006/relationships/hyperlink" Target="http://cdec.water.ca.gov/misc/flaglist.html" TargetMode="External" /><Relationship Id="rId53" Type="http://schemas.openxmlformats.org/officeDocument/2006/relationships/hyperlink" Target="http://cdec.water.ca.gov/misc/flaglist.html" TargetMode="External" /><Relationship Id="rId54" Type="http://schemas.openxmlformats.org/officeDocument/2006/relationships/hyperlink" Target="http://cdec.water.ca.gov/misc/flaglist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workbookViewId="0" topLeftCell="A1">
      <pane ySplit="1" topLeftCell="BM2" activePane="bottomLeft" state="frozen"/>
      <selection pane="topLeft" activeCell="M1" sqref="M1"/>
      <selection pane="bottomLeft" activeCell="A1" sqref="A1"/>
    </sheetView>
  </sheetViews>
  <sheetFormatPr defaultColWidth="9.140625" defaultRowHeight="12.75"/>
  <cols>
    <col min="5" max="5" width="2.421875" style="0" customWidth="1"/>
    <col min="6" max="6" width="9.140625" style="48" customWidth="1"/>
    <col min="7" max="7" width="1.8515625" style="0" customWidth="1"/>
    <col min="10" max="10" width="1.7109375" style="65" customWidth="1"/>
    <col min="14" max="14" width="9.140625" style="51" customWidth="1"/>
    <col min="15" max="15" width="2.421875" style="65" customWidth="1"/>
    <col min="17" max="17" width="2.28125" style="65" customWidth="1"/>
    <col min="19" max="19" width="2.00390625" style="65" customWidth="1"/>
    <col min="20" max="20" width="9.140625" style="69" customWidth="1"/>
    <col min="21" max="21" width="2.57421875" style="65" customWidth="1"/>
    <col min="23" max="23" width="2.7109375" style="65" customWidth="1"/>
    <col min="24" max="24" width="9.140625" style="70" customWidth="1"/>
    <col min="25" max="25" width="2.8515625" style="65" customWidth="1"/>
    <col min="29" max="29" width="9.140625" style="51" customWidth="1"/>
    <col min="30" max="30" width="15.57421875" style="0" customWidth="1"/>
    <col min="32" max="32" width="10.00390625" style="0" bestFit="1" customWidth="1"/>
    <col min="33" max="33" width="12.140625" style="60" customWidth="1"/>
    <col min="34" max="34" width="11.140625" style="0" bestFit="1" customWidth="1"/>
    <col min="35" max="35" width="11.421875" style="0" bestFit="1" customWidth="1"/>
  </cols>
  <sheetData>
    <row r="1" spans="1:35" s="27" customFormat="1" ht="70.5" customHeight="1">
      <c r="A1" s="72" t="s">
        <v>35</v>
      </c>
      <c r="B1" s="73" t="s">
        <v>36</v>
      </c>
      <c r="C1" s="74" t="s">
        <v>37</v>
      </c>
      <c r="D1" s="56" t="s">
        <v>38</v>
      </c>
      <c r="E1" s="75" t="s">
        <v>26</v>
      </c>
      <c r="F1" s="76" t="s">
        <v>39</v>
      </c>
      <c r="G1" s="75" t="s">
        <v>26</v>
      </c>
      <c r="H1" s="57" t="s">
        <v>40</v>
      </c>
      <c r="I1" s="57" t="s">
        <v>41</v>
      </c>
      <c r="J1" s="77" t="s">
        <v>26</v>
      </c>
      <c r="K1" s="74" t="s">
        <v>42</v>
      </c>
      <c r="L1" s="56" t="s">
        <v>43</v>
      </c>
      <c r="M1" s="56" t="s">
        <v>44</v>
      </c>
      <c r="N1" s="78" t="s">
        <v>45</v>
      </c>
      <c r="O1" s="77" t="s">
        <v>26</v>
      </c>
      <c r="P1" s="56" t="s">
        <v>46</v>
      </c>
      <c r="Q1" s="77" t="s">
        <v>26</v>
      </c>
      <c r="R1" s="56" t="s">
        <v>47</v>
      </c>
      <c r="S1" s="77" t="s">
        <v>26</v>
      </c>
      <c r="T1" s="79" t="s">
        <v>48</v>
      </c>
      <c r="U1" s="77" t="s">
        <v>26</v>
      </c>
      <c r="V1" s="56" t="s">
        <v>49</v>
      </c>
      <c r="W1" s="77" t="s">
        <v>26</v>
      </c>
      <c r="X1" s="80" t="s">
        <v>50</v>
      </c>
      <c r="Y1" s="77" t="s">
        <v>26</v>
      </c>
      <c r="Z1" s="74" t="s">
        <v>51</v>
      </c>
      <c r="AA1" s="81" t="s">
        <v>52</v>
      </c>
      <c r="AB1" s="82" t="s">
        <v>53</v>
      </c>
      <c r="AC1" s="83" t="s">
        <v>54</v>
      </c>
      <c r="AD1" s="58" t="s">
        <v>34</v>
      </c>
      <c r="AE1" s="56" t="s">
        <v>58</v>
      </c>
      <c r="AF1" s="56" t="s">
        <v>59</v>
      </c>
      <c r="AG1" s="56" t="s">
        <v>60</v>
      </c>
      <c r="AH1" s="56" t="s">
        <v>61</v>
      </c>
      <c r="AI1" s="74" t="s">
        <v>62</v>
      </c>
    </row>
    <row r="2" spans="1:35" s="11" customFormat="1" ht="12.75">
      <c r="A2" s="25">
        <v>37991</v>
      </c>
      <c r="B2" s="28">
        <v>0.43402777777777773</v>
      </c>
      <c r="C2" s="29">
        <v>13000</v>
      </c>
      <c r="D2" s="7">
        <v>8.1</v>
      </c>
      <c r="E2" s="30"/>
      <c r="F2" s="47">
        <v>3.9</v>
      </c>
      <c r="G2" s="8"/>
      <c r="H2" s="8">
        <v>5.5</v>
      </c>
      <c r="I2" s="71"/>
      <c r="J2" s="63" t="s">
        <v>2</v>
      </c>
      <c r="K2" s="4">
        <v>20</v>
      </c>
      <c r="L2" s="7">
        <v>10.4</v>
      </c>
      <c r="M2" s="7">
        <v>4.9</v>
      </c>
      <c r="N2" s="49">
        <v>46</v>
      </c>
      <c r="O2" s="63"/>
      <c r="P2" s="7">
        <v>3.5</v>
      </c>
      <c r="Q2" s="63"/>
      <c r="R2" s="7">
        <v>4.7</v>
      </c>
      <c r="S2" s="63"/>
      <c r="T2" s="67">
        <v>5.6</v>
      </c>
      <c r="U2" s="63"/>
      <c r="V2" s="7">
        <v>11.3</v>
      </c>
      <c r="W2" s="63" t="s">
        <v>2</v>
      </c>
      <c r="X2" s="33">
        <v>0.1</v>
      </c>
      <c r="Y2" s="63" t="s">
        <v>2</v>
      </c>
      <c r="Z2" s="4">
        <v>0.1</v>
      </c>
      <c r="AA2" s="31">
        <v>11.2</v>
      </c>
      <c r="AB2" s="31">
        <v>5.24</v>
      </c>
      <c r="AC2" s="52">
        <v>49.5</v>
      </c>
      <c r="AE2" s="59">
        <f>AVERAGE(N2,AC2)</f>
        <v>47.75</v>
      </c>
      <c r="AF2" s="11">
        <f>(EXP(0.905*LN(AE2)-1.612))</f>
        <v>6.5976337074335865</v>
      </c>
      <c r="AG2" s="4" t="str">
        <f>IF(F2&gt;AF2,"yes","no")</f>
        <v>no</v>
      </c>
      <c r="AH2" s="7">
        <f>(EXP(0.83*LN(AE2)-0.289))</f>
        <v>18.536886754147066</v>
      </c>
      <c r="AI2" s="9" t="str">
        <f>IF(T2&gt;AH2,"yes","no")</f>
        <v>no</v>
      </c>
    </row>
    <row r="3" spans="1:35" s="11" customFormat="1" ht="12.75">
      <c r="A3" s="25">
        <v>37998</v>
      </c>
      <c r="B3" s="28">
        <v>0.4375</v>
      </c>
      <c r="C3" s="29">
        <v>8500</v>
      </c>
      <c r="D3" s="7">
        <v>7.7</v>
      </c>
      <c r="E3" s="30"/>
      <c r="F3" s="47">
        <v>4.2</v>
      </c>
      <c r="G3" s="8"/>
      <c r="H3" s="8">
        <v>5.5</v>
      </c>
      <c r="I3" s="42"/>
      <c r="J3" s="63" t="s">
        <v>2</v>
      </c>
      <c r="K3" s="4">
        <v>20</v>
      </c>
      <c r="L3" s="7">
        <v>8.5</v>
      </c>
      <c r="M3" s="7">
        <v>4.7</v>
      </c>
      <c r="N3" s="49">
        <v>45</v>
      </c>
      <c r="O3" s="63"/>
      <c r="P3" s="7">
        <v>4</v>
      </c>
      <c r="Q3" s="63"/>
      <c r="R3" s="7">
        <v>6</v>
      </c>
      <c r="S3" s="63"/>
      <c r="T3" s="67">
        <v>7</v>
      </c>
      <c r="U3" s="63"/>
      <c r="V3" s="7">
        <v>13.1</v>
      </c>
      <c r="W3" s="63" t="s">
        <v>2</v>
      </c>
      <c r="X3" s="33">
        <v>0.1</v>
      </c>
      <c r="Y3" s="63"/>
      <c r="Z3" s="4">
        <v>0.11</v>
      </c>
      <c r="AA3" s="31">
        <v>9.91</v>
      </c>
      <c r="AB3" s="31">
        <v>5.06</v>
      </c>
      <c r="AC3" s="52">
        <v>43</v>
      </c>
      <c r="AE3" s="59">
        <f aca="true" t="shared" si="0" ref="AE3:AE58">AVERAGE(N3,AC3)</f>
        <v>44</v>
      </c>
      <c r="AF3" s="11">
        <f aca="true" t="shared" si="1" ref="AF3:AF58">(EXP(0.905*LN(AE3)-1.612))</f>
        <v>6.126916581171897</v>
      </c>
      <c r="AG3" s="4" t="str">
        <f aca="true" t="shared" si="2" ref="AG3:AG58">IF(F3&gt;AF3,"yes","no")</f>
        <v>no</v>
      </c>
      <c r="AH3" s="7">
        <f aca="true" t="shared" si="3" ref="AH3:AH58">(EXP(0.83*LN(AE3)-0.289))</f>
        <v>17.320268341148164</v>
      </c>
      <c r="AI3" s="9" t="str">
        <f aca="true" t="shared" si="4" ref="AI3:AI58">IF(T3&gt;AH3,"yes","no")</f>
        <v>no</v>
      </c>
    </row>
    <row r="4" spans="1:35" s="11" customFormat="1" ht="12.75">
      <c r="A4" s="25">
        <v>38006</v>
      </c>
      <c r="B4" s="28">
        <v>0.43402777777777773</v>
      </c>
      <c r="C4" s="29">
        <v>5200</v>
      </c>
      <c r="D4" s="7">
        <v>7.8</v>
      </c>
      <c r="E4" s="30"/>
      <c r="F4" s="47">
        <v>4.2</v>
      </c>
      <c r="G4" s="8"/>
      <c r="H4" s="8">
        <v>5.3</v>
      </c>
      <c r="I4" s="42"/>
      <c r="J4" s="63" t="s">
        <v>2</v>
      </c>
      <c r="K4" s="4">
        <v>20</v>
      </c>
      <c r="L4" s="7">
        <v>9.4</v>
      </c>
      <c r="M4" s="7">
        <v>4.7</v>
      </c>
      <c r="N4" s="49">
        <v>43</v>
      </c>
      <c r="O4" s="63"/>
      <c r="P4" s="7">
        <v>3.5</v>
      </c>
      <c r="Q4" s="63"/>
      <c r="R4" s="7">
        <v>4.4</v>
      </c>
      <c r="S4" s="63"/>
      <c r="T4" s="67">
        <v>6.3</v>
      </c>
      <c r="U4" s="63"/>
      <c r="V4" s="7">
        <v>12.8</v>
      </c>
      <c r="W4" s="63" t="s">
        <v>2</v>
      </c>
      <c r="X4" s="33">
        <v>0.1</v>
      </c>
      <c r="Y4" s="63" t="s">
        <v>2</v>
      </c>
      <c r="Z4" s="4">
        <v>0.1</v>
      </c>
      <c r="AA4" s="31">
        <v>9.96</v>
      </c>
      <c r="AB4" s="31">
        <v>5.04</v>
      </c>
      <c r="AC4" s="52">
        <v>45.6</v>
      </c>
      <c r="AE4" s="59">
        <f t="shared" si="0"/>
        <v>44.3</v>
      </c>
      <c r="AF4" s="11">
        <f t="shared" si="1"/>
        <v>6.164710227858796</v>
      </c>
      <c r="AG4" s="4" t="str">
        <f t="shared" si="2"/>
        <v>no</v>
      </c>
      <c r="AH4" s="7">
        <f t="shared" si="3"/>
        <v>17.418228659463455</v>
      </c>
      <c r="AI4" s="9" t="str">
        <f t="shared" si="4"/>
        <v>no</v>
      </c>
    </row>
    <row r="5" spans="1:35" s="11" customFormat="1" ht="12.75">
      <c r="A5" s="25">
        <v>38012</v>
      </c>
      <c r="B5" s="28">
        <v>0.4305555555555556</v>
      </c>
      <c r="C5" s="29">
        <v>4531</v>
      </c>
      <c r="D5" s="7">
        <v>7.7</v>
      </c>
      <c r="E5" s="30"/>
      <c r="F5" s="47">
        <v>2.7</v>
      </c>
      <c r="G5" s="8"/>
      <c r="H5" s="8">
        <v>3.1</v>
      </c>
      <c r="I5" s="42"/>
      <c r="J5" s="63" t="s">
        <v>2</v>
      </c>
      <c r="K5" s="4">
        <v>20</v>
      </c>
      <c r="L5" s="7">
        <v>8.5</v>
      </c>
      <c r="M5" s="7">
        <v>4.9</v>
      </c>
      <c r="N5" s="49">
        <v>41</v>
      </c>
      <c r="O5" s="63"/>
      <c r="P5" s="7">
        <v>1.4</v>
      </c>
      <c r="Q5" s="63"/>
      <c r="R5" s="7">
        <v>1.3</v>
      </c>
      <c r="S5" s="63"/>
      <c r="T5" s="67">
        <v>3.9</v>
      </c>
      <c r="U5" s="63"/>
      <c r="V5" s="7">
        <v>5.6</v>
      </c>
      <c r="W5" s="63" t="s">
        <v>2</v>
      </c>
      <c r="X5" s="33">
        <v>0.25</v>
      </c>
      <c r="Y5" s="63" t="s">
        <v>2</v>
      </c>
      <c r="Z5" s="4">
        <v>0.25</v>
      </c>
      <c r="AA5" s="31">
        <v>9.74</v>
      </c>
      <c r="AB5" s="31">
        <v>5.06</v>
      </c>
      <c r="AC5" s="52">
        <v>45.1</v>
      </c>
      <c r="AE5" s="59">
        <f t="shared" si="0"/>
        <v>43.05</v>
      </c>
      <c r="AF5" s="11">
        <f t="shared" si="1"/>
        <v>6.007074265436843</v>
      </c>
      <c r="AG5" s="4" t="str">
        <f t="shared" si="2"/>
        <v>no</v>
      </c>
      <c r="AH5" s="7">
        <f t="shared" si="3"/>
        <v>17.009306775274744</v>
      </c>
      <c r="AI5" s="9" t="str">
        <f t="shared" si="4"/>
        <v>no</v>
      </c>
    </row>
    <row r="6" spans="1:35" s="11" customFormat="1" ht="12.75">
      <c r="A6" s="25">
        <v>38019</v>
      </c>
      <c r="B6" s="28">
        <v>0.40625</v>
      </c>
      <c r="C6" s="29">
        <v>4500</v>
      </c>
      <c r="D6" s="7">
        <v>7.6</v>
      </c>
      <c r="E6" s="30"/>
      <c r="F6" s="47">
        <v>4.6</v>
      </c>
      <c r="G6" s="8"/>
      <c r="H6" s="8">
        <v>5.6</v>
      </c>
      <c r="I6" s="42"/>
      <c r="J6" s="63" t="s">
        <v>2</v>
      </c>
      <c r="K6" s="4">
        <v>20</v>
      </c>
      <c r="L6" s="7">
        <v>8.9</v>
      </c>
      <c r="M6" s="7">
        <v>4.6</v>
      </c>
      <c r="N6" s="49">
        <v>41</v>
      </c>
      <c r="O6" s="63"/>
      <c r="P6" s="7">
        <v>2.3</v>
      </c>
      <c r="Q6" s="63"/>
      <c r="R6" s="7">
        <v>4</v>
      </c>
      <c r="S6" s="63"/>
      <c r="T6" s="67">
        <v>6.8</v>
      </c>
      <c r="U6" s="63"/>
      <c r="V6" s="7">
        <v>13.5</v>
      </c>
      <c r="W6" s="63" t="s">
        <v>2</v>
      </c>
      <c r="X6" s="33">
        <v>0.25</v>
      </c>
      <c r="Y6" s="63" t="s">
        <v>2</v>
      </c>
      <c r="Z6" s="4">
        <v>0.25</v>
      </c>
      <c r="AA6" s="31">
        <v>10.1</v>
      </c>
      <c r="AB6" s="31">
        <v>4.75</v>
      </c>
      <c r="AC6" s="52">
        <v>44.8</v>
      </c>
      <c r="AE6" s="59">
        <f t="shared" si="0"/>
        <v>42.9</v>
      </c>
      <c r="AF6" s="11">
        <f t="shared" si="1"/>
        <v>5.988128958434831</v>
      </c>
      <c r="AG6" s="4" t="str">
        <f t="shared" si="2"/>
        <v>no</v>
      </c>
      <c r="AH6" s="7">
        <f t="shared" si="3"/>
        <v>16.96010150864177</v>
      </c>
      <c r="AI6" s="9" t="str">
        <f t="shared" si="4"/>
        <v>no</v>
      </c>
    </row>
    <row r="7" spans="1:35" s="11" customFormat="1" ht="12.75">
      <c r="A7" s="25">
        <v>38026</v>
      </c>
      <c r="B7" s="28">
        <v>0.4236111111111111</v>
      </c>
      <c r="C7" s="29">
        <v>4485</v>
      </c>
      <c r="D7" s="7">
        <v>7.7</v>
      </c>
      <c r="E7" s="30"/>
      <c r="F7" s="47">
        <v>4.9</v>
      </c>
      <c r="G7" s="8"/>
      <c r="H7" s="8">
        <v>6.3</v>
      </c>
      <c r="I7" s="42"/>
      <c r="J7" s="63" t="s">
        <v>2</v>
      </c>
      <c r="K7" s="4">
        <v>20</v>
      </c>
      <c r="L7" s="7">
        <v>9</v>
      </c>
      <c r="M7" s="7">
        <v>4.8</v>
      </c>
      <c r="N7" s="49">
        <v>42</v>
      </c>
      <c r="O7" s="63"/>
      <c r="P7" s="7">
        <v>4</v>
      </c>
      <c r="Q7" s="63"/>
      <c r="R7" s="7">
        <v>5.1</v>
      </c>
      <c r="S7" s="63"/>
      <c r="T7" s="67">
        <v>8.2</v>
      </c>
      <c r="U7" s="63"/>
      <c r="V7" s="7">
        <v>16.8</v>
      </c>
      <c r="W7" s="63" t="s">
        <v>2</v>
      </c>
      <c r="X7" s="33">
        <v>0.25</v>
      </c>
      <c r="Y7" s="63" t="s">
        <v>2</v>
      </c>
      <c r="Z7" s="4">
        <v>0.25</v>
      </c>
      <c r="AA7" s="31">
        <v>10.3</v>
      </c>
      <c r="AB7" s="31">
        <v>4.86</v>
      </c>
      <c r="AC7" s="52">
        <v>45.7</v>
      </c>
      <c r="AE7" s="59">
        <f t="shared" si="0"/>
        <v>43.85</v>
      </c>
      <c r="AF7" s="11">
        <f t="shared" si="1"/>
        <v>6.108010586236443</v>
      </c>
      <c r="AG7" s="4" t="str">
        <f t="shared" si="2"/>
        <v>no</v>
      </c>
      <c r="AH7" s="7">
        <f t="shared" si="3"/>
        <v>17.27124563435285</v>
      </c>
      <c r="AI7" s="9" t="str">
        <f t="shared" si="4"/>
        <v>no</v>
      </c>
    </row>
    <row r="8" spans="1:35" s="11" customFormat="1" ht="12.75">
      <c r="A8" s="25">
        <v>38034</v>
      </c>
      <c r="B8" s="28">
        <v>0.46875</v>
      </c>
      <c r="C8" s="29">
        <v>4700</v>
      </c>
      <c r="D8" s="7">
        <v>7.8</v>
      </c>
      <c r="E8" s="30"/>
      <c r="F8" s="47">
        <v>3.1</v>
      </c>
      <c r="G8" s="8"/>
      <c r="H8" s="8">
        <v>4.6</v>
      </c>
      <c r="I8" s="42"/>
      <c r="J8" s="63" t="s">
        <v>2</v>
      </c>
      <c r="K8" s="4">
        <v>20</v>
      </c>
      <c r="L8" s="7">
        <v>7.3</v>
      </c>
      <c r="M8" s="7">
        <v>4.3</v>
      </c>
      <c r="N8" s="49">
        <v>36</v>
      </c>
      <c r="O8" s="63"/>
      <c r="P8" s="7">
        <v>2.3</v>
      </c>
      <c r="Q8" s="63"/>
      <c r="R8" s="7">
        <v>3.6</v>
      </c>
      <c r="S8" s="63"/>
      <c r="T8" s="67">
        <v>10.6</v>
      </c>
      <c r="U8" s="63"/>
      <c r="V8" s="7">
        <v>6.7</v>
      </c>
      <c r="W8" s="63" t="s">
        <v>2</v>
      </c>
      <c r="X8" s="33">
        <v>0.25</v>
      </c>
      <c r="Y8" s="63" t="s">
        <v>2</v>
      </c>
      <c r="Z8" s="4">
        <v>0.25</v>
      </c>
      <c r="AA8" s="31">
        <v>8.96</v>
      </c>
      <c r="AB8" s="31">
        <v>5.01</v>
      </c>
      <c r="AC8" s="52">
        <v>42.3</v>
      </c>
      <c r="AE8" s="59">
        <f t="shared" si="0"/>
        <v>39.15</v>
      </c>
      <c r="AF8" s="11">
        <f t="shared" si="1"/>
        <v>5.512385018896251</v>
      </c>
      <c r="AG8" s="4" t="str">
        <f t="shared" si="2"/>
        <v>no</v>
      </c>
      <c r="AH8" s="7">
        <f t="shared" si="3"/>
        <v>15.720134620706288</v>
      </c>
      <c r="AI8" s="9" t="str">
        <f t="shared" si="4"/>
        <v>no</v>
      </c>
    </row>
    <row r="9" spans="1:35" s="11" customFormat="1" ht="12.75">
      <c r="A9" s="25">
        <v>38035</v>
      </c>
      <c r="B9" s="28">
        <v>0.3819444444444444</v>
      </c>
      <c r="C9" s="29">
        <v>31259</v>
      </c>
      <c r="D9" s="7">
        <v>7.6</v>
      </c>
      <c r="E9" s="30"/>
      <c r="F9" s="47">
        <v>3.6</v>
      </c>
      <c r="G9" s="8"/>
      <c r="H9" s="8">
        <v>6.9</v>
      </c>
      <c r="I9" s="42"/>
      <c r="J9" s="63" t="s">
        <v>2</v>
      </c>
      <c r="K9" s="4">
        <v>20</v>
      </c>
      <c r="L9" s="7">
        <v>6.2</v>
      </c>
      <c r="M9" s="7">
        <v>3.7</v>
      </c>
      <c r="N9" s="49">
        <v>31</v>
      </c>
      <c r="O9" s="63"/>
      <c r="P9" s="32"/>
      <c r="Q9" s="63"/>
      <c r="R9" s="32"/>
      <c r="S9" s="63"/>
      <c r="T9" s="67"/>
      <c r="U9" s="63"/>
      <c r="V9" s="32"/>
      <c r="W9" s="63"/>
      <c r="X9" s="33"/>
      <c r="Y9" s="63"/>
      <c r="Z9" s="33"/>
      <c r="AA9" s="34"/>
      <c r="AB9" s="35"/>
      <c r="AC9" s="52"/>
      <c r="AE9" s="59">
        <f t="shared" si="0"/>
        <v>31</v>
      </c>
      <c r="AF9" s="11">
        <f t="shared" si="1"/>
        <v>4.462719885971271</v>
      </c>
      <c r="AG9" s="4" t="str">
        <f t="shared" si="2"/>
        <v>no</v>
      </c>
      <c r="AH9" s="7">
        <f t="shared" si="3"/>
        <v>12.951471094474147</v>
      </c>
      <c r="AI9" s="9" t="str">
        <f t="shared" si="4"/>
        <v>no</v>
      </c>
    </row>
    <row r="10" spans="1:35" s="4" customFormat="1" ht="25.5">
      <c r="A10" s="25">
        <v>38037</v>
      </c>
      <c r="B10" s="36">
        <v>0.3993055555555556</v>
      </c>
      <c r="C10" s="37">
        <v>50464</v>
      </c>
      <c r="D10" s="32"/>
      <c r="E10" s="30"/>
      <c r="F10" s="47">
        <v>3.7</v>
      </c>
      <c r="G10" s="8"/>
      <c r="H10" s="8">
        <v>5.8</v>
      </c>
      <c r="I10" s="42"/>
      <c r="J10" s="63"/>
      <c r="K10" s="44"/>
      <c r="L10" s="42"/>
      <c r="M10" s="42"/>
      <c r="N10" s="50"/>
      <c r="O10" s="64"/>
      <c r="P10" s="42"/>
      <c r="Q10" s="64"/>
      <c r="R10" s="42"/>
      <c r="S10" s="64"/>
      <c r="T10" s="68"/>
      <c r="U10" s="64"/>
      <c r="V10" s="42"/>
      <c r="W10" s="64"/>
      <c r="X10" s="44"/>
      <c r="Y10" s="64"/>
      <c r="Z10" s="44"/>
      <c r="AA10" s="45"/>
      <c r="AB10" s="46"/>
      <c r="AC10" s="53"/>
      <c r="AD10" s="62" t="s">
        <v>63</v>
      </c>
      <c r="AE10" s="59">
        <v>43</v>
      </c>
      <c r="AF10" s="11">
        <f t="shared" si="1"/>
        <v>6.000759860959375</v>
      </c>
      <c r="AG10" s="4" t="str">
        <f t="shared" si="2"/>
        <v>no</v>
      </c>
      <c r="AH10" s="7">
        <f t="shared" si="3"/>
        <v>16.99290826309</v>
      </c>
      <c r="AI10" s="9" t="str">
        <f t="shared" si="4"/>
        <v>no</v>
      </c>
    </row>
    <row r="11" spans="1:35" s="11" customFormat="1" ht="12.75">
      <c r="A11" s="25">
        <v>38040</v>
      </c>
      <c r="B11" s="28">
        <v>0.3958333333333333</v>
      </c>
      <c r="C11" s="29">
        <v>49225</v>
      </c>
      <c r="D11" s="7">
        <v>7.7</v>
      </c>
      <c r="E11" s="30"/>
      <c r="F11" s="47">
        <v>3.3</v>
      </c>
      <c r="G11" s="8"/>
      <c r="H11" s="8">
        <v>4.9</v>
      </c>
      <c r="I11" s="42"/>
      <c r="J11" s="63" t="s">
        <v>2</v>
      </c>
      <c r="K11" s="4">
        <v>20</v>
      </c>
      <c r="L11" s="7">
        <v>9.3</v>
      </c>
      <c r="M11" s="7">
        <v>4.7</v>
      </c>
      <c r="N11" s="49">
        <v>43</v>
      </c>
      <c r="O11" s="63"/>
      <c r="P11" s="7">
        <v>2</v>
      </c>
      <c r="Q11" s="63"/>
      <c r="R11" s="7">
        <v>4</v>
      </c>
      <c r="S11" s="63"/>
      <c r="T11" s="67">
        <v>29.4</v>
      </c>
      <c r="U11" s="63"/>
      <c r="V11" s="7">
        <v>39.9</v>
      </c>
      <c r="W11" s="63" t="s">
        <v>2</v>
      </c>
      <c r="X11" s="33">
        <v>0.25</v>
      </c>
      <c r="Y11" s="63"/>
      <c r="Z11" s="38">
        <v>1.2</v>
      </c>
      <c r="AA11" s="31">
        <v>11</v>
      </c>
      <c r="AB11" s="31">
        <v>5.18</v>
      </c>
      <c r="AC11" s="52">
        <v>48.8</v>
      </c>
      <c r="AD11" s="61" t="s">
        <v>55</v>
      </c>
      <c r="AE11" s="59">
        <f t="shared" si="0"/>
        <v>45.9</v>
      </c>
      <c r="AF11" s="11">
        <f t="shared" si="1"/>
        <v>6.365870148199256</v>
      </c>
      <c r="AG11" s="4" t="str">
        <f t="shared" si="2"/>
        <v>no</v>
      </c>
      <c r="AH11" s="7">
        <f t="shared" si="3"/>
        <v>17.938801478226466</v>
      </c>
      <c r="AI11" s="66" t="str">
        <f t="shared" si="4"/>
        <v>yes</v>
      </c>
    </row>
    <row r="12" spans="1:35" s="11" customFormat="1" ht="12.75">
      <c r="A12" s="25">
        <v>38047</v>
      </c>
      <c r="B12" s="28">
        <v>0.4305555555555556</v>
      </c>
      <c r="C12" s="29">
        <v>51702</v>
      </c>
      <c r="D12" s="7">
        <v>7.8</v>
      </c>
      <c r="E12" s="30"/>
      <c r="F12" s="47">
        <v>2.6</v>
      </c>
      <c r="G12" s="8"/>
      <c r="H12" s="8">
        <v>4.9</v>
      </c>
      <c r="I12" s="42"/>
      <c r="J12" s="63" t="s">
        <v>2</v>
      </c>
      <c r="K12" s="4">
        <v>20</v>
      </c>
      <c r="L12" s="7">
        <v>8.8</v>
      </c>
      <c r="M12" s="7">
        <v>3.6</v>
      </c>
      <c r="N12" s="49">
        <v>37</v>
      </c>
      <c r="O12" s="63"/>
      <c r="P12" s="7">
        <v>2.3</v>
      </c>
      <c r="Q12" s="63"/>
      <c r="R12" s="7">
        <v>3.4</v>
      </c>
      <c r="S12" s="63"/>
      <c r="T12" s="67">
        <v>13.8</v>
      </c>
      <c r="U12" s="63"/>
      <c r="V12" s="7">
        <v>14.5</v>
      </c>
      <c r="W12" s="63" t="s">
        <v>2</v>
      </c>
      <c r="X12" s="33">
        <v>0.25</v>
      </c>
      <c r="Y12" s="63" t="s">
        <v>2</v>
      </c>
      <c r="Z12" s="4">
        <v>0.25</v>
      </c>
      <c r="AA12" s="3">
        <v>11.1</v>
      </c>
      <c r="AB12" s="31">
        <v>5.05</v>
      </c>
      <c r="AC12" s="52">
        <v>48.5</v>
      </c>
      <c r="AE12" s="59">
        <f t="shared" si="0"/>
        <v>42.75</v>
      </c>
      <c r="AF12" s="11">
        <f t="shared" si="1"/>
        <v>5.969177357352542</v>
      </c>
      <c r="AG12" s="4" t="str">
        <f t="shared" si="2"/>
        <v>no</v>
      </c>
      <c r="AH12" s="7">
        <f t="shared" si="3"/>
        <v>16.910866985364063</v>
      </c>
      <c r="AI12" s="9" t="str">
        <f t="shared" si="4"/>
        <v>no</v>
      </c>
    </row>
    <row r="13" spans="1:35" s="11" customFormat="1" ht="12.75">
      <c r="A13" s="25">
        <v>38054</v>
      </c>
      <c r="B13" s="28">
        <v>0.4895833333333333</v>
      </c>
      <c r="C13" s="29">
        <v>22000</v>
      </c>
      <c r="D13" s="7">
        <v>7.8</v>
      </c>
      <c r="E13" s="30"/>
      <c r="F13" s="47">
        <v>2.6</v>
      </c>
      <c r="G13" s="8"/>
      <c r="H13" s="8">
        <v>3.5</v>
      </c>
      <c r="I13" s="42"/>
      <c r="J13" s="63" t="s">
        <v>2</v>
      </c>
      <c r="K13" s="4">
        <v>20</v>
      </c>
      <c r="L13" s="7">
        <v>7.9</v>
      </c>
      <c r="M13" s="7">
        <v>4.3</v>
      </c>
      <c r="N13" s="49">
        <v>37</v>
      </c>
      <c r="O13" s="63"/>
      <c r="P13" s="7">
        <v>1.8</v>
      </c>
      <c r="Q13" s="63" t="s">
        <v>2</v>
      </c>
      <c r="R13" s="7">
        <v>0.6</v>
      </c>
      <c r="S13" s="63"/>
      <c r="T13" s="67">
        <v>2.9</v>
      </c>
      <c r="U13" s="63"/>
      <c r="V13" s="7">
        <v>2.1</v>
      </c>
      <c r="W13" s="63" t="s">
        <v>2</v>
      </c>
      <c r="X13" s="33">
        <v>0.25</v>
      </c>
      <c r="Y13" s="63" t="s">
        <v>2</v>
      </c>
      <c r="Z13" s="4">
        <v>0.25</v>
      </c>
      <c r="AA13" s="3">
        <v>8.87</v>
      </c>
      <c r="AB13" s="31">
        <v>4.29</v>
      </c>
      <c r="AC13" s="52">
        <v>39.8</v>
      </c>
      <c r="AE13" s="59">
        <f t="shared" si="0"/>
        <v>38.4</v>
      </c>
      <c r="AF13" s="11">
        <f t="shared" si="1"/>
        <v>5.416728313150951</v>
      </c>
      <c r="AG13" s="4" t="str">
        <f t="shared" si="2"/>
        <v>no</v>
      </c>
      <c r="AH13" s="7">
        <f t="shared" si="3"/>
        <v>15.469768367533398</v>
      </c>
      <c r="AI13" s="9" t="str">
        <f t="shared" si="4"/>
        <v>no</v>
      </c>
    </row>
    <row r="14" spans="1:35" s="11" customFormat="1" ht="12.75">
      <c r="A14" s="25">
        <v>38061</v>
      </c>
      <c r="B14" s="28">
        <v>0.3958333333333333</v>
      </c>
      <c r="C14" s="29">
        <v>7394</v>
      </c>
      <c r="D14" s="7">
        <v>7.7</v>
      </c>
      <c r="E14" s="30"/>
      <c r="F14" s="47">
        <v>1.8</v>
      </c>
      <c r="G14" s="8"/>
      <c r="H14" s="8">
        <v>2.3</v>
      </c>
      <c r="I14" s="42"/>
      <c r="J14" s="63" t="s">
        <v>2</v>
      </c>
      <c r="K14" s="4">
        <v>20</v>
      </c>
      <c r="L14" s="7">
        <v>7.4</v>
      </c>
      <c r="M14" s="7">
        <v>4.4</v>
      </c>
      <c r="N14" s="49">
        <v>36</v>
      </c>
      <c r="O14" s="63"/>
      <c r="P14" s="7">
        <v>1.2</v>
      </c>
      <c r="Q14" s="63"/>
      <c r="R14" s="7">
        <v>1.6</v>
      </c>
      <c r="S14" s="63" t="s">
        <v>2</v>
      </c>
      <c r="T14" s="67">
        <v>2.1</v>
      </c>
      <c r="U14" s="63"/>
      <c r="V14" s="7">
        <v>7.7</v>
      </c>
      <c r="W14" s="63" t="s">
        <v>2</v>
      </c>
      <c r="X14" s="33">
        <v>0.25</v>
      </c>
      <c r="Y14" s="63" t="s">
        <v>2</v>
      </c>
      <c r="Z14" s="4">
        <v>0.25</v>
      </c>
      <c r="AA14" s="3">
        <v>8.32</v>
      </c>
      <c r="AB14" s="31">
        <v>4.36</v>
      </c>
      <c r="AC14" s="52">
        <v>38.7</v>
      </c>
      <c r="AE14" s="59">
        <f t="shared" si="0"/>
        <v>37.35</v>
      </c>
      <c r="AF14" s="11">
        <f t="shared" si="1"/>
        <v>5.282509584950503</v>
      </c>
      <c r="AG14" s="4" t="str">
        <f t="shared" si="2"/>
        <v>no</v>
      </c>
      <c r="AH14" s="7">
        <f t="shared" si="3"/>
        <v>15.117852293937545</v>
      </c>
      <c r="AI14" s="9" t="str">
        <f t="shared" si="4"/>
        <v>no</v>
      </c>
    </row>
    <row r="15" spans="1:35" s="11" customFormat="1" ht="12.75">
      <c r="A15" s="25">
        <v>38068</v>
      </c>
      <c r="B15" s="28">
        <v>0.4583333333333333</v>
      </c>
      <c r="C15" s="29">
        <v>5076</v>
      </c>
      <c r="D15" s="7">
        <v>7.95</v>
      </c>
      <c r="E15" s="30"/>
      <c r="F15" s="47">
        <v>1.8</v>
      </c>
      <c r="G15" s="8"/>
      <c r="H15" s="8">
        <v>2.5</v>
      </c>
      <c r="I15" s="42"/>
      <c r="J15" s="63" t="s">
        <v>2</v>
      </c>
      <c r="K15" s="4">
        <v>20</v>
      </c>
      <c r="L15" s="7">
        <v>7.5</v>
      </c>
      <c r="M15" s="7">
        <v>4.5</v>
      </c>
      <c r="N15" s="49">
        <v>37</v>
      </c>
      <c r="O15" s="63"/>
      <c r="P15" s="3">
        <v>0.92</v>
      </c>
      <c r="Q15" s="63"/>
      <c r="R15" s="7">
        <v>1.8</v>
      </c>
      <c r="S15" s="63" t="s">
        <v>2</v>
      </c>
      <c r="T15" s="67">
        <v>2.1</v>
      </c>
      <c r="U15" s="63"/>
      <c r="V15" s="7">
        <v>9.1</v>
      </c>
      <c r="W15" s="63" t="s">
        <v>2</v>
      </c>
      <c r="X15" s="33">
        <v>0.25</v>
      </c>
      <c r="Y15" s="63" t="s">
        <v>2</v>
      </c>
      <c r="Z15" s="4">
        <v>0.25</v>
      </c>
      <c r="AA15" s="31">
        <v>8.27</v>
      </c>
      <c r="AB15" s="31">
        <v>4.39</v>
      </c>
      <c r="AC15" s="52">
        <v>38.7</v>
      </c>
      <c r="AE15" s="59">
        <f t="shared" si="0"/>
        <v>37.85</v>
      </c>
      <c r="AF15" s="11">
        <f t="shared" si="1"/>
        <v>5.346467362817844</v>
      </c>
      <c r="AG15" s="4" t="str">
        <f t="shared" si="2"/>
        <v>no</v>
      </c>
      <c r="AH15" s="7">
        <f t="shared" si="3"/>
        <v>15.28563828375243</v>
      </c>
      <c r="AI15" s="9" t="str">
        <f t="shared" si="4"/>
        <v>no</v>
      </c>
    </row>
    <row r="16" spans="1:35" s="11" customFormat="1" ht="12.75">
      <c r="A16" s="25">
        <v>38075</v>
      </c>
      <c r="B16" s="28">
        <v>0.40277777777777773</v>
      </c>
      <c r="C16" s="29">
        <v>4500</v>
      </c>
      <c r="D16" s="7">
        <v>7.7</v>
      </c>
      <c r="E16" s="30"/>
      <c r="F16" s="47">
        <v>2.3</v>
      </c>
      <c r="G16" s="8"/>
      <c r="H16" s="8">
        <v>3.2</v>
      </c>
      <c r="I16" s="42"/>
      <c r="J16" s="63" t="s">
        <v>2</v>
      </c>
      <c r="K16" s="4">
        <v>20</v>
      </c>
      <c r="L16" s="7">
        <v>5.2</v>
      </c>
      <c r="M16" s="7">
        <v>4.8</v>
      </c>
      <c r="N16" s="49">
        <v>33</v>
      </c>
      <c r="O16" s="63"/>
      <c r="P16" s="7">
        <v>1.4</v>
      </c>
      <c r="Q16" s="63"/>
      <c r="R16" s="7">
        <v>2.4</v>
      </c>
      <c r="S16" s="63"/>
      <c r="T16" s="67">
        <v>5.8</v>
      </c>
      <c r="U16" s="63"/>
      <c r="V16" s="7">
        <v>12.7</v>
      </c>
      <c r="W16" s="63" t="s">
        <v>2</v>
      </c>
      <c r="X16" s="33">
        <v>0.25</v>
      </c>
      <c r="Y16" s="63" t="s">
        <v>2</v>
      </c>
      <c r="Z16" s="4">
        <v>0.25</v>
      </c>
      <c r="AA16" s="3">
        <v>5.85</v>
      </c>
      <c r="AB16" s="31">
        <v>5</v>
      </c>
      <c r="AC16" s="52">
        <v>35.2</v>
      </c>
      <c r="AE16" s="59">
        <f t="shared" si="0"/>
        <v>34.1</v>
      </c>
      <c r="AF16" s="11">
        <f t="shared" si="1"/>
        <v>4.864744191131213</v>
      </c>
      <c r="AG16" s="4" t="str">
        <f t="shared" si="2"/>
        <v>no</v>
      </c>
      <c r="AH16" s="7">
        <f t="shared" si="3"/>
        <v>14.01764409986368</v>
      </c>
      <c r="AI16" s="9" t="str">
        <f t="shared" si="4"/>
        <v>no</v>
      </c>
    </row>
    <row r="17" spans="1:35" s="11" customFormat="1" ht="12.75">
      <c r="A17" s="25">
        <v>38082</v>
      </c>
      <c r="B17" s="28">
        <v>0.4479166666666667</v>
      </c>
      <c r="C17" s="29">
        <v>6000</v>
      </c>
      <c r="D17" s="7">
        <v>7.8</v>
      </c>
      <c r="E17" s="30"/>
      <c r="F17" s="47">
        <v>2.8</v>
      </c>
      <c r="G17" s="8"/>
      <c r="H17" s="8">
        <v>3.7</v>
      </c>
      <c r="I17" s="42"/>
      <c r="J17" s="63" t="s">
        <v>2</v>
      </c>
      <c r="K17" s="4">
        <v>20</v>
      </c>
      <c r="L17" s="7">
        <v>7.8</v>
      </c>
      <c r="M17" s="7">
        <v>4.4</v>
      </c>
      <c r="N17" s="49">
        <v>37</v>
      </c>
      <c r="O17" s="63"/>
      <c r="P17" s="7">
        <v>1.6</v>
      </c>
      <c r="Q17" s="63"/>
      <c r="R17" s="7">
        <v>7.6</v>
      </c>
      <c r="S17" s="63"/>
      <c r="T17" s="67">
        <v>5.7</v>
      </c>
      <c r="U17" s="63"/>
      <c r="V17" s="7">
        <v>57.9</v>
      </c>
      <c r="W17" s="63"/>
      <c r="X17" s="33">
        <v>0.45</v>
      </c>
      <c r="Y17" s="63"/>
      <c r="Z17" s="4">
        <v>0.55</v>
      </c>
      <c r="AA17" s="31">
        <v>9.26</v>
      </c>
      <c r="AB17" s="31">
        <v>4.62</v>
      </c>
      <c r="AC17" s="52">
        <v>42.1</v>
      </c>
      <c r="AE17" s="59">
        <f t="shared" si="0"/>
        <v>39.55</v>
      </c>
      <c r="AF17" s="11">
        <f t="shared" si="1"/>
        <v>5.563330575354528</v>
      </c>
      <c r="AG17" s="4" t="str">
        <f t="shared" si="2"/>
        <v>no</v>
      </c>
      <c r="AH17" s="7">
        <f t="shared" si="3"/>
        <v>15.8533292597068</v>
      </c>
      <c r="AI17" s="9" t="str">
        <f t="shared" si="4"/>
        <v>no</v>
      </c>
    </row>
    <row r="18" spans="1:35" s="11" customFormat="1" ht="12.75">
      <c r="A18" s="25">
        <v>38089</v>
      </c>
      <c r="B18" s="28">
        <v>0.40972222222222227</v>
      </c>
      <c r="C18" s="29">
        <v>12000</v>
      </c>
      <c r="D18" s="7">
        <v>7.9</v>
      </c>
      <c r="E18" s="30"/>
      <c r="F18" s="47">
        <v>1.7</v>
      </c>
      <c r="G18" s="8"/>
      <c r="H18" s="8">
        <v>2.1</v>
      </c>
      <c r="I18" s="42"/>
      <c r="J18" s="63" t="s">
        <v>2</v>
      </c>
      <c r="K18" s="4">
        <v>20</v>
      </c>
      <c r="L18" s="7">
        <v>8.1</v>
      </c>
      <c r="M18" s="7">
        <v>4.4</v>
      </c>
      <c r="N18" s="49">
        <v>38</v>
      </c>
      <c r="O18" s="63" t="s">
        <v>2</v>
      </c>
      <c r="P18" s="7">
        <v>0.6</v>
      </c>
      <c r="Q18" s="63"/>
      <c r="R18" s="7">
        <v>0.79</v>
      </c>
      <c r="S18" s="63" t="s">
        <v>2</v>
      </c>
      <c r="T18" s="67">
        <v>2.1</v>
      </c>
      <c r="U18" s="63"/>
      <c r="V18" s="7">
        <v>3.3</v>
      </c>
      <c r="W18" s="63" t="s">
        <v>2</v>
      </c>
      <c r="X18" s="33">
        <v>0.25</v>
      </c>
      <c r="Y18" s="63" t="s">
        <v>2</v>
      </c>
      <c r="Z18" s="4">
        <v>0.25</v>
      </c>
      <c r="AA18" s="31">
        <v>8.88</v>
      </c>
      <c r="AB18" s="31">
        <v>4.43</v>
      </c>
      <c r="AC18" s="52">
        <v>40.4</v>
      </c>
      <c r="AE18" s="59">
        <f t="shared" si="0"/>
        <v>39.2</v>
      </c>
      <c r="AF18" s="11">
        <f t="shared" si="1"/>
        <v>5.5187559077181065</v>
      </c>
      <c r="AG18" s="4" t="str">
        <f t="shared" si="2"/>
        <v>no</v>
      </c>
      <c r="AH18" s="7">
        <f t="shared" si="3"/>
        <v>15.736796556877342</v>
      </c>
      <c r="AI18" s="9" t="str">
        <f t="shared" si="4"/>
        <v>no</v>
      </c>
    </row>
    <row r="19" spans="1:35" s="11" customFormat="1" ht="12.75">
      <c r="A19" s="25">
        <v>38096</v>
      </c>
      <c r="B19" s="28">
        <v>0.4791666666666667</v>
      </c>
      <c r="C19" s="29">
        <v>6625</v>
      </c>
      <c r="D19" s="7">
        <v>7.5</v>
      </c>
      <c r="E19" s="30"/>
      <c r="F19" s="47">
        <v>1.3</v>
      </c>
      <c r="G19" s="8"/>
      <c r="H19" s="8">
        <v>1.8</v>
      </c>
      <c r="I19" s="42"/>
      <c r="J19" s="63" t="s">
        <v>2</v>
      </c>
      <c r="K19" s="4">
        <v>20</v>
      </c>
      <c r="L19" s="7">
        <v>7.7</v>
      </c>
      <c r="M19" s="7">
        <v>4.6</v>
      </c>
      <c r="N19" s="49">
        <v>38</v>
      </c>
      <c r="O19" s="63" t="s">
        <v>2</v>
      </c>
      <c r="P19" s="7">
        <v>0.6</v>
      </c>
      <c r="Q19" s="63" t="s">
        <v>2</v>
      </c>
      <c r="R19" s="7">
        <v>0.6</v>
      </c>
      <c r="S19" s="63"/>
      <c r="T19" s="67">
        <v>5</v>
      </c>
      <c r="U19" s="63"/>
      <c r="V19" s="7">
        <v>24.1</v>
      </c>
      <c r="W19" s="63" t="s">
        <v>2</v>
      </c>
      <c r="X19" s="33">
        <v>0.25</v>
      </c>
      <c r="Y19" s="63" t="s">
        <v>2</v>
      </c>
      <c r="Z19" s="4">
        <v>0.25</v>
      </c>
      <c r="AA19" s="31">
        <v>8</v>
      </c>
      <c r="AB19" s="31">
        <v>4.59</v>
      </c>
      <c r="AC19" s="52">
        <v>38.9</v>
      </c>
      <c r="AE19" s="59">
        <f t="shared" si="0"/>
        <v>38.45</v>
      </c>
      <c r="AF19" s="11">
        <f t="shared" si="1"/>
        <v>5.4231109122072025</v>
      </c>
      <c r="AG19" s="4" t="str">
        <f t="shared" si="2"/>
        <v>no</v>
      </c>
      <c r="AH19" s="7">
        <f t="shared" si="3"/>
        <v>15.48648514797955</v>
      </c>
      <c r="AI19" s="9" t="str">
        <f t="shared" si="4"/>
        <v>no</v>
      </c>
    </row>
    <row r="20" spans="1:35" s="11" customFormat="1" ht="12.75">
      <c r="A20" s="25">
        <v>38103</v>
      </c>
      <c r="B20" s="28">
        <v>0.4166666666666667</v>
      </c>
      <c r="C20" s="29">
        <v>7481</v>
      </c>
      <c r="D20" s="7">
        <v>7.8</v>
      </c>
      <c r="E20" s="30"/>
      <c r="F20" s="47">
        <v>1.8</v>
      </c>
      <c r="G20" s="8"/>
      <c r="H20" s="8">
        <v>4.2</v>
      </c>
      <c r="I20" s="42"/>
      <c r="J20" s="63" t="s">
        <v>2</v>
      </c>
      <c r="K20" s="4">
        <v>20</v>
      </c>
      <c r="L20" s="7">
        <v>7.5</v>
      </c>
      <c r="M20" s="7">
        <v>4.6</v>
      </c>
      <c r="N20" s="49">
        <v>38</v>
      </c>
      <c r="O20" s="63" t="s">
        <v>2</v>
      </c>
      <c r="P20" s="7">
        <v>0.6</v>
      </c>
      <c r="Q20" s="63"/>
      <c r="R20" s="7">
        <v>2.5</v>
      </c>
      <c r="S20" s="63" t="s">
        <v>2</v>
      </c>
      <c r="T20" s="67">
        <v>2.1</v>
      </c>
      <c r="U20" s="63"/>
      <c r="V20" s="7">
        <v>3.6</v>
      </c>
      <c r="W20" s="63" t="s">
        <v>2</v>
      </c>
      <c r="X20" s="33">
        <v>0.25</v>
      </c>
      <c r="Y20" s="63" t="s">
        <v>2</v>
      </c>
      <c r="Z20" s="4">
        <v>0.25</v>
      </c>
      <c r="AA20" s="31">
        <v>8.55</v>
      </c>
      <c r="AB20" s="31">
        <v>5.14</v>
      </c>
      <c r="AC20" s="52">
        <v>42.5</v>
      </c>
      <c r="AE20" s="59">
        <f t="shared" si="0"/>
        <v>40.25</v>
      </c>
      <c r="AF20" s="11">
        <f t="shared" si="1"/>
        <v>5.652367893164697</v>
      </c>
      <c r="AG20" s="4" t="str">
        <f t="shared" si="2"/>
        <v>no</v>
      </c>
      <c r="AH20" s="7">
        <f t="shared" si="3"/>
        <v>16.0858709059559</v>
      </c>
      <c r="AI20" s="9" t="str">
        <f t="shared" si="4"/>
        <v>no</v>
      </c>
    </row>
    <row r="21" spans="1:35" s="11" customFormat="1" ht="12.75">
      <c r="A21" s="25">
        <v>38110</v>
      </c>
      <c r="B21" s="28">
        <v>0.3854166666666667</v>
      </c>
      <c r="C21" s="29">
        <v>9218</v>
      </c>
      <c r="D21" s="7">
        <v>7.7</v>
      </c>
      <c r="E21" s="30"/>
      <c r="F21" s="47">
        <v>1.6</v>
      </c>
      <c r="G21" s="8"/>
      <c r="H21" s="8">
        <v>2</v>
      </c>
      <c r="I21" s="42"/>
      <c r="J21" s="63" t="s">
        <v>2</v>
      </c>
      <c r="K21" s="4">
        <v>20</v>
      </c>
      <c r="L21" s="7">
        <v>7.4</v>
      </c>
      <c r="M21" s="7">
        <v>4.7</v>
      </c>
      <c r="N21" s="49">
        <v>38</v>
      </c>
      <c r="O21" s="63"/>
      <c r="P21" s="3">
        <v>0.62</v>
      </c>
      <c r="Q21" s="63"/>
      <c r="R21" s="3">
        <v>0.93</v>
      </c>
      <c r="S21" s="63"/>
      <c r="T21" s="67">
        <v>2.8</v>
      </c>
      <c r="U21" s="63"/>
      <c r="V21" s="7">
        <v>3.7</v>
      </c>
      <c r="W21" s="63" t="s">
        <v>2</v>
      </c>
      <c r="X21" s="33">
        <v>0.25</v>
      </c>
      <c r="Y21" s="63" t="s">
        <v>2</v>
      </c>
      <c r="Z21" s="4">
        <v>0.25</v>
      </c>
      <c r="AA21" s="3">
        <v>8.38</v>
      </c>
      <c r="AB21" s="31">
        <v>4.82</v>
      </c>
      <c r="AC21" s="52">
        <v>40.8</v>
      </c>
      <c r="AE21" s="59">
        <f t="shared" si="0"/>
        <v>39.4</v>
      </c>
      <c r="AF21" s="11">
        <f t="shared" si="1"/>
        <v>5.544231754396806</v>
      </c>
      <c r="AG21" s="4" t="str">
        <f t="shared" si="2"/>
        <v>no</v>
      </c>
      <c r="AH21" s="7">
        <f t="shared" si="3"/>
        <v>15.803408230032122</v>
      </c>
      <c r="AI21" s="9" t="str">
        <f t="shared" si="4"/>
        <v>no</v>
      </c>
    </row>
    <row r="22" spans="1:35" s="11" customFormat="1" ht="12.75">
      <c r="A22" s="25">
        <v>38117</v>
      </c>
      <c r="B22" s="28">
        <v>0.3888888888888889</v>
      </c>
      <c r="C22" s="29">
        <v>10400</v>
      </c>
      <c r="D22" s="7">
        <v>7.8</v>
      </c>
      <c r="E22" s="30"/>
      <c r="F22" s="47">
        <v>1.7</v>
      </c>
      <c r="G22" s="8"/>
      <c r="H22" s="8">
        <v>1.8</v>
      </c>
      <c r="I22" s="42"/>
      <c r="J22" s="63" t="s">
        <v>2</v>
      </c>
      <c r="K22" s="4">
        <v>20</v>
      </c>
      <c r="L22" s="7">
        <v>9.2</v>
      </c>
      <c r="M22" s="7">
        <v>4.2</v>
      </c>
      <c r="N22" s="49">
        <v>40</v>
      </c>
      <c r="O22" s="63"/>
      <c r="P22" s="3">
        <v>0.65</v>
      </c>
      <c r="Q22" s="63"/>
      <c r="R22" s="3">
        <v>0.99</v>
      </c>
      <c r="S22" s="63" t="s">
        <v>2</v>
      </c>
      <c r="T22" s="67">
        <v>2.1</v>
      </c>
      <c r="U22" s="63"/>
      <c r="V22" s="7">
        <v>2.7</v>
      </c>
      <c r="W22" s="63" t="s">
        <v>2</v>
      </c>
      <c r="X22" s="33">
        <v>0.25</v>
      </c>
      <c r="Y22" s="63" t="s">
        <v>2</v>
      </c>
      <c r="Z22" s="4">
        <v>0.25</v>
      </c>
      <c r="AA22" s="31">
        <v>9.94</v>
      </c>
      <c r="AB22" s="31">
        <v>4.29</v>
      </c>
      <c r="AC22" s="52">
        <v>42.5</v>
      </c>
      <c r="AE22" s="59">
        <f t="shared" si="0"/>
        <v>41.25</v>
      </c>
      <c r="AF22" s="11">
        <f t="shared" si="1"/>
        <v>5.779309761146258</v>
      </c>
      <c r="AG22" s="4" t="str">
        <f t="shared" si="2"/>
        <v>no</v>
      </c>
      <c r="AH22" s="7">
        <f t="shared" si="3"/>
        <v>16.416885742930322</v>
      </c>
      <c r="AI22" s="9" t="str">
        <f t="shared" si="4"/>
        <v>no</v>
      </c>
    </row>
    <row r="23" spans="1:35" s="11" customFormat="1" ht="12.75">
      <c r="A23" s="25">
        <v>38124</v>
      </c>
      <c r="B23" s="28">
        <v>0.3888888888888889</v>
      </c>
      <c r="C23" s="29">
        <v>9057</v>
      </c>
      <c r="D23" s="7">
        <v>7.9</v>
      </c>
      <c r="E23" s="30"/>
      <c r="F23" s="47">
        <v>1.4</v>
      </c>
      <c r="G23" s="8"/>
      <c r="H23" s="8">
        <v>2</v>
      </c>
      <c r="I23" s="42"/>
      <c r="J23" s="63" t="s">
        <v>2</v>
      </c>
      <c r="K23" s="4">
        <v>20</v>
      </c>
      <c r="L23" s="7">
        <v>9.4</v>
      </c>
      <c r="M23" s="7">
        <v>4.2</v>
      </c>
      <c r="N23" s="49">
        <v>41</v>
      </c>
      <c r="O23" s="63" t="s">
        <v>2</v>
      </c>
      <c r="P23" s="7">
        <v>0.6</v>
      </c>
      <c r="Q23" s="63"/>
      <c r="R23" s="7">
        <v>1.8</v>
      </c>
      <c r="S23" s="63" t="s">
        <v>2</v>
      </c>
      <c r="T23" s="67">
        <v>2.1</v>
      </c>
      <c r="U23" s="63"/>
      <c r="V23" s="7">
        <v>5.6</v>
      </c>
      <c r="W23" s="63" t="s">
        <v>2</v>
      </c>
      <c r="X23" s="33">
        <v>0.25</v>
      </c>
      <c r="Y23" s="63" t="s">
        <v>2</v>
      </c>
      <c r="Z23" s="4">
        <v>0.25</v>
      </c>
      <c r="AA23" s="3">
        <v>9.75</v>
      </c>
      <c r="AB23" s="31">
        <v>4.27</v>
      </c>
      <c r="AC23" s="52">
        <v>41.9</v>
      </c>
      <c r="AE23" s="59">
        <f t="shared" si="0"/>
        <v>41.45</v>
      </c>
      <c r="AF23" s="11">
        <f t="shared" si="1"/>
        <v>5.804662841931069</v>
      </c>
      <c r="AG23" s="4" t="str">
        <f t="shared" si="2"/>
        <v>no</v>
      </c>
      <c r="AH23" s="7">
        <f t="shared" si="3"/>
        <v>16.482924095354235</v>
      </c>
      <c r="AI23" s="9" t="str">
        <f t="shared" si="4"/>
        <v>no</v>
      </c>
    </row>
    <row r="24" spans="1:35" s="11" customFormat="1" ht="12.75">
      <c r="A24" s="25">
        <v>38131</v>
      </c>
      <c r="B24" s="28">
        <v>0.46875</v>
      </c>
      <c r="C24" s="29">
        <v>5800</v>
      </c>
      <c r="D24" s="7">
        <v>7.9</v>
      </c>
      <c r="E24" s="30"/>
      <c r="F24" s="47">
        <v>1.6</v>
      </c>
      <c r="G24" s="8"/>
      <c r="H24" s="8">
        <v>1.8</v>
      </c>
      <c r="I24" s="42"/>
      <c r="J24" s="63" t="s">
        <v>2</v>
      </c>
      <c r="K24" s="4">
        <v>20</v>
      </c>
      <c r="L24" s="7">
        <v>9</v>
      </c>
      <c r="M24" s="7">
        <v>4.1</v>
      </c>
      <c r="N24" s="49">
        <v>39</v>
      </c>
      <c r="O24" s="63"/>
      <c r="P24" s="7">
        <v>0.7</v>
      </c>
      <c r="Q24" s="63"/>
      <c r="R24" s="7">
        <v>2.2</v>
      </c>
      <c r="S24" s="63"/>
      <c r="T24" s="67">
        <v>2.6</v>
      </c>
      <c r="U24" s="63"/>
      <c r="V24" s="7">
        <v>7.4</v>
      </c>
      <c r="W24" s="63" t="s">
        <v>2</v>
      </c>
      <c r="X24" s="33">
        <v>0.25</v>
      </c>
      <c r="Y24" s="63" t="s">
        <v>2</v>
      </c>
      <c r="Z24" s="4">
        <v>0.25</v>
      </c>
      <c r="AA24" s="3">
        <v>10.2</v>
      </c>
      <c r="AB24" s="31">
        <v>4.41</v>
      </c>
      <c r="AC24" s="52">
        <v>43.6</v>
      </c>
      <c r="AE24" s="59">
        <f t="shared" si="0"/>
        <v>41.3</v>
      </c>
      <c r="AF24" s="11">
        <f t="shared" si="1"/>
        <v>5.785649123970401</v>
      </c>
      <c r="AG24" s="4" t="str">
        <f t="shared" si="2"/>
        <v>no</v>
      </c>
      <c r="AH24" s="7">
        <f t="shared" si="3"/>
        <v>16.433400424066537</v>
      </c>
      <c r="AI24" s="9" t="str">
        <f t="shared" si="4"/>
        <v>no</v>
      </c>
    </row>
    <row r="25" spans="1:35" s="11" customFormat="1" ht="12.75">
      <c r="A25" s="25">
        <v>38139</v>
      </c>
      <c r="B25" s="28">
        <v>0.43402777777777773</v>
      </c>
      <c r="C25" s="29">
        <v>10985</v>
      </c>
      <c r="D25" s="7">
        <v>7.8</v>
      </c>
      <c r="E25" s="30"/>
      <c r="F25" s="47">
        <v>1.4</v>
      </c>
      <c r="G25" s="8"/>
      <c r="H25" s="8">
        <v>1.6</v>
      </c>
      <c r="I25" s="42"/>
      <c r="J25" s="63" t="s">
        <v>2</v>
      </c>
      <c r="K25" s="4">
        <v>20</v>
      </c>
      <c r="L25" s="7">
        <v>9.7</v>
      </c>
      <c r="M25" s="7">
        <v>4.3</v>
      </c>
      <c r="N25" s="49">
        <v>42</v>
      </c>
      <c r="O25" s="63" t="s">
        <v>2</v>
      </c>
      <c r="P25" s="7">
        <v>0.6</v>
      </c>
      <c r="Q25" s="63" t="s">
        <v>2</v>
      </c>
      <c r="R25" s="7">
        <v>0.6</v>
      </c>
      <c r="S25" s="63"/>
      <c r="T25" s="67">
        <v>2.3</v>
      </c>
      <c r="U25" s="63"/>
      <c r="V25" s="7">
        <v>2.7</v>
      </c>
      <c r="W25" s="63" t="s">
        <v>2</v>
      </c>
      <c r="X25" s="33">
        <v>0.25</v>
      </c>
      <c r="Y25" s="63" t="s">
        <v>2</v>
      </c>
      <c r="Z25" s="4">
        <v>0.25</v>
      </c>
      <c r="AA25" s="3">
        <v>10.2</v>
      </c>
      <c r="AB25" s="31">
        <v>4.22</v>
      </c>
      <c r="AC25" s="52">
        <v>42.8</v>
      </c>
      <c r="AE25" s="59">
        <f t="shared" si="0"/>
        <v>42.4</v>
      </c>
      <c r="AF25" s="11">
        <f t="shared" si="1"/>
        <v>5.924932341650687</v>
      </c>
      <c r="AG25" s="4" t="str">
        <f t="shared" si="2"/>
        <v>no</v>
      </c>
      <c r="AH25" s="7">
        <f t="shared" si="3"/>
        <v>16.79587197861329</v>
      </c>
      <c r="AI25" s="9" t="str">
        <f t="shared" si="4"/>
        <v>no</v>
      </c>
    </row>
    <row r="26" spans="1:35" s="11" customFormat="1" ht="12.75">
      <c r="A26" s="25">
        <v>38145</v>
      </c>
      <c r="B26" s="28">
        <v>0.40277777777777773</v>
      </c>
      <c r="C26" s="29">
        <v>14000</v>
      </c>
      <c r="D26" s="7">
        <v>7.7</v>
      </c>
      <c r="E26" s="30"/>
      <c r="F26" s="47">
        <v>1.2</v>
      </c>
      <c r="G26" s="8"/>
      <c r="H26" s="8">
        <v>1.4</v>
      </c>
      <c r="I26" s="42"/>
      <c r="J26" s="63" t="s">
        <v>2</v>
      </c>
      <c r="K26" s="4">
        <v>20</v>
      </c>
      <c r="L26" s="7">
        <v>9.6</v>
      </c>
      <c r="M26" s="7">
        <v>4.2</v>
      </c>
      <c r="N26" s="49">
        <v>41</v>
      </c>
      <c r="O26" s="63" t="s">
        <v>2</v>
      </c>
      <c r="P26" s="7">
        <v>0.6</v>
      </c>
      <c r="Q26" s="63" t="s">
        <v>2</v>
      </c>
      <c r="R26" s="7">
        <v>0.6</v>
      </c>
      <c r="S26" s="63" t="s">
        <v>2</v>
      </c>
      <c r="T26" s="67">
        <v>2.1</v>
      </c>
      <c r="U26" s="63"/>
      <c r="V26" s="7">
        <v>2.5</v>
      </c>
      <c r="W26" s="63" t="s">
        <v>2</v>
      </c>
      <c r="X26" s="33">
        <v>0.25</v>
      </c>
      <c r="Y26" s="63" t="s">
        <v>2</v>
      </c>
      <c r="Z26" s="4">
        <v>0.25</v>
      </c>
      <c r="AA26" s="31">
        <v>12</v>
      </c>
      <c r="AB26" s="31">
        <v>4.58</v>
      </c>
      <c r="AC26" s="52">
        <v>48.8</v>
      </c>
      <c r="AE26" s="59">
        <f t="shared" si="0"/>
        <v>44.9</v>
      </c>
      <c r="AF26" s="11">
        <f t="shared" si="1"/>
        <v>6.240224780491029</v>
      </c>
      <c r="AG26" s="4" t="str">
        <f t="shared" si="2"/>
        <v>no</v>
      </c>
      <c r="AH26" s="7">
        <f t="shared" si="3"/>
        <v>17.613812046548723</v>
      </c>
      <c r="AI26" s="9" t="str">
        <f t="shared" si="4"/>
        <v>no</v>
      </c>
    </row>
    <row r="27" spans="1:35" s="11" customFormat="1" ht="12.75">
      <c r="A27" s="25">
        <v>38152</v>
      </c>
      <c r="B27" s="28">
        <v>0.34375</v>
      </c>
      <c r="C27" s="29">
        <v>13822</v>
      </c>
      <c r="D27" s="7">
        <v>7.7</v>
      </c>
      <c r="E27" s="30"/>
      <c r="F27" s="47">
        <v>1.1</v>
      </c>
      <c r="G27" s="8"/>
      <c r="H27" s="8">
        <v>1.1</v>
      </c>
      <c r="I27" s="42"/>
      <c r="J27" s="63" t="s">
        <v>2</v>
      </c>
      <c r="K27" s="4">
        <v>2</v>
      </c>
      <c r="L27" s="7">
        <v>9.4</v>
      </c>
      <c r="M27" s="7">
        <v>4.3</v>
      </c>
      <c r="N27" s="49">
        <v>41</v>
      </c>
      <c r="O27" s="63" t="s">
        <v>2</v>
      </c>
      <c r="P27" s="7">
        <v>0.6</v>
      </c>
      <c r="Q27" s="63"/>
      <c r="R27" s="7">
        <v>0.83</v>
      </c>
      <c r="S27" s="63" t="s">
        <v>2</v>
      </c>
      <c r="T27" s="67">
        <v>2.1</v>
      </c>
      <c r="U27" s="63" t="s">
        <v>2</v>
      </c>
      <c r="V27" s="7">
        <v>2.1</v>
      </c>
      <c r="W27" s="63" t="s">
        <v>2</v>
      </c>
      <c r="X27" s="33">
        <v>0.25</v>
      </c>
      <c r="Y27" s="63" t="s">
        <v>2</v>
      </c>
      <c r="Z27" s="4">
        <v>0.25</v>
      </c>
      <c r="AA27" s="31">
        <v>11.2</v>
      </c>
      <c r="AB27" s="31">
        <v>4.39</v>
      </c>
      <c r="AC27" s="52">
        <v>46</v>
      </c>
      <c r="AE27" s="59">
        <f t="shared" si="0"/>
        <v>43.5</v>
      </c>
      <c r="AF27" s="11">
        <f t="shared" si="1"/>
        <v>6.063872661191162</v>
      </c>
      <c r="AG27" s="4" t="str">
        <f t="shared" si="2"/>
        <v>no</v>
      </c>
      <c r="AH27" s="7">
        <f t="shared" si="3"/>
        <v>17.15674822316856</v>
      </c>
      <c r="AI27" s="9" t="str">
        <f t="shared" si="4"/>
        <v>no</v>
      </c>
    </row>
    <row r="28" spans="1:35" s="11" customFormat="1" ht="12.75">
      <c r="A28" s="25">
        <v>38159</v>
      </c>
      <c r="B28" s="28">
        <v>0.4236111111111111</v>
      </c>
      <c r="C28" s="29">
        <v>14537</v>
      </c>
      <c r="D28" s="7">
        <v>7.8</v>
      </c>
      <c r="E28" s="30"/>
      <c r="F28" s="47">
        <v>1.5</v>
      </c>
      <c r="G28" s="8"/>
      <c r="H28" s="8">
        <v>1.8</v>
      </c>
      <c r="I28" s="42"/>
      <c r="J28" s="63" t="s">
        <v>2</v>
      </c>
      <c r="K28" s="4">
        <v>20</v>
      </c>
      <c r="L28" s="7">
        <v>9.7</v>
      </c>
      <c r="M28" s="7">
        <v>4.3</v>
      </c>
      <c r="N28" s="49">
        <v>42</v>
      </c>
      <c r="O28" s="63"/>
      <c r="P28" s="7">
        <v>1.2</v>
      </c>
      <c r="Q28" s="63"/>
      <c r="R28" s="7">
        <v>1</v>
      </c>
      <c r="S28" s="63"/>
      <c r="T28" s="67">
        <v>4.2</v>
      </c>
      <c r="U28" s="63"/>
      <c r="V28" s="7">
        <v>10.3</v>
      </c>
      <c r="W28" s="63" t="s">
        <v>2</v>
      </c>
      <c r="X28" s="33">
        <v>0.25</v>
      </c>
      <c r="Y28" s="63" t="s">
        <v>2</v>
      </c>
      <c r="Z28" s="4">
        <v>0.25</v>
      </c>
      <c r="AA28" s="31">
        <v>11.8</v>
      </c>
      <c r="AB28" s="31">
        <v>4.55</v>
      </c>
      <c r="AC28" s="52">
        <v>48.2</v>
      </c>
      <c r="AE28" s="59">
        <f t="shared" si="0"/>
        <v>45.1</v>
      </c>
      <c r="AF28" s="11">
        <f t="shared" si="1"/>
        <v>6.265374938529328</v>
      </c>
      <c r="AG28" s="4" t="str">
        <f t="shared" si="2"/>
        <v>no</v>
      </c>
      <c r="AH28" s="7">
        <f t="shared" si="3"/>
        <v>17.678907540455672</v>
      </c>
      <c r="AI28" s="9" t="str">
        <f t="shared" si="4"/>
        <v>no</v>
      </c>
    </row>
    <row r="29" spans="1:35" s="11" customFormat="1" ht="12.75">
      <c r="A29" s="25">
        <v>38166</v>
      </c>
      <c r="B29" s="28">
        <v>0.4201388888888889</v>
      </c>
      <c r="C29" s="29">
        <v>15000</v>
      </c>
      <c r="D29" s="7">
        <v>7.6</v>
      </c>
      <c r="E29" s="30"/>
      <c r="F29" s="47">
        <v>1.7</v>
      </c>
      <c r="G29" s="8"/>
      <c r="H29" s="8">
        <v>2</v>
      </c>
      <c r="I29" s="42"/>
      <c r="J29" s="63" t="s">
        <v>2</v>
      </c>
      <c r="K29" s="4">
        <v>20</v>
      </c>
      <c r="L29" s="7">
        <v>9.8</v>
      </c>
      <c r="M29" s="7">
        <v>4.4</v>
      </c>
      <c r="N29" s="49">
        <v>43</v>
      </c>
      <c r="O29" s="63" t="s">
        <v>2</v>
      </c>
      <c r="P29" s="7">
        <v>0.6</v>
      </c>
      <c r="Q29" s="63" t="s">
        <v>2</v>
      </c>
      <c r="R29" s="7">
        <v>0.6</v>
      </c>
      <c r="S29" s="63"/>
      <c r="T29" s="67">
        <v>2.6</v>
      </c>
      <c r="U29" s="63"/>
      <c r="V29" s="7">
        <v>15.4</v>
      </c>
      <c r="W29" s="63" t="s">
        <v>2</v>
      </c>
      <c r="X29" s="33">
        <v>0.25</v>
      </c>
      <c r="Y29" s="63" t="s">
        <v>2</v>
      </c>
      <c r="Z29" s="4">
        <v>0.25</v>
      </c>
      <c r="AA29" s="31">
        <v>11.7</v>
      </c>
      <c r="AB29" s="31">
        <v>4.66</v>
      </c>
      <c r="AC29" s="52">
        <v>48.4</v>
      </c>
      <c r="AE29" s="59">
        <f t="shared" si="0"/>
        <v>45.7</v>
      </c>
      <c r="AF29" s="11">
        <f t="shared" si="1"/>
        <v>6.340762057689607</v>
      </c>
      <c r="AG29" s="4" t="str">
        <f t="shared" si="2"/>
        <v>no</v>
      </c>
      <c r="AH29" s="7">
        <f t="shared" si="3"/>
        <v>17.873900697657078</v>
      </c>
      <c r="AI29" s="9" t="str">
        <f t="shared" si="4"/>
        <v>no</v>
      </c>
    </row>
    <row r="30" spans="1:35" s="11" customFormat="1" ht="12.75">
      <c r="A30" s="25">
        <v>38174</v>
      </c>
      <c r="B30" s="28">
        <v>0.34375</v>
      </c>
      <c r="C30" s="29">
        <v>14367</v>
      </c>
      <c r="D30" s="7">
        <v>7.8</v>
      </c>
      <c r="E30" s="30"/>
      <c r="F30" s="47">
        <v>1.2</v>
      </c>
      <c r="G30" s="8"/>
      <c r="H30" s="8">
        <v>1.5</v>
      </c>
      <c r="I30" s="42"/>
      <c r="J30" s="63" t="s">
        <v>2</v>
      </c>
      <c r="K30" s="4">
        <v>20</v>
      </c>
      <c r="L30" s="7">
        <v>9.5</v>
      </c>
      <c r="M30" s="7">
        <v>4.3</v>
      </c>
      <c r="N30" s="49">
        <v>41</v>
      </c>
      <c r="O30" s="63" t="s">
        <v>2</v>
      </c>
      <c r="P30" s="7">
        <v>0.6</v>
      </c>
      <c r="Q30" s="63"/>
      <c r="R30" s="3">
        <v>0.87</v>
      </c>
      <c r="S30" s="63"/>
      <c r="T30" s="67">
        <v>2.3</v>
      </c>
      <c r="U30" s="63"/>
      <c r="V30" s="7">
        <v>0.41</v>
      </c>
      <c r="W30" s="63" t="s">
        <v>2</v>
      </c>
      <c r="X30" s="33">
        <v>0.25</v>
      </c>
      <c r="Y30" s="63" t="s">
        <v>2</v>
      </c>
      <c r="Z30" s="4">
        <v>0.25</v>
      </c>
      <c r="AA30" s="31">
        <v>9.72</v>
      </c>
      <c r="AB30" s="31">
        <v>4.25</v>
      </c>
      <c r="AC30" s="52">
        <v>41.8</v>
      </c>
      <c r="AE30" s="59">
        <f t="shared" si="0"/>
        <v>41.4</v>
      </c>
      <c r="AF30" s="11">
        <f t="shared" si="1"/>
        <v>5.79832566339876</v>
      </c>
      <c r="AG30" s="4" t="str">
        <f t="shared" si="2"/>
        <v>no</v>
      </c>
      <c r="AH30" s="7">
        <f t="shared" si="3"/>
        <v>16.466419595477173</v>
      </c>
      <c r="AI30" s="9" t="str">
        <f t="shared" si="4"/>
        <v>no</v>
      </c>
    </row>
    <row r="31" spans="1:35" s="11" customFormat="1" ht="12.75">
      <c r="A31" s="25">
        <v>38180</v>
      </c>
      <c r="B31" s="28">
        <v>0.3888888888888889</v>
      </c>
      <c r="C31" s="29">
        <v>14752</v>
      </c>
      <c r="D31" s="7">
        <v>7.8</v>
      </c>
      <c r="E31" s="30"/>
      <c r="F31" s="47">
        <v>1.1</v>
      </c>
      <c r="G31" s="8"/>
      <c r="H31" s="8">
        <v>1.3</v>
      </c>
      <c r="I31" s="42"/>
      <c r="J31" s="63" t="s">
        <v>2</v>
      </c>
      <c r="K31" s="4">
        <v>20</v>
      </c>
      <c r="L31" s="7">
        <v>9.4</v>
      </c>
      <c r="M31" s="7">
        <v>4.3</v>
      </c>
      <c r="N31" s="49">
        <v>41</v>
      </c>
      <c r="O31" s="63" t="s">
        <v>2</v>
      </c>
      <c r="P31" s="7">
        <v>0.6</v>
      </c>
      <c r="Q31" s="63" t="s">
        <v>2</v>
      </c>
      <c r="R31" s="7">
        <v>0.6</v>
      </c>
      <c r="S31" s="63"/>
      <c r="T31" s="67">
        <v>3.7</v>
      </c>
      <c r="U31" s="63"/>
      <c r="V31" s="7">
        <v>4.5</v>
      </c>
      <c r="W31" s="63" t="s">
        <v>2</v>
      </c>
      <c r="X31" s="33">
        <v>0.25</v>
      </c>
      <c r="Y31" s="63" t="s">
        <v>2</v>
      </c>
      <c r="Z31" s="4">
        <v>0.25</v>
      </c>
      <c r="AA31" s="31">
        <v>9.89</v>
      </c>
      <c r="AB31" s="31">
        <v>4.28</v>
      </c>
      <c r="AC31" s="52">
        <v>42.3</v>
      </c>
      <c r="AD31" s="27" t="s">
        <v>56</v>
      </c>
      <c r="AE31" s="59">
        <f t="shared" si="0"/>
        <v>41.65</v>
      </c>
      <c r="AF31" s="11">
        <f t="shared" si="1"/>
        <v>5.830004303895489</v>
      </c>
      <c r="AG31" s="4" t="str">
        <f t="shared" si="2"/>
        <v>no</v>
      </c>
      <c r="AH31" s="7">
        <f t="shared" si="3"/>
        <v>16.548908300786433</v>
      </c>
      <c r="AI31" s="9" t="str">
        <f t="shared" si="4"/>
        <v>no</v>
      </c>
    </row>
    <row r="32" spans="1:35" s="11" customFormat="1" ht="12.75">
      <c r="A32" s="25">
        <v>38187</v>
      </c>
      <c r="B32" s="28">
        <v>0.4270833333333333</v>
      </c>
      <c r="C32" s="29">
        <v>15000</v>
      </c>
      <c r="D32" s="7">
        <v>7.9</v>
      </c>
      <c r="E32" s="30"/>
      <c r="F32" s="47">
        <v>1</v>
      </c>
      <c r="G32" s="8"/>
      <c r="H32" s="8">
        <v>1.3</v>
      </c>
      <c r="I32" s="42"/>
      <c r="J32" s="63" t="s">
        <v>2</v>
      </c>
      <c r="K32" s="4">
        <v>20</v>
      </c>
      <c r="L32" s="7">
        <v>9.7</v>
      </c>
      <c r="M32" s="7">
        <v>4.4</v>
      </c>
      <c r="N32" s="49">
        <v>42</v>
      </c>
      <c r="O32" s="63" t="s">
        <v>2</v>
      </c>
      <c r="P32" s="7">
        <v>0.6</v>
      </c>
      <c r="Q32" s="63"/>
      <c r="R32" s="3">
        <v>0.68</v>
      </c>
      <c r="S32" s="63"/>
      <c r="T32" s="67">
        <v>2.8</v>
      </c>
      <c r="U32" s="63"/>
      <c r="V32" s="7">
        <v>5.1</v>
      </c>
      <c r="W32" s="63" t="s">
        <v>2</v>
      </c>
      <c r="X32" s="33">
        <v>0.25</v>
      </c>
      <c r="Y32" s="63" t="s">
        <v>2</v>
      </c>
      <c r="Z32" s="4">
        <v>0.25</v>
      </c>
      <c r="AA32" s="31">
        <v>10.5</v>
      </c>
      <c r="AB32" s="31">
        <v>4.52</v>
      </c>
      <c r="AC32" s="52">
        <v>44.8</v>
      </c>
      <c r="AE32" s="59">
        <f t="shared" si="0"/>
        <v>43.4</v>
      </c>
      <c r="AF32" s="11">
        <f t="shared" si="1"/>
        <v>6.051255639340941</v>
      </c>
      <c r="AG32" s="4" t="str">
        <f t="shared" si="2"/>
        <v>no</v>
      </c>
      <c r="AH32" s="7">
        <f t="shared" si="3"/>
        <v>17.124005956337474</v>
      </c>
      <c r="AI32" s="9" t="str">
        <f t="shared" si="4"/>
        <v>no</v>
      </c>
    </row>
    <row r="33" spans="1:35" s="11" customFormat="1" ht="12.75">
      <c r="A33" s="25">
        <v>38194</v>
      </c>
      <c r="B33" s="28">
        <v>0.3993055555555556</v>
      </c>
      <c r="C33" s="29">
        <v>15000</v>
      </c>
      <c r="D33" s="7">
        <v>7.8</v>
      </c>
      <c r="E33" s="30"/>
      <c r="F33" s="47">
        <v>1</v>
      </c>
      <c r="G33" s="8"/>
      <c r="H33" s="8">
        <v>1.2</v>
      </c>
      <c r="I33" s="42"/>
      <c r="J33" s="63" t="s">
        <v>2</v>
      </c>
      <c r="K33" s="4">
        <v>20</v>
      </c>
      <c r="L33" s="7">
        <v>9.3</v>
      </c>
      <c r="M33" s="7">
        <v>4.4</v>
      </c>
      <c r="N33" s="49">
        <v>41</v>
      </c>
      <c r="O33" s="63" t="s">
        <v>2</v>
      </c>
      <c r="P33" s="7">
        <v>0.6</v>
      </c>
      <c r="Q33" s="63" t="s">
        <v>2</v>
      </c>
      <c r="R33" s="7">
        <v>0.6</v>
      </c>
      <c r="S33" s="63"/>
      <c r="T33" s="67">
        <v>2.3</v>
      </c>
      <c r="U33" s="63"/>
      <c r="V33" s="7">
        <v>4.7</v>
      </c>
      <c r="W33" s="63" t="s">
        <v>2</v>
      </c>
      <c r="X33" s="33">
        <v>0.25</v>
      </c>
      <c r="Y33" s="63" t="s">
        <v>2</v>
      </c>
      <c r="Z33" s="4">
        <v>0.25</v>
      </c>
      <c r="AA33" s="31">
        <v>10.4</v>
      </c>
      <c r="AB33" s="31">
        <v>4.53</v>
      </c>
      <c r="AC33" s="52">
        <v>44.6</v>
      </c>
      <c r="AE33" s="59">
        <f t="shared" si="0"/>
        <v>42.8</v>
      </c>
      <c r="AF33" s="11">
        <f t="shared" si="1"/>
        <v>5.975495258544909</v>
      </c>
      <c r="AG33" s="4" t="str">
        <f t="shared" si="2"/>
        <v>no</v>
      </c>
      <c r="AH33" s="7">
        <f t="shared" si="3"/>
        <v>16.927281751259017</v>
      </c>
      <c r="AI33" s="9" t="str">
        <f t="shared" si="4"/>
        <v>no</v>
      </c>
    </row>
    <row r="34" spans="1:35" s="11" customFormat="1" ht="12.75">
      <c r="A34" s="25">
        <v>38201</v>
      </c>
      <c r="B34" s="28">
        <v>0.5520833333333334</v>
      </c>
      <c r="C34" s="29">
        <v>14500</v>
      </c>
      <c r="D34" s="7">
        <v>7.7</v>
      </c>
      <c r="E34" s="30"/>
      <c r="F34" s="47">
        <v>0.7</v>
      </c>
      <c r="G34" s="8"/>
      <c r="H34" s="8">
        <v>1</v>
      </c>
      <c r="I34" s="42"/>
      <c r="J34" s="63" t="s">
        <v>2</v>
      </c>
      <c r="K34" s="4">
        <v>20</v>
      </c>
      <c r="L34" s="7">
        <v>9</v>
      </c>
      <c r="M34" s="7">
        <v>4.5</v>
      </c>
      <c r="N34" s="49">
        <v>41</v>
      </c>
      <c r="O34" s="63" t="s">
        <v>2</v>
      </c>
      <c r="P34" s="7">
        <v>0.6</v>
      </c>
      <c r="Q34" s="63" t="s">
        <v>2</v>
      </c>
      <c r="R34" s="7">
        <v>0.6</v>
      </c>
      <c r="S34" s="63"/>
      <c r="T34" s="67">
        <v>3.3</v>
      </c>
      <c r="U34" s="63"/>
      <c r="V34" s="7">
        <v>62.7</v>
      </c>
      <c r="W34" s="63" t="s">
        <v>2</v>
      </c>
      <c r="X34" s="33">
        <v>0.25</v>
      </c>
      <c r="Y34" s="63" t="s">
        <v>2</v>
      </c>
      <c r="Z34" s="4">
        <v>0.25</v>
      </c>
      <c r="AA34" s="31">
        <v>9.71</v>
      </c>
      <c r="AB34" s="31">
        <v>4.53</v>
      </c>
      <c r="AC34" s="52">
        <v>42.9</v>
      </c>
      <c r="AE34" s="59">
        <f t="shared" si="0"/>
        <v>41.95</v>
      </c>
      <c r="AF34" s="11">
        <f t="shared" si="1"/>
        <v>5.867994844997856</v>
      </c>
      <c r="AG34" s="4" t="str">
        <f t="shared" si="2"/>
        <v>no</v>
      </c>
      <c r="AH34" s="7">
        <f t="shared" si="3"/>
        <v>16.64778374765756</v>
      </c>
      <c r="AI34" s="9" t="str">
        <f t="shared" si="4"/>
        <v>no</v>
      </c>
    </row>
    <row r="35" spans="1:35" s="11" customFormat="1" ht="12.75">
      <c r="A35" s="25">
        <v>38208</v>
      </c>
      <c r="B35" s="28">
        <v>0.3576388888888889</v>
      </c>
      <c r="C35" s="29">
        <v>12500</v>
      </c>
      <c r="D35" s="7">
        <v>7.7</v>
      </c>
      <c r="E35" s="30"/>
      <c r="F35" s="47">
        <v>0.7</v>
      </c>
      <c r="G35" s="8"/>
      <c r="H35" s="8">
        <v>0.9</v>
      </c>
      <c r="I35" s="42"/>
      <c r="J35" s="63" t="s">
        <v>2</v>
      </c>
      <c r="K35" s="4">
        <v>20</v>
      </c>
      <c r="L35" s="7">
        <v>8.9</v>
      </c>
      <c r="M35" s="7">
        <v>4.6</v>
      </c>
      <c r="N35" s="49">
        <v>41</v>
      </c>
      <c r="O35" s="63" t="s">
        <v>2</v>
      </c>
      <c r="P35" s="7">
        <v>0.6</v>
      </c>
      <c r="Q35" s="63" t="s">
        <v>2</v>
      </c>
      <c r="R35" s="7">
        <v>0.6</v>
      </c>
      <c r="S35" s="63"/>
      <c r="T35" s="67">
        <v>3</v>
      </c>
      <c r="U35" s="63"/>
      <c r="V35" s="7">
        <v>11.5</v>
      </c>
      <c r="W35" s="63" t="s">
        <v>2</v>
      </c>
      <c r="X35" s="33">
        <v>0.25</v>
      </c>
      <c r="Y35" s="63" t="s">
        <v>2</v>
      </c>
      <c r="Z35" s="4">
        <v>0.25</v>
      </c>
      <c r="AA35" s="31">
        <v>9.76</v>
      </c>
      <c r="AB35" s="31">
        <v>4.47</v>
      </c>
      <c r="AC35" s="52">
        <v>42.8</v>
      </c>
      <c r="AE35" s="59">
        <f t="shared" si="0"/>
        <v>41.9</v>
      </c>
      <c r="AF35" s="11">
        <f t="shared" si="1"/>
        <v>5.861664885377288</v>
      </c>
      <c r="AG35" s="4" t="str">
        <f t="shared" si="2"/>
        <v>no</v>
      </c>
      <c r="AH35" s="7">
        <f t="shared" si="3"/>
        <v>16.631312876329936</v>
      </c>
      <c r="AI35" s="9" t="str">
        <f t="shared" si="4"/>
        <v>no</v>
      </c>
    </row>
    <row r="36" spans="1:35" s="11" customFormat="1" ht="12.75">
      <c r="A36" s="25">
        <v>38215</v>
      </c>
      <c r="B36" s="28">
        <v>0.3958333333333333</v>
      </c>
      <c r="C36" s="29">
        <v>10500</v>
      </c>
      <c r="D36" s="7">
        <v>7.6</v>
      </c>
      <c r="E36" s="30"/>
      <c r="F36" s="47">
        <v>1</v>
      </c>
      <c r="G36" s="8"/>
      <c r="H36" s="8">
        <v>1</v>
      </c>
      <c r="I36" s="42"/>
      <c r="J36" s="63" t="s">
        <v>2</v>
      </c>
      <c r="K36" s="4">
        <v>20</v>
      </c>
      <c r="L36" s="7">
        <v>8.9</v>
      </c>
      <c r="M36" s="7">
        <v>4.6</v>
      </c>
      <c r="N36" s="49">
        <v>41</v>
      </c>
      <c r="O36" s="63" t="s">
        <v>2</v>
      </c>
      <c r="P36" s="7">
        <v>0.6</v>
      </c>
      <c r="Q36" s="63" t="s">
        <v>2</v>
      </c>
      <c r="R36" s="7">
        <v>0.6</v>
      </c>
      <c r="S36" s="63" t="s">
        <v>2</v>
      </c>
      <c r="T36" s="67">
        <v>2.1</v>
      </c>
      <c r="U36" s="63"/>
      <c r="V36" s="7">
        <v>6.5</v>
      </c>
      <c r="W36" s="63" t="s">
        <v>2</v>
      </c>
      <c r="X36" s="33">
        <v>0.25</v>
      </c>
      <c r="Y36" s="63" t="s">
        <v>2</v>
      </c>
      <c r="Z36" s="4">
        <v>0.25</v>
      </c>
      <c r="AA36" s="31">
        <v>10.3</v>
      </c>
      <c r="AB36" s="31">
        <v>4.94</v>
      </c>
      <c r="AC36" s="52">
        <v>46.1</v>
      </c>
      <c r="AE36" s="59">
        <f t="shared" si="0"/>
        <v>43.55</v>
      </c>
      <c r="AF36" s="11">
        <f t="shared" si="1"/>
        <v>6.070180138504358</v>
      </c>
      <c r="AG36" s="4" t="str">
        <f t="shared" si="2"/>
        <v>no</v>
      </c>
      <c r="AH36" s="7">
        <f t="shared" si="3"/>
        <v>17.17311455693209</v>
      </c>
      <c r="AI36" s="9" t="str">
        <f t="shared" si="4"/>
        <v>no</v>
      </c>
    </row>
    <row r="37" spans="1:35" s="11" customFormat="1" ht="12.75">
      <c r="A37" s="25">
        <v>38222</v>
      </c>
      <c r="B37" s="28">
        <v>0.4479166666666667</v>
      </c>
      <c r="C37" s="29">
        <v>9500</v>
      </c>
      <c r="D37" s="7">
        <v>7.7</v>
      </c>
      <c r="E37" s="30"/>
      <c r="F37" s="47">
        <v>0.7</v>
      </c>
      <c r="G37" s="8"/>
      <c r="H37" s="8">
        <v>1.7</v>
      </c>
      <c r="I37" s="42"/>
      <c r="J37" s="63" t="s">
        <v>2</v>
      </c>
      <c r="K37" s="4">
        <v>20</v>
      </c>
      <c r="L37" s="7">
        <v>9</v>
      </c>
      <c r="M37" s="7">
        <v>4.6</v>
      </c>
      <c r="N37" s="49">
        <v>41</v>
      </c>
      <c r="O37" s="63" t="s">
        <v>2</v>
      </c>
      <c r="P37" s="7">
        <v>0.6</v>
      </c>
      <c r="Q37" s="63" t="s">
        <v>2</v>
      </c>
      <c r="R37" s="7">
        <v>0.6</v>
      </c>
      <c r="S37" s="63"/>
      <c r="T37" s="67">
        <v>3.3</v>
      </c>
      <c r="U37" s="63"/>
      <c r="V37" s="7">
        <v>11.6</v>
      </c>
      <c r="W37" s="63" t="s">
        <v>2</v>
      </c>
      <c r="X37" s="33">
        <v>0.25</v>
      </c>
      <c r="Y37" s="63"/>
      <c r="Z37" s="4">
        <v>3.8</v>
      </c>
      <c r="AA37" s="31">
        <v>10.1</v>
      </c>
      <c r="AB37" s="31">
        <v>4.67</v>
      </c>
      <c r="AC37" s="52">
        <v>44.4</v>
      </c>
      <c r="AE37" s="59">
        <f t="shared" si="0"/>
        <v>42.7</v>
      </c>
      <c r="AF37" s="11">
        <f t="shared" si="1"/>
        <v>5.962858754131987</v>
      </c>
      <c r="AG37" s="4" t="str">
        <f t="shared" si="2"/>
        <v>no</v>
      </c>
      <c r="AH37" s="7">
        <f t="shared" si="3"/>
        <v>16.894448955389194</v>
      </c>
      <c r="AI37" s="9" t="str">
        <f t="shared" si="4"/>
        <v>no</v>
      </c>
    </row>
    <row r="38" spans="1:35" s="11" customFormat="1" ht="12.75">
      <c r="A38" s="25">
        <v>38229</v>
      </c>
      <c r="B38" s="28">
        <v>0.3993055555555556</v>
      </c>
      <c r="C38" s="29">
        <v>9500</v>
      </c>
      <c r="D38" s="7">
        <v>7.8</v>
      </c>
      <c r="E38" s="30"/>
      <c r="F38" s="47">
        <v>0.8</v>
      </c>
      <c r="G38" s="8"/>
      <c r="H38" s="8">
        <v>0.9</v>
      </c>
      <c r="I38" s="42"/>
      <c r="J38" s="63" t="s">
        <v>2</v>
      </c>
      <c r="K38" s="4">
        <v>20</v>
      </c>
      <c r="L38" s="7">
        <v>9.2</v>
      </c>
      <c r="M38" s="7">
        <v>4.4</v>
      </c>
      <c r="N38" s="49">
        <v>41</v>
      </c>
      <c r="O38" s="63" t="s">
        <v>2</v>
      </c>
      <c r="P38" s="7">
        <v>0.6</v>
      </c>
      <c r="Q38" s="63" t="s">
        <v>2</v>
      </c>
      <c r="R38" s="7">
        <v>0.6</v>
      </c>
      <c r="S38" s="63" t="s">
        <v>2</v>
      </c>
      <c r="T38" s="67">
        <v>2.1</v>
      </c>
      <c r="U38" s="63"/>
      <c r="V38" s="7">
        <v>14.8</v>
      </c>
      <c r="W38" s="63" t="s">
        <v>2</v>
      </c>
      <c r="X38" s="33">
        <v>0.25</v>
      </c>
      <c r="Y38" s="63" t="s">
        <v>2</v>
      </c>
      <c r="Z38" s="4">
        <v>0.25</v>
      </c>
      <c r="AA38" s="31">
        <v>10.4</v>
      </c>
      <c r="AB38" s="31">
        <v>4.7</v>
      </c>
      <c r="AC38" s="52">
        <v>45.3</v>
      </c>
      <c r="AE38" s="59">
        <f t="shared" si="0"/>
        <v>43.15</v>
      </c>
      <c r="AF38" s="11">
        <f t="shared" si="1"/>
        <v>6.019700985257642</v>
      </c>
      <c r="AG38" s="4" t="str">
        <f t="shared" si="2"/>
        <v>no</v>
      </c>
      <c r="AH38" s="7">
        <f t="shared" si="3"/>
        <v>17.042094091590137</v>
      </c>
      <c r="AI38" s="9" t="str">
        <f t="shared" si="4"/>
        <v>no</v>
      </c>
    </row>
    <row r="39" spans="1:35" s="11" customFormat="1" ht="12.75">
      <c r="A39" s="25">
        <v>38237</v>
      </c>
      <c r="B39" s="28">
        <v>0.3958333333333333</v>
      </c>
      <c r="C39" s="29">
        <v>9000</v>
      </c>
      <c r="D39" s="7">
        <v>7.6</v>
      </c>
      <c r="E39" s="30" t="s">
        <v>2</v>
      </c>
      <c r="F39" s="47">
        <v>0.5</v>
      </c>
      <c r="G39" s="8"/>
      <c r="H39" s="8">
        <v>0.9</v>
      </c>
      <c r="I39" s="42"/>
      <c r="J39" s="63" t="s">
        <v>2</v>
      </c>
      <c r="K39" s="4">
        <v>20</v>
      </c>
      <c r="L39" s="7">
        <v>9.3</v>
      </c>
      <c r="M39" s="7">
        <v>4.5</v>
      </c>
      <c r="N39" s="49">
        <v>42</v>
      </c>
      <c r="O39" s="63" t="s">
        <v>2</v>
      </c>
      <c r="P39" s="7">
        <v>0.6</v>
      </c>
      <c r="Q39" s="63" t="s">
        <v>2</v>
      </c>
      <c r="R39" s="7">
        <v>0.6</v>
      </c>
      <c r="S39" s="63" t="s">
        <v>2</v>
      </c>
      <c r="T39" s="67">
        <v>2.1</v>
      </c>
      <c r="U39" s="63"/>
      <c r="V39" s="7">
        <v>6.3</v>
      </c>
      <c r="W39" s="63" t="s">
        <v>2</v>
      </c>
      <c r="X39" s="33">
        <v>0.25</v>
      </c>
      <c r="Y39" s="63" t="s">
        <v>2</v>
      </c>
      <c r="Z39" s="4">
        <v>0.25</v>
      </c>
      <c r="AA39" s="31">
        <v>10.2</v>
      </c>
      <c r="AB39" s="31">
        <v>4.76</v>
      </c>
      <c r="AC39" s="52">
        <v>45.1</v>
      </c>
      <c r="AE39" s="59">
        <f t="shared" si="0"/>
        <v>43.55</v>
      </c>
      <c r="AF39" s="11">
        <f t="shared" si="1"/>
        <v>6.070180138504358</v>
      </c>
      <c r="AG39" s="4" t="str">
        <f t="shared" si="2"/>
        <v>no</v>
      </c>
      <c r="AH39" s="7">
        <f t="shared" si="3"/>
        <v>17.17311455693209</v>
      </c>
      <c r="AI39" s="9" t="str">
        <f t="shared" si="4"/>
        <v>no</v>
      </c>
    </row>
    <row r="40" spans="1:35" s="11" customFormat="1" ht="12.75">
      <c r="A40" s="25">
        <v>38243</v>
      </c>
      <c r="B40" s="28">
        <v>0.3888888888888889</v>
      </c>
      <c r="C40" s="29">
        <v>9000</v>
      </c>
      <c r="D40" s="7">
        <v>7.8</v>
      </c>
      <c r="E40" s="30"/>
      <c r="F40" s="47">
        <v>0.9</v>
      </c>
      <c r="G40" s="8"/>
      <c r="H40" s="8">
        <v>0.7</v>
      </c>
      <c r="I40" s="42"/>
      <c r="J40" s="63" t="s">
        <v>2</v>
      </c>
      <c r="K40" s="4">
        <v>20</v>
      </c>
      <c r="L40" s="7">
        <v>9.3</v>
      </c>
      <c r="M40" s="7">
        <v>4.5</v>
      </c>
      <c r="N40" s="49">
        <v>42</v>
      </c>
      <c r="O40" s="63" t="s">
        <v>2</v>
      </c>
      <c r="P40" s="7">
        <v>0.6</v>
      </c>
      <c r="Q40" s="63" t="s">
        <v>2</v>
      </c>
      <c r="R40" s="7">
        <v>0.6</v>
      </c>
      <c r="S40" s="63"/>
      <c r="T40" s="67">
        <v>3.6</v>
      </c>
      <c r="U40" s="63"/>
      <c r="V40" s="7">
        <v>16.6</v>
      </c>
      <c r="W40" s="63" t="s">
        <v>2</v>
      </c>
      <c r="X40" s="33">
        <v>0.25</v>
      </c>
      <c r="Y40" s="63" t="s">
        <v>2</v>
      </c>
      <c r="Z40" s="4">
        <v>0.25</v>
      </c>
      <c r="AA40" s="31">
        <v>10.6</v>
      </c>
      <c r="AB40" s="31">
        <v>4.83</v>
      </c>
      <c r="AC40" s="52">
        <v>46.3</v>
      </c>
      <c r="AE40" s="59">
        <f t="shared" si="0"/>
        <v>44.15</v>
      </c>
      <c r="AF40" s="11">
        <f t="shared" si="1"/>
        <v>6.145816454122062</v>
      </c>
      <c r="AG40" s="4" t="str">
        <f t="shared" si="2"/>
        <v>no</v>
      </c>
      <c r="AH40" s="7">
        <f t="shared" si="3"/>
        <v>17.36926264522802</v>
      </c>
      <c r="AI40" s="9" t="str">
        <f t="shared" si="4"/>
        <v>no</v>
      </c>
    </row>
    <row r="41" spans="1:35" s="11" customFormat="1" ht="12.75">
      <c r="A41" s="25">
        <v>38250</v>
      </c>
      <c r="B41" s="28">
        <v>0.545138888888889</v>
      </c>
      <c r="C41" s="29">
        <v>9313</v>
      </c>
      <c r="D41" s="7">
        <v>7.7</v>
      </c>
      <c r="E41" s="30"/>
      <c r="F41" s="47">
        <v>0.7</v>
      </c>
      <c r="G41" s="8"/>
      <c r="H41" s="8">
        <v>0.7</v>
      </c>
      <c r="I41" s="42"/>
      <c r="J41" s="63" t="s">
        <v>2</v>
      </c>
      <c r="K41" s="4">
        <v>20</v>
      </c>
      <c r="L41" s="7">
        <v>9.7</v>
      </c>
      <c r="M41" s="7">
        <v>4.5</v>
      </c>
      <c r="N41" s="49">
        <v>43</v>
      </c>
      <c r="O41" s="63" t="s">
        <v>2</v>
      </c>
      <c r="P41" s="7">
        <v>0.6</v>
      </c>
      <c r="Q41" s="63"/>
      <c r="R41" s="7">
        <v>1.1</v>
      </c>
      <c r="S41" s="63"/>
      <c r="T41" s="67">
        <v>7.7</v>
      </c>
      <c r="U41" s="63"/>
      <c r="V41" s="7">
        <v>6.3</v>
      </c>
      <c r="W41" s="63" t="s">
        <v>2</v>
      </c>
      <c r="X41" s="33">
        <v>0.25</v>
      </c>
      <c r="Y41" s="63" t="s">
        <v>2</v>
      </c>
      <c r="Z41" s="4">
        <v>0.25</v>
      </c>
      <c r="AA41" s="31">
        <v>10.6</v>
      </c>
      <c r="AB41" s="31">
        <v>4.68</v>
      </c>
      <c r="AC41" s="52">
        <v>45.8</v>
      </c>
      <c r="AE41" s="59">
        <f t="shared" si="0"/>
        <v>44.4</v>
      </c>
      <c r="AF41" s="11">
        <f t="shared" si="1"/>
        <v>6.177302699736916</v>
      </c>
      <c r="AG41" s="4" t="str">
        <f t="shared" si="2"/>
        <v>no</v>
      </c>
      <c r="AH41" s="7">
        <f t="shared" si="3"/>
        <v>17.450857007736726</v>
      </c>
      <c r="AI41" s="9" t="str">
        <f t="shared" si="4"/>
        <v>no</v>
      </c>
    </row>
    <row r="42" spans="1:35" s="11" customFormat="1" ht="12.75">
      <c r="A42" s="25">
        <v>38257</v>
      </c>
      <c r="B42" s="28">
        <v>0.4131944444444444</v>
      </c>
      <c r="C42" s="29">
        <v>8000</v>
      </c>
      <c r="D42" s="7">
        <v>7.8</v>
      </c>
      <c r="E42" s="30"/>
      <c r="F42" s="47">
        <v>0.8</v>
      </c>
      <c r="G42" s="8"/>
      <c r="H42" s="8">
        <v>0.8</v>
      </c>
      <c r="I42" s="42"/>
      <c r="J42" s="63" t="s">
        <v>2</v>
      </c>
      <c r="K42" s="4">
        <v>20</v>
      </c>
      <c r="L42" s="7">
        <v>8.7</v>
      </c>
      <c r="M42" s="7">
        <v>4.9</v>
      </c>
      <c r="N42" s="49">
        <v>42</v>
      </c>
      <c r="O42" s="63" t="s">
        <v>2</v>
      </c>
      <c r="P42" s="7">
        <v>0.6</v>
      </c>
      <c r="Q42" s="63" t="s">
        <v>2</v>
      </c>
      <c r="R42" s="7">
        <v>0.6</v>
      </c>
      <c r="S42" s="63" t="s">
        <v>2</v>
      </c>
      <c r="T42" s="67">
        <v>2.1</v>
      </c>
      <c r="U42" s="63"/>
      <c r="V42" s="7">
        <v>6.6</v>
      </c>
      <c r="W42" s="63" t="s">
        <v>2</v>
      </c>
      <c r="X42" s="33">
        <v>0.25</v>
      </c>
      <c r="Y42" s="63" t="s">
        <v>2</v>
      </c>
      <c r="Z42" s="4">
        <v>0.25</v>
      </c>
      <c r="AA42" s="31">
        <v>9.19</v>
      </c>
      <c r="AB42" s="31">
        <v>5.12</v>
      </c>
      <c r="AC42" s="52">
        <v>44</v>
      </c>
      <c r="AE42" s="59">
        <f t="shared" si="0"/>
        <v>43</v>
      </c>
      <c r="AF42" s="11">
        <f t="shared" si="1"/>
        <v>6.000759860959375</v>
      </c>
      <c r="AG42" s="4" t="str">
        <f t="shared" si="2"/>
        <v>no</v>
      </c>
      <c r="AH42" s="7">
        <f t="shared" si="3"/>
        <v>16.99290826309</v>
      </c>
      <c r="AI42" s="9" t="str">
        <f t="shared" si="4"/>
        <v>no</v>
      </c>
    </row>
    <row r="43" spans="1:35" s="11" customFormat="1" ht="12.75">
      <c r="A43" s="25">
        <v>38264</v>
      </c>
      <c r="B43" s="28">
        <v>0.4756944444444444</v>
      </c>
      <c r="C43" s="29">
        <v>7214</v>
      </c>
      <c r="D43" s="7">
        <v>7.7</v>
      </c>
      <c r="E43" s="30"/>
      <c r="F43" s="47">
        <v>1.3</v>
      </c>
      <c r="G43" s="8"/>
      <c r="H43" s="8">
        <v>0.8</v>
      </c>
      <c r="I43" s="42"/>
      <c r="J43" s="63" t="s">
        <v>2</v>
      </c>
      <c r="K43" s="4">
        <v>20</v>
      </c>
      <c r="L43" s="7">
        <v>7.8</v>
      </c>
      <c r="M43" s="7">
        <v>5.3</v>
      </c>
      <c r="N43" s="49">
        <v>41</v>
      </c>
      <c r="O43" s="63" t="s">
        <v>2</v>
      </c>
      <c r="P43" s="7">
        <v>0.6</v>
      </c>
      <c r="Q43" s="63" t="s">
        <v>2</v>
      </c>
      <c r="R43" s="7">
        <v>0.6</v>
      </c>
      <c r="S43" s="63"/>
      <c r="T43" s="67">
        <v>2.4</v>
      </c>
      <c r="U43" s="63"/>
      <c r="V43" s="7">
        <v>4.7</v>
      </c>
      <c r="W43" s="63" t="s">
        <v>2</v>
      </c>
      <c r="X43" s="33">
        <v>0.25</v>
      </c>
      <c r="Y43" s="63" t="s">
        <v>2</v>
      </c>
      <c r="Z43" s="4">
        <v>0.25</v>
      </c>
      <c r="AA43" s="31">
        <v>8.19</v>
      </c>
      <c r="AB43" s="31">
        <v>5.22</v>
      </c>
      <c r="AC43" s="52">
        <v>41.9</v>
      </c>
      <c r="AE43" s="59">
        <f t="shared" si="0"/>
        <v>41.45</v>
      </c>
      <c r="AF43" s="11">
        <f t="shared" si="1"/>
        <v>5.804662841931069</v>
      </c>
      <c r="AG43" s="4" t="str">
        <f t="shared" si="2"/>
        <v>no</v>
      </c>
      <c r="AH43" s="7">
        <f t="shared" si="3"/>
        <v>16.482924095354235</v>
      </c>
      <c r="AI43" s="9" t="str">
        <f t="shared" si="4"/>
        <v>no</v>
      </c>
    </row>
    <row r="44" spans="1:35" s="11" customFormat="1" ht="12.75">
      <c r="A44" s="25">
        <v>38272</v>
      </c>
      <c r="B44" s="28">
        <v>0.4444444444444444</v>
      </c>
      <c r="C44" s="29">
        <v>7500</v>
      </c>
      <c r="D44" s="7">
        <v>7.6</v>
      </c>
      <c r="E44" s="30"/>
      <c r="F44" s="47">
        <v>0.6</v>
      </c>
      <c r="G44" s="8"/>
      <c r="H44" s="8">
        <v>0.8</v>
      </c>
      <c r="I44" s="42"/>
      <c r="J44" s="63" t="s">
        <v>2</v>
      </c>
      <c r="K44" s="4">
        <v>20</v>
      </c>
      <c r="L44" s="7">
        <v>7.6</v>
      </c>
      <c r="M44" s="7">
        <v>5.3</v>
      </c>
      <c r="N44" s="49">
        <v>41</v>
      </c>
      <c r="O44" s="63" t="s">
        <v>2</v>
      </c>
      <c r="P44" s="7">
        <v>0.6</v>
      </c>
      <c r="Q44" s="63" t="s">
        <v>2</v>
      </c>
      <c r="R44" s="7">
        <v>0.6</v>
      </c>
      <c r="S44" s="63"/>
      <c r="T44" s="67">
        <v>3.6</v>
      </c>
      <c r="U44" s="63"/>
      <c r="V44" s="7">
        <v>21.7</v>
      </c>
      <c r="W44" s="63" t="s">
        <v>2</v>
      </c>
      <c r="X44" s="33">
        <v>0.25</v>
      </c>
      <c r="Y44" s="63" t="s">
        <v>2</v>
      </c>
      <c r="Z44" s="4">
        <v>0.25</v>
      </c>
      <c r="AA44" s="31">
        <v>8.31</v>
      </c>
      <c r="AB44" s="31">
        <v>5.27</v>
      </c>
      <c r="AC44" s="52">
        <v>42.4</v>
      </c>
      <c r="AE44" s="59">
        <f t="shared" si="0"/>
        <v>41.7</v>
      </c>
      <c r="AF44" s="11">
        <f t="shared" si="1"/>
        <v>5.836337861117165</v>
      </c>
      <c r="AG44" s="4" t="str">
        <f t="shared" si="2"/>
        <v>no</v>
      </c>
      <c r="AH44" s="7">
        <f t="shared" si="3"/>
        <v>16.56539592738214</v>
      </c>
      <c r="AI44" s="9" t="str">
        <f t="shared" si="4"/>
        <v>no</v>
      </c>
    </row>
    <row r="45" spans="1:35" s="11" customFormat="1" ht="12.75">
      <c r="A45" s="25">
        <v>38278</v>
      </c>
      <c r="B45" s="28">
        <v>0.3993055555555556</v>
      </c>
      <c r="C45" s="29">
        <v>8709</v>
      </c>
      <c r="D45" s="7">
        <v>7.4</v>
      </c>
      <c r="E45" s="30"/>
      <c r="F45" s="47">
        <v>0.6</v>
      </c>
      <c r="G45" s="8"/>
      <c r="H45" s="8">
        <v>0.7</v>
      </c>
      <c r="I45" s="42"/>
      <c r="J45" s="63" t="s">
        <v>2</v>
      </c>
      <c r="K45" s="4">
        <v>20</v>
      </c>
      <c r="L45" s="7">
        <v>8.3</v>
      </c>
      <c r="M45" s="7">
        <v>5.3</v>
      </c>
      <c r="N45" s="49">
        <v>42</v>
      </c>
      <c r="O45" s="63" t="s">
        <v>2</v>
      </c>
      <c r="P45" s="7">
        <v>0.6</v>
      </c>
      <c r="Q45" s="63" t="s">
        <v>2</v>
      </c>
      <c r="R45" s="7">
        <v>0.6</v>
      </c>
      <c r="S45" s="63"/>
      <c r="T45" s="67">
        <v>3.8</v>
      </c>
      <c r="U45" s="63"/>
      <c r="V45" s="7">
        <v>7.5</v>
      </c>
      <c r="W45" s="63" t="s">
        <v>2</v>
      </c>
      <c r="X45" s="33">
        <v>0.25</v>
      </c>
      <c r="Y45" s="63" t="s">
        <v>2</v>
      </c>
      <c r="Z45" s="4">
        <v>0.25</v>
      </c>
      <c r="AA45" s="31">
        <v>9.1</v>
      </c>
      <c r="AB45" s="31">
        <v>5.72</v>
      </c>
      <c r="AC45" s="52">
        <v>46.3</v>
      </c>
      <c r="AE45" s="59">
        <f t="shared" si="0"/>
        <v>44.15</v>
      </c>
      <c r="AF45" s="11">
        <f t="shared" si="1"/>
        <v>6.145816454122062</v>
      </c>
      <c r="AG45" s="4" t="str">
        <f t="shared" si="2"/>
        <v>no</v>
      </c>
      <c r="AH45" s="7">
        <f t="shared" si="3"/>
        <v>17.36926264522802</v>
      </c>
      <c r="AI45" s="9" t="str">
        <f t="shared" si="4"/>
        <v>no</v>
      </c>
    </row>
    <row r="46" spans="1:35" s="11" customFormat="1" ht="12.75">
      <c r="A46" s="25">
        <v>38285</v>
      </c>
      <c r="B46" s="28">
        <v>0.3958333333333333</v>
      </c>
      <c r="C46" s="29">
        <v>7000</v>
      </c>
      <c r="D46" s="7">
        <v>7.6</v>
      </c>
      <c r="E46" s="30"/>
      <c r="F46" s="47">
        <v>0.8</v>
      </c>
      <c r="G46" s="8"/>
      <c r="H46" s="8">
        <v>0.8</v>
      </c>
      <c r="I46" s="42"/>
      <c r="J46" s="63" t="s">
        <v>2</v>
      </c>
      <c r="K46" s="4">
        <v>20</v>
      </c>
      <c r="L46" s="7">
        <v>8.8</v>
      </c>
      <c r="M46" s="7">
        <v>5.2</v>
      </c>
      <c r="N46" s="49">
        <v>43</v>
      </c>
      <c r="O46" s="63" t="s">
        <v>2</v>
      </c>
      <c r="P46" s="7">
        <v>0.6</v>
      </c>
      <c r="Q46" s="63"/>
      <c r="R46" s="7">
        <v>2.4</v>
      </c>
      <c r="S46" s="63"/>
      <c r="T46" s="67">
        <v>6.2</v>
      </c>
      <c r="U46" s="63"/>
      <c r="V46" s="7">
        <v>11.9</v>
      </c>
      <c r="W46" s="63" t="s">
        <v>2</v>
      </c>
      <c r="X46" s="33">
        <v>0.25</v>
      </c>
      <c r="Y46" s="63" t="s">
        <v>2</v>
      </c>
      <c r="Z46" s="4">
        <v>0.25</v>
      </c>
      <c r="AA46" s="31">
        <v>9.68</v>
      </c>
      <c r="AB46" s="31">
        <v>5.67</v>
      </c>
      <c r="AC46" s="52">
        <v>47.5</v>
      </c>
      <c r="AE46" s="59">
        <f t="shared" si="0"/>
        <v>45.25</v>
      </c>
      <c r="AF46" s="11">
        <f t="shared" si="1"/>
        <v>6.284230602452448</v>
      </c>
      <c r="AG46" s="4" t="str">
        <f t="shared" si="2"/>
        <v>no</v>
      </c>
      <c r="AH46" s="7">
        <f t="shared" si="3"/>
        <v>17.727696954064243</v>
      </c>
      <c r="AI46" s="9" t="str">
        <f t="shared" si="4"/>
        <v>no</v>
      </c>
    </row>
    <row r="47" spans="1:35" s="11" customFormat="1" ht="12.75">
      <c r="A47" s="25">
        <v>38292</v>
      </c>
      <c r="B47" s="28">
        <v>0.4305555555555556</v>
      </c>
      <c r="C47" s="29">
        <v>6000</v>
      </c>
      <c r="D47" s="7">
        <v>7.6</v>
      </c>
      <c r="E47" s="30"/>
      <c r="F47" s="47">
        <v>0.7</v>
      </c>
      <c r="G47" s="8"/>
      <c r="H47" s="8">
        <v>0.7</v>
      </c>
      <c r="I47" s="42"/>
      <c r="J47" s="63" t="s">
        <v>2</v>
      </c>
      <c r="K47" s="4">
        <v>20</v>
      </c>
      <c r="L47" s="7">
        <v>8.7</v>
      </c>
      <c r="M47" s="7">
        <v>4.9</v>
      </c>
      <c r="N47" s="49">
        <v>42</v>
      </c>
      <c r="O47" s="63" t="s">
        <v>2</v>
      </c>
      <c r="P47" s="7">
        <v>0.6</v>
      </c>
      <c r="Q47" s="63" t="s">
        <v>2</v>
      </c>
      <c r="R47" s="7">
        <v>0.6</v>
      </c>
      <c r="S47" s="63" t="s">
        <v>2</v>
      </c>
      <c r="T47" s="67">
        <v>2.1</v>
      </c>
      <c r="U47" s="63"/>
      <c r="V47" s="7">
        <v>2.5</v>
      </c>
      <c r="W47" s="63" t="s">
        <v>2</v>
      </c>
      <c r="X47" s="33">
        <v>0.25</v>
      </c>
      <c r="Y47" s="63" t="s">
        <v>2</v>
      </c>
      <c r="Z47" s="4">
        <v>0.25</v>
      </c>
      <c r="AA47" s="31">
        <v>10.2</v>
      </c>
      <c r="AB47" s="31">
        <v>5.13</v>
      </c>
      <c r="AC47" s="52">
        <v>46.6</v>
      </c>
      <c r="AE47" s="59">
        <f t="shared" si="0"/>
        <v>44.3</v>
      </c>
      <c r="AF47" s="11">
        <f t="shared" si="1"/>
        <v>6.164710227858796</v>
      </c>
      <c r="AG47" s="4" t="str">
        <f t="shared" si="2"/>
        <v>no</v>
      </c>
      <c r="AH47" s="7">
        <f t="shared" si="3"/>
        <v>17.418228659463455</v>
      </c>
      <c r="AI47" s="9" t="str">
        <f t="shared" si="4"/>
        <v>no</v>
      </c>
    </row>
    <row r="48" spans="1:35" s="11" customFormat="1" ht="12.75">
      <c r="A48" s="25">
        <v>38299</v>
      </c>
      <c r="B48" s="28">
        <v>0.375</v>
      </c>
      <c r="C48" s="29">
        <v>5279</v>
      </c>
      <c r="D48" s="7">
        <v>7.6</v>
      </c>
      <c r="E48" s="30"/>
      <c r="F48" s="47">
        <v>1</v>
      </c>
      <c r="G48" s="8"/>
      <c r="H48" s="8">
        <v>1.2</v>
      </c>
      <c r="I48" s="42"/>
      <c r="J48" s="63" t="s">
        <v>2</v>
      </c>
      <c r="K48" s="4">
        <v>20</v>
      </c>
      <c r="L48" s="7">
        <v>10.5</v>
      </c>
      <c r="M48" s="7">
        <v>5.1</v>
      </c>
      <c r="N48" s="49">
        <v>47</v>
      </c>
      <c r="O48" s="63" t="s">
        <v>2</v>
      </c>
      <c r="P48" s="7">
        <v>0.6</v>
      </c>
      <c r="Q48" s="63"/>
      <c r="R48" s="7">
        <v>2.3</v>
      </c>
      <c r="S48" s="63"/>
      <c r="T48" s="67">
        <v>3.3</v>
      </c>
      <c r="U48" s="63"/>
      <c r="V48" s="7">
        <v>2.5</v>
      </c>
      <c r="W48" s="63" t="s">
        <v>2</v>
      </c>
      <c r="X48" s="33">
        <v>0.25</v>
      </c>
      <c r="Y48" s="63" t="s">
        <v>2</v>
      </c>
      <c r="Z48" s="4">
        <v>0.25</v>
      </c>
      <c r="AA48" s="31">
        <v>10.9</v>
      </c>
      <c r="AB48" s="31">
        <v>4.96</v>
      </c>
      <c r="AC48" s="52">
        <v>47.6</v>
      </c>
      <c r="AE48" s="59">
        <f t="shared" si="0"/>
        <v>47.3</v>
      </c>
      <c r="AF48" s="11">
        <f t="shared" si="1"/>
        <v>6.54133856076025</v>
      </c>
      <c r="AG48" s="4" t="str">
        <f t="shared" si="2"/>
        <v>no</v>
      </c>
      <c r="AH48" s="7">
        <f t="shared" si="3"/>
        <v>18.391774842879325</v>
      </c>
      <c r="AI48" s="9" t="str">
        <f t="shared" si="4"/>
        <v>no</v>
      </c>
    </row>
    <row r="49" spans="1:35" s="11" customFormat="1" ht="12.75">
      <c r="A49" s="25">
        <v>38306</v>
      </c>
      <c r="B49" s="28">
        <v>0.4166666666666667</v>
      </c>
      <c r="C49" s="29">
        <v>4000</v>
      </c>
      <c r="D49" s="7">
        <v>7.6</v>
      </c>
      <c r="E49" s="30"/>
      <c r="F49" s="47">
        <v>0.9</v>
      </c>
      <c r="G49" s="8"/>
      <c r="H49" s="8">
        <v>1.1</v>
      </c>
      <c r="I49" s="42"/>
      <c r="J49" s="63" t="s">
        <v>2</v>
      </c>
      <c r="K49" s="4">
        <v>20</v>
      </c>
      <c r="L49" s="7">
        <v>9.2</v>
      </c>
      <c r="M49" s="7">
        <v>4.8</v>
      </c>
      <c r="N49" s="49">
        <v>43</v>
      </c>
      <c r="O49" s="63" t="s">
        <v>2</v>
      </c>
      <c r="P49" s="7">
        <v>0.6</v>
      </c>
      <c r="Q49" s="63" t="s">
        <v>2</v>
      </c>
      <c r="R49" s="7">
        <v>0.6</v>
      </c>
      <c r="S49" s="63" t="s">
        <v>2</v>
      </c>
      <c r="T49" s="67">
        <v>2.1</v>
      </c>
      <c r="U49" s="63"/>
      <c r="V49" s="7">
        <v>2.5</v>
      </c>
      <c r="W49" s="63" t="s">
        <v>2</v>
      </c>
      <c r="X49" s="33">
        <v>0.25</v>
      </c>
      <c r="Y49" s="63" t="s">
        <v>2</v>
      </c>
      <c r="Z49" s="4">
        <v>0.25</v>
      </c>
      <c r="AA49" s="31">
        <v>10.8</v>
      </c>
      <c r="AB49" s="31">
        <v>5.25</v>
      </c>
      <c r="AC49" s="52">
        <v>48.6</v>
      </c>
      <c r="AE49" s="59">
        <f t="shared" si="0"/>
        <v>45.8</v>
      </c>
      <c r="AF49" s="11">
        <f t="shared" si="1"/>
        <v>6.353317404948018</v>
      </c>
      <c r="AG49" s="4" t="str">
        <f t="shared" si="2"/>
        <v>no</v>
      </c>
      <c r="AH49" s="7">
        <f t="shared" si="3"/>
        <v>17.906357110399238</v>
      </c>
      <c r="AI49" s="9" t="str">
        <f t="shared" si="4"/>
        <v>no</v>
      </c>
    </row>
    <row r="50" spans="1:35" s="11" customFormat="1" ht="12.75">
      <c r="A50" s="25">
        <v>38313</v>
      </c>
      <c r="B50" s="28">
        <v>0.3854166666666667</v>
      </c>
      <c r="C50" s="29">
        <v>4000</v>
      </c>
      <c r="D50" s="7">
        <v>7.7</v>
      </c>
      <c r="E50" s="30"/>
      <c r="F50" s="47">
        <v>0.8</v>
      </c>
      <c r="G50" s="8"/>
      <c r="H50" s="8">
        <v>1.1</v>
      </c>
      <c r="I50" s="42"/>
      <c r="J50" s="63" t="s">
        <v>2</v>
      </c>
      <c r="K50" s="4">
        <v>20</v>
      </c>
      <c r="L50" s="7">
        <v>10</v>
      </c>
      <c r="M50" s="7">
        <v>4.9</v>
      </c>
      <c r="N50" s="49">
        <v>45</v>
      </c>
      <c r="O50" s="63" t="s">
        <v>2</v>
      </c>
      <c r="P50" s="7">
        <v>0.6</v>
      </c>
      <c r="Q50" s="63"/>
      <c r="R50" s="3">
        <v>0.96</v>
      </c>
      <c r="S50" s="63"/>
      <c r="T50" s="67">
        <v>3.4</v>
      </c>
      <c r="U50" s="63"/>
      <c r="V50" s="7">
        <v>3.4</v>
      </c>
      <c r="W50" s="63" t="s">
        <v>2</v>
      </c>
      <c r="X50" s="33">
        <v>0.25</v>
      </c>
      <c r="Y50" s="63" t="s">
        <v>2</v>
      </c>
      <c r="Z50" s="4">
        <v>0.25</v>
      </c>
      <c r="AA50" s="31">
        <v>10.8</v>
      </c>
      <c r="AB50" s="31">
        <v>4.96</v>
      </c>
      <c r="AC50" s="52">
        <v>47.4</v>
      </c>
      <c r="AE50" s="59">
        <f t="shared" si="0"/>
        <v>46.2</v>
      </c>
      <c r="AF50" s="11">
        <f t="shared" si="1"/>
        <v>6.403512815884059</v>
      </c>
      <c r="AG50" s="4" t="str">
        <f t="shared" si="2"/>
        <v>no</v>
      </c>
      <c r="AH50" s="7">
        <f t="shared" si="3"/>
        <v>18.036062618466495</v>
      </c>
      <c r="AI50" s="9" t="str">
        <f t="shared" si="4"/>
        <v>no</v>
      </c>
    </row>
    <row r="51" spans="1:35" s="11" customFormat="1" ht="12.75">
      <c r="A51" s="25">
        <v>38320</v>
      </c>
      <c r="B51" s="28">
        <v>0.3993055555555556</v>
      </c>
      <c r="C51" s="29">
        <v>4300</v>
      </c>
      <c r="D51" s="7">
        <v>7.8</v>
      </c>
      <c r="E51" s="30"/>
      <c r="F51" s="47">
        <v>0.7</v>
      </c>
      <c r="G51" s="8"/>
      <c r="H51" s="8">
        <v>0.9</v>
      </c>
      <c r="I51" s="8">
        <v>1</v>
      </c>
      <c r="J51" s="63" t="s">
        <v>2</v>
      </c>
      <c r="K51" s="4">
        <v>20</v>
      </c>
      <c r="L51" s="7">
        <v>10.4</v>
      </c>
      <c r="M51" s="7">
        <v>4.9</v>
      </c>
      <c r="N51" s="49">
        <v>46</v>
      </c>
      <c r="O51" s="63" t="s">
        <v>2</v>
      </c>
      <c r="P51" s="7">
        <v>0.6</v>
      </c>
      <c r="Q51" s="63" t="s">
        <v>2</v>
      </c>
      <c r="R51" s="7">
        <v>0.6</v>
      </c>
      <c r="S51" s="63"/>
      <c r="T51" s="67">
        <v>3.1</v>
      </c>
      <c r="U51" s="63"/>
      <c r="V51" s="7">
        <v>6.4</v>
      </c>
      <c r="W51" s="63" t="s">
        <v>2</v>
      </c>
      <c r="X51" s="33">
        <v>0.25</v>
      </c>
      <c r="Y51" s="63" t="s">
        <v>2</v>
      </c>
      <c r="Z51" s="4">
        <v>0.25</v>
      </c>
      <c r="AA51" s="31">
        <v>10.8</v>
      </c>
      <c r="AB51" s="31">
        <v>5.12</v>
      </c>
      <c r="AC51" s="52">
        <v>48</v>
      </c>
      <c r="AE51" s="59">
        <f t="shared" si="0"/>
        <v>47</v>
      </c>
      <c r="AF51" s="11">
        <f t="shared" si="1"/>
        <v>6.503780216006384</v>
      </c>
      <c r="AG51" s="4" t="str">
        <f t="shared" si="2"/>
        <v>no</v>
      </c>
      <c r="AH51" s="7">
        <f t="shared" si="3"/>
        <v>18.294903237052807</v>
      </c>
      <c r="AI51" s="9" t="str">
        <f t="shared" si="4"/>
        <v>no</v>
      </c>
    </row>
    <row r="52" spans="1:35" s="11" customFormat="1" ht="12.75">
      <c r="A52" s="25">
        <v>38327</v>
      </c>
      <c r="B52" s="28">
        <v>0.3958333333333333</v>
      </c>
      <c r="C52" s="29">
        <v>4000</v>
      </c>
      <c r="D52" s="7">
        <v>7.7</v>
      </c>
      <c r="E52" s="30"/>
      <c r="F52" s="47">
        <v>0.7</v>
      </c>
      <c r="G52" s="8"/>
      <c r="H52" s="8">
        <v>1.3</v>
      </c>
      <c r="I52" s="8">
        <v>1.6</v>
      </c>
      <c r="J52" s="63" t="s">
        <v>2</v>
      </c>
      <c r="K52" s="4">
        <v>20</v>
      </c>
      <c r="L52" s="7">
        <v>10.4</v>
      </c>
      <c r="M52" s="7">
        <v>5.1</v>
      </c>
      <c r="N52" s="49">
        <v>47</v>
      </c>
      <c r="O52" s="63" t="s">
        <v>2</v>
      </c>
      <c r="P52" s="7">
        <v>0.6</v>
      </c>
      <c r="Q52" s="63" t="s">
        <v>2</v>
      </c>
      <c r="R52" s="7">
        <v>0.6</v>
      </c>
      <c r="S52" s="63" t="s">
        <v>2</v>
      </c>
      <c r="T52" s="67">
        <v>2.1</v>
      </c>
      <c r="U52" s="63"/>
      <c r="V52" s="7">
        <v>4</v>
      </c>
      <c r="W52" s="63" t="s">
        <v>2</v>
      </c>
      <c r="X52" s="33">
        <v>0.25</v>
      </c>
      <c r="Y52" s="63" t="s">
        <v>2</v>
      </c>
      <c r="Z52" s="4">
        <v>0.25</v>
      </c>
      <c r="AA52" s="31">
        <v>10.7</v>
      </c>
      <c r="AB52" s="31">
        <v>5.17</v>
      </c>
      <c r="AC52" s="52">
        <v>48</v>
      </c>
      <c r="AE52" s="59">
        <f t="shared" si="0"/>
        <v>47.5</v>
      </c>
      <c r="AF52" s="11">
        <f t="shared" si="1"/>
        <v>6.5663648788993685</v>
      </c>
      <c r="AG52" s="4" t="str">
        <f t="shared" si="2"/>
        <v>no</v>
      </c>
      <c r="AH52" s="7">
        <f t="shared" si="3"/>
        <v>18.456297869181295</v>
      </c>
      <c r="AI52" s="9" t="str">
        <f t="shared" si="4"/>
        <v>no</v>
      </c>
    </row>
    <row r="53" spans="1:35" s="11" customFormat="1" ht="12.75">
      <c r="A53" s="25">
        <v>38330</v>
      </c>
      <c r="B53" s="28">
        <v>0.5416666666666666</v>
      </c>
      <c r="C53" s="29">
        <v>4000</v>
      </c>
      <c r="D53" s="7">
        <v>7.5</v>
      </c>
      <c r="E53" s="30"/>
      <c r="F53" s="47">
        <v>1.8</v>
      </c>
      <c r="G53" s="8"/>
      <c r="H53" s="8">
        <v>2.8</v>
      </c>
      <c r="I53" s="8">
        <v>3.3</v>
      </c>
      <c r="J53" s="63" t="s">
        <v>2</v>
      </c>
      <c r="K53" s="4">
        <v>20</v>
      </c>
      <c r="L53" s="7">
        <v>9.2</v>
      </c>
      <c r="M53" s="7">
        <v>4.7</v>
      </c>
      <c r="N53" s="49">
        <v>42</v>
      </c>
      <c r="O53" s="63"/>
      <c r="P53" s="32"/>
      <c r="Q53" s="63"/>
      <c r="R53" s="32"/>
      <c r="S53" s="63"/>
      <c r="T53" s="67"/>
      <c r="U53" s="63"/>
      <c r="V53" s="32"/>
      <c r="W53" s="63"/>
      <c r="X53" s="33"/>
      <c r="Y53" s="63"/>
      <c r="Z53" s="33"/>
      <c r="AA53" s="35"/>
      <c r="AB53" s="35"/>
      <c r="AC53" s="52"/>
      <c r="AE53" s="59">
        <f t="shared" si="0"/>
        <v>42</v>
      </c>
      <c r="AF53" s="11">
        <f t="shared" si="1"/>
        <v>5.874324087917269</v>
      </c>
      <c r="AG53" s="4" t="str">
        <f t="shared" si="2"/>
        <v>no</v>
      </c>
      <c r="AH53" s="7">
        <f t="shared" si="3"/>
        <v>16.664251281958727</v>
      </c>
      <c r="AI53" s="9" t="str">
        <f t="shared" si="4"/>
        <v>no</v>
      </c>
    </row>
    <row r="54" spans="1:35" s="11" customFormat="1" ht="12.75">
      <c r="A54" s="25">
        <v>38334</v>
      </c>
      <c r="B54" s="28">
        <v>0.3541666666666667</v>
      </c>
      <c r="C54" s="29">
        <v>4000</v>
      </c>
      <c r="D54" s="7">
        <v>7.7</v>
      </c>
      <c r="E54" s="30"/>
      <c r="F54" s="47">
        <v>2.4</v>
      </c>
      <c r="G54" s="8"/>
      <c r="H54" s="8">
        <v>3.2</v>
      </c>
      <c r="I54" s="8">
        <v>3.8</v>
      </c>
      <c r="J54" s="63" t="s">
        <v>2</v>
      </c>
      <c r="K54" s="4">
        <v>20</v>
      </c>
      <c r="L54" s="7">
        <v>10.5</v>
      </c>
      <c r="M54" s="7">
        <v>5.3</v>
      </c>
      <c r="N54" s="49">
        <v>48</v>
      </c>
      <c r="O54" s="63" t="s">
        <v>57</v>
      </c>
      <c r="P54" s="7">
        <v>1.8</v>
      </c>
      <c r="Q54" s="63"/>
      <c r="R54" s="7">
        <v>2.7</v>
      </c>
      <c r="S54" s="63" t="s">
        <v>57</v>
      </c>
      <c r="T54" s="67">
        <v>17.4</v>
      </c>
      <c r="U54" s="63" t="s">
        <v>57</v>
      </c>
      <c r="V54" s="7">
        <v>12</v>
      </c>
      <c r="W54" s="63" t="s">
        <v>2</v>
      </c>
      <c r="X54" s="33">
        <v>0.25</v>
      </c>
      <c r="Y54" s="63" t="s">
        <v>2</v>
      </c>
      <c r="Z54" s="4">
        <v>0.25</v>
      </c>
      <c r="AA54" s="31">
        <v>11.2</v>
      </c>
      <c r="AB54" s="31">
        <v>5.67</v>
      </c>
      <c r="AC54" s="52">
        <v>51.304</v>
      </c>
      <c r="AE54" s="59">
        <f t="shared" si="0"/>
        <v>49.652</v>
      </c>
      <c r="AF54" s="11">
        <f t="shared" si="1"/>
        <v>6.835024111671673</v>
      </c>
      <c r="AG54" s="4" t="str">
        <f t="shared" si="2"/>
        <v>no</v>
      </c>
      <c r="AH54" s="7">
        <f t="shared" si="3"/>
        <v>19.147690301647884</v>
      </c>
      <c r="AI54" s="9" t="str">
        <f t="shared" si="4"/>
        <v>no</v>
      </c>
    </row>
    <row r="55" spans="1:35" s="11" customFormat="1" ht="12.75">
      <c r="A55" s="25">
        <v>38338</v>
      </c>
      <c r="B55" s="28">
        <v>0.4618055555555556</v>
      </c>
      <c r="C55" s="29">
        <v>3900</v>
      </c>
      <c r="D55" s="7">
        <v>7.7</v>
      </c>
      <c r="E55" s="30"/>
      <c r="F55" s="47">
        <v>2.6</v>
      </c>
      <c r="G55" s="8"/>
      <c r="H55" s="8">
        <v>3.2</v>
      </c>
      <c r="I55" s="8">
        <v>4.1</v>
      </c>
      <c r="J55" s="63" t="s">
        <v>2</v>
      </c>
      <c r="K55" s="4">
        <v>20</v>
      </c>
      <c r="L55" s="7">
        <v>10.4</v>
      </c>
      <c r="M55" s="7">
        <v>5.4</v>
      </c>
      <c r="N55" s="49">
        <v>48</v>
      </c>
      <c r="O55" s="63"/>
      <c r="P55" s="32"/>
      <c r="Q55" s="63"/>
      <c r="R55" s="32"/>
      <c r="S55" s="63"/>
      <c r="T55" s="67"/>
      <c r="U55" s="63"/>
      <c r="V55" s="32"/>
      <c r="W55" s="63"/>
      <c r="X55" s="33"/>
      <c r="Y55" s="63"/>
      <c r="Z55" s="33"/>
      <c r="AA55" s="35"/>
      <c r="AB55" s="35"/>
      <c r="AC55" s="52"/>
      <c r="AE55" s="59">
        <f t="shared" si="0"/>
        <v>48</v>
      </c>
      <c r="AF55" s="11">
        <f t="shared" si="1"/>
        <v>6.62888698720186</v>
      </c>
      <c r="AG55" s="4" t="str">
        <f t="shared" si="2"/>
        <v>no</v>
      </c>
      <c r="AH55" s="7">
        <f t="shared" si="3"/>
        <v>18.61740394234217</v>
      </c>
      <c r="AI55" s="9" t="str">
        <f t="shared" si="4"/>
        <v>no</v>
      </c>
    </row>
    <row r="56" spans="1:35" s="11" customFormat="1" ht="12.75">
      <c r="A56" s="25">
        <v>38341</v>
      </c>
      <c r="B56" s="28">
        <v>0.4270833333333333</v>
      </c>
      <c r="C56" s="29">
        <v>4000</v>
      </c>
      <c r="D56" s="7">
        <v>7.7</v>
      </c>
      <c r="E56" s="30"/>
      <c r="F56" s="47">
        <v>2.1</v>
      </c>
      <c r="G56" s="8"/>
      <c r="H56" s="8">
        <v>3.1</v>
      </c>
      <c r="I56" s="8">
        <v>3.9</v>
      </c>
      <c r="J56" s="63" t="s">
        <v>2</v>
      </c>
      <c r="K56" s="4">
        <v>20</v>
      </c>
      <c r="L56" s="7">
        <v>10.8</v>
      </c>
      <c r="M56" s="7">
        <v>5.3</v>
      </c>
      <c r="N56" s="49">
        <v>49</v>
      </c>
      <c r="O56" s="63" t="s">
        <v>57</v>
      </c>
      <c r="P56" s="7">
        <v>1.5</v>
      </c>
      <c r="Q56" s="63"/>
      <c r="R56" s="7">
        <v>2.6</v>
      </c>
      <c r="S56" s="63" t="s">
        <v>57</v>
      </c>
      <c r="T56" s="67">
        <v>8.1</v>
      </c>
      <c r="U56" s="63" t="s">
        <v>57</v>
      </c>
      <c r="V56" s="7">
        <v>8.1</v>
      </c>
      <c r="W56" s="63" t="s">
        <v>2</v>
      </c>
      <c r="X56" s="33">
        <v>0.25</v>
      </c>
      <c r="Y56" s="63" t="s">
        <v>2</v>
      </c>
      <c r="Z56" s="4">
        <v>0.25</v>
      </c>
      <c r="AA56" s="31">
        <v>10.9</v>
      </c>
      <c r="AB56" s="31">
        <v>5.55</v>
      </c>
      <c r="AC56" s="52">
        <v>50.1</v>
      </c>
      <c r="AE56" s="59">
        <f t="shared" si="0"/>
        <v>49.55</v>
      </c>
      <c r="AF56" s="11">
        <f t="shared" si="1"/>
        <v>6.822315606703971</v>
      </c>
      <c r="AG56" s="4" t="str">
        <f t="shared" si="2"/>
        <v>no</v>
      </c>
      <c r="AH56" s="7">
        <f t="shared" si="3"/>
        <v>19.11503649622217</v>
      </c>
      <c r="AI56" s="9" t="str">
        <f t="shared" si="4"/>
        <v>no</v>
      </c>
    </row>
    <row r="57" spans="1:35" s="11" customFormat="1" ht="12.75">
      <c r="A57" s="25">
        <v>38348</v>
      </c>
      <c r="B57" s="28">
        <v>0.4166666666666667</v>
      </c>
      <c r="C57" s="29">
        <v>4500</v>
      </c>
      <c r="D57" s="7">
        <v>8</v>
      </c>
      <c r="E57" s="30"/>
      <c r="F57" s="47">
        <v>1.6</v>
      </c>
      <c r="G57" s="8"/>
      <c r="H57" s="8">
        <v>2.3</v>
      </c>
      <c r="I57" s="8">
        <v>2.3</v>
      </c>
      <c r="J57" s="63" t="s">
        <v>2</v>
      </c>
      <c r="K57" s="4">
        <v>20</v>
      </c>
      <c r="L57" s="7">
        <v>9.8</v>
      </c>
      <c r="M57" s="7">
        <v>5</v>
      </c>
      <c r="N57" s="49">
        <v>45</v>
      </c>
      <c r="O57" s="63" t="s">
        <v>2</v>
      </c>
      <c r="P57" s="7">
        <v>0.6</v>
      </c>
      <c r="Q57" s="63" t="s">
        <v>57</v>
      </c>
      <c r="R57" s="7">
        <v>1.9</v>
      </c>
      <c r="S57" s="63"/>
      <c r="T57" s="67">
        <v>5.4</v>
      </c>
      <c r="U57" s="63" t="s">
        <v>57</v>
      </c>
      <c r="V57" s="7">
        <v>6</v>
      </c>
      <c r="W57" s="63" t="s">
        <v>2</v>
      </c>
      <c r="X57" s="33">
        <v>0.25</v>
      </c>
      <c r="Y57" s="63" t="s">
        <v>2</v>
      </c>
      <c r="Z57" s="4">
        <v>0.25</v>
      </c>
      <c r="AA57" s="31">
        <v>10.2</v>
      </c>
      <c r="AB57" s="31">
        <v>5.16</v>
      </c>
      <c r="AC57" s="52">
        <v>46.7</v>
      </c>
      <c r="AE57" s="59">
        <f t="shared" si="0"/>
        <v>45.85</v>
      </c>
      <c r="AF57" s="11">
        <f t="shared" si="1"/>
        <v>6.359594101685648</v>
      </c>
      <c r="AG57" s="4" t="str">
        <f t="shared" si="2"/>
        <v>no</v>
      </c>
      <c r="AH57" s="7">
        <f t="shared" si="3"/>
        <v>17.92258079800525</v>
      </c>
      <c r="AI57" s="9" t="str">
        <f t="shared" si="4"/>
        <v>no</v>
      </c>
    </row>
    <row r="58" spans="1:35" s="11" customFormat="1" ht="12.75">
      <c r="A58" s="25">
        <v>38350</v>
      </c>
      <c r="B58" s="28">
        <v>0.4583333333333333</v>
      </c>
      <c r="C58" s="29">
        <v>4100</v>
      </c>
      <c r="D58" s="7">
        <v>7.8</v>
      </c>
      <c r="E58" s="30"/>
      <c r="F58" s="47">
        <v>2.3</v>
      </c>
      <c r="G58" s="8"/>
      <c r="H58" s="8">
        <v>3.2</v>
      </c>
      <c r="I58" s="8">
        <v>3.9</v>
      </c>
      <c r="J58" s="63" t="s">
        <v>2</v>
      </c>
      <c r="K58" s="4">
        <v>20</v>
      </c>
      <c r="L58" s="7">
        <v>7.3</v>
      </c>
      <c r="M58" s="7">
        <v>5</v>
      </c>
      <c r="N58" s="49">
        <v>39</v>
      </c>
      <c r="O58" s="63"/>
      <c r="P58" s="32"/>
      <c r="Q58" s="63"/>
      <c r="R58" s="32"/>
      <c r="S58" s="63"/>
      <c r="T58" s="67"/>
      <c r="U58" s="63"/>
      <c r="V58" s="32"/>
      <c r="W58" s="63"/>
      <c r="X58" s="33"/>
      <c r="Y58" s="63"/>
      <c r="Z58" s="33"/>
      <c r="AA58" s="35"/>
      <c r="AB58" s="35"/>
      <c r="AC58" s="52"/>
      <c r="AE58" s="59">
        <f t="shared" si="0"/>
        <v>39</v>
      </c>
      <c r="AF58" s="11">
        <f t="shared" si="1"/>
        <v>5.49326771000337</v>
      </c>
      <c r="AG58" s="4" t="str">
        <f t="shared" si="2"/>
        <v>no</v>
      </c>
      <c r="AH58" s="7">
        <f t="shared" si="3"/>
        <v>15.67012708295665</v>
      </c>
      <c r="AI58" s="9" t="str">
        <f t="shared" si="4"/>
        <v>no</v>
      </c>
    </row>
  </sheetData>
  <printOptions gridLines="1"/>
  <pageMargins left="0.37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1" max="11" width="3.00390625" style="51" bestFit="1" customWidth="1"/>
    <col min="12" max="12" width="9.140625" style="48" customWidth="1"/>
    <col min="13" max="13" width="3.00390625" style="51" bestFit="1" customWidth="1"/>
    <col min="16" max="16" width="3.00390625" style="51" bestFit="1" customWidth="1"/>
    <col min="17" max="17" width="9.140625" style="69" customWidth="1"/>
    <col min="22" max="22" width="10.00390625" style="0" customWidth="1"/>
    <col min="23" max="23" width="11.421875" style="0" bestFit="1" customWidth="1"/>
  </cols>
  <sheetData>
    <row r="1" spans="1:23" ht="45">
      <c r="A1" s="87" t="s">
        <v>16</v>
      </c>
      <c r="B1" s="88" t="s">
        <v>17</v>
      </c>
      <c r="C1" s="81" t="s">
        <v>18</v>
      </c>
      <c r="D1" s="74" t="s">
        <v>19</v>
      </c>
      <c r="E1" s="89" t="s">
        <v>20</v>
      </c>
      <c r="F1" s="90" t="s">
        <v>21</v>
      </c>
      <c r="G1" s="90" t="s">
        <v>22</v>
      </c>
      <c r="H1" s="90" t="s">
        <v>23</v>
      </c>
      <c r="I1" s="90" t="s">
        <v>24</v>
      </c>
      <c r="J1" s="56" t="s">
        <v>25</v>
      </c>
      <c r="K1" s="92" t="s">
        <v>26</v>
      </c>
      <c r="L1" s="54" t="s">
        <v>27</v>
      </c>
      <c r="M1" s="92" t="s">
        <v>26</v>
      </c>
      <c r="N1" s="26" t="s">
        <v>28</v>
      </c>
      <c r="O1" s="26" t="s">
        <v>29</v>
      </c>
      <c r="P1" s="92" t="s">
        <v>26</v>
      </c>
      <c r="Q1" s="97" t="s">
        <v>30</v>
      </c>
      <c r="R1" s="56" t="s">
        <v>31</v>
      </c>
      <c r="S1" s="57" t="s">
        <v>32</v>
      </c>
      <c r="T1" s="91" t="s">
        <v>33</v>
      </c>
      <c r="U1" s="58" t="s">
        <v>34</v>
      </c>
      <c r="V1" s="56" t="s">
        <v>64</v>
      </c>
      <c r="W1" s="74" t="s">
        <v>65</v>
      </c>
    </row>
    <row r="2" spans="1:23" ht="12.75">
      <c r="A2" s="1">
        <v>37991</v>
      </c>
      <c r="B2" s="2">
        <v>0.4375</v>
      </c>
      <c r="C2" s="3">
        <v>0.08</v>
      </c>
      <c r="D2" s="4">
        <v>10305</v>
      </c>
      <c r="E2" s="5">
        <v>1025</v>
      </c>
      <c r="F2" s="6" t="s">
        <v>0</v>
      </c>
      <c r="G2" s="6" t="s">
        <v>0</v>
      </c>
      <c r="H2" s="6" t="s">
        <v>1</v>
      </c>
      <c r="I2" s="6" t="s">
        <v>0</v>
      </c>
      <c r="J2" s="7">
        <v>7.6</v>
      </c>
      <c r="K2" s="49"/>
      <c r="L2" s="96">
        <v>2.1</v>
      </c>
      <c r="M2" s="94"/>
      <c r="N2" s="86">
        <v>2.4</v>
      </c>
      <c r="O2" s="71"/>
      <c r="P2" s="49" t="s">
        <v>2</v>
      </c>
      <c r="Q2" s="98">
        <v>20</v>
      </c>
      <c r="R2" s="7">
        <v>10.5</v>
      </c>
      <c r="S2" s="9">
        <v>4.9</v>
      </c>
      <c r="T2" s="10">
        <v>46</v>
      </c>
      <c r="U2" s="11"/>
      <c r="V2" s="7">
        <v>6.378420293654855</v>
      </c>
      <c r="W2" s="4" t="s">
        <v>66</v>
      </c>
    </row>
    <row r="3" spans="1:23" ht="12.75">
      <c r="A3" s="12">
        <v>37998</v>
      </c>
      <c r="B3" s="13">
        <v>0.40972222222222227</v>
      </c>
      <c r="C3" s="14">
        <v>0</v>
      </c>
      <c r="D3" s="15">
        <v>9297</v>
      </c>
      <c r="E3" s="16">
        <v>1026</v>
      </c>
      <c r="F3" s="6" t="s">
        <v>1</v>
      </c>
      <c r="G3" s="6" t="s">
        <v>1</v>
      </c>
      <c r="H3" s="6" t="s">
        <v>0</v>
      </c>
      <c r="I3" s="6" t="s">
        <v>0</v>
      </c>
      <c r="J3" s="17">
        <v>7.7</v>
      </c>
      <c r="K3" s="93"/>
      <c r="L3" s="55">
        <v>3.3</v>
      </c>
      <c r="M3" s="95"/>
      <c r="N3" s="40">
        <v>3</v>
      </c>
      <c r="O3" s="43"/>
      <c r="P3" s="93" t="s">
        <v>2</v>
      </c>
      <c r="Q3" s="98">
        <v>20</v>
      </c>
      <c r="R3" s="17">
        <v>9</v>
      </c>
      <c r="S3" s="20">
        <v>4.7</v>
      </c>
      <c r="T3" s="10">
        <v>46</v>
      </c>
      <c r="U3" s="21"/>
      <c r="V3" s="7">
        <v>6.378420293654855</v>
      </c>
      <c r="W3" s="4" t="s">
        <v>66</v>
      </c>
    </row>
    <row r="4" spans="1:23" ht="12.75">
      <c r="A4" s="12">
        <v>38006</v>
      </c>
      <c r="B4" s="13">
        <v>0.40625</v>
      </c>
      <c r="C4" s="14">
        <v>0</v>
      </c>
      <c r="D4" s="15">
        <v>5200</v>
      </c>
      <c r="E4" s="16">
        <v>1030</v>
      </c>
      <c r="F4" s="6" t="s">
        <v>1</v>
      </c>
      <c r="G4" s="6" t="s">
        <v>1</v>
      </c>
      <c r="H4" s="6" t="s">
        <v>0</v>
      </c>
      <c r="I4" s="6" t="s">
        <v>0</v>
      </c>
      <c r="J4" s="17">
        <v>7.8</v>
      </c>
      <c r="K4" s="93"/>
      <c r="L4" s="55">
        <v>2.7</v>
      </c>
      <c r="M4" s="95"/>
      <c r="N4" s="40">
        <v>3.2</v>
      </c>
      <c r="O4" s="43"/>
      <c r="P4" s="93" t="s">
        <v>2</v>
      </c>
      <c r="Q4" s="98">
        <v>20</v>
      </c>
      <c r="R4" s="17">
        <v>9.8</v>
      </c>
      <c r="S4" s="20">
        <v>4.5</v>
      </c>
      <c r="T4" s="10">
        <v>43</v>
      </c>
      <c r="U4" s="21"/>
      <c r="V4" s="7">
        <v>6.000759860959375</v>
      </c>
      <c r="W4" s="4" t="s">
        <v>66</v>
      </c>
    </row>
    <row r="5" spans="1:23" ht="12.75">
      <c r="A5" s="12">
        <v>38012</v>
      </c>
      <c r="B5" s="13">
        <v>0.3958333333333333</v>
      </c>
      <c r="C5" s="14">
        <v>0</v>
      </c>
      <c r="D5" s="15">
        <v>3251</v>
      </c>
      <c r="E5" s="16">
        <v>1032</v>
      </c>
      <c r="F5" s="6" t="s">
        <v>1</v>
      </c>
      <c r="G5" s="6" t="s">
        <v>1</v>
      </c>
      <c r="H5" s="6" t="s">
        <v>0</v>
      </c>
      <c r="I5" s="6" t="s">
        <v>0</v>
      </c>
      <c r="J5" s="17">
        <v>7.7</v>
      </c>
      <c r="K5" s="93"/>
      <c r="L5" s="55">
        <v>2.7</v>
      </c>
      <c r="M5" s="95"/>
      <c r="N5" s="40">
        <v>3.2</v>
      </c>
      <c r="O5" s="43"/>
      <c r="P5" s="93" t="s">
        <v>2</v>
      </c>
      <c r="Q5" s="98">
        <v>20</v>
      </c>
      <c r="R5" s="17">
        <v>9.5</v>
      </c>
      <c r="S5" s="20">
        <v>4.8</v>
      </c>
      <c r="T5" s="10">
        <v>44</v>
      </c>
      <c r="U5" s="21"/>
      <c r="V5" s="7">
        <v>6.126916581171897</v>
      </c>
      <c r="W5" s="4" t="s">
        <v>66</v>
      </c>
    </row>
    <row r="6" spans="1:23" ht="12.75">
      <c r="A6" s="12">
        <v>38019</v>
      </c>
      <c r="B6" s="13">
        <v>0.5729166666666666</v>
      </c>
      <c r="C6" s="14">
        <v>0.95</v>
      </c>
      <c r="D6" s="15">
        <v>6100</v>
      </c>
      <c r="E6" s="16">
        <v>1033</v>
      </c>
      <c r="F6" s="6" t="s">
        <v>1</v>
      </c>
      <c r="G6" s="6" t="s">
        <v>1</v>
      </c>
      <c r="H6" s="6" t="s">
        <v>0</v>
      </c>
      <c r="I6" s="6" t="s">
        <v>0</v>
      </c>
      <c r="J6" s="17">
        <v>7.7</v>
      </c>
      <c r="K6" s="93"/>
      <c r="L6" s="55">
        <v>3.4</v>
      </c>
      <c r="M6" s="95"/>
      <c r="N6" s="40">
        <v>4.4</v>
      </c>
      <c r="O6" s="43"/>
      <c r="P6" s="93" t="s">
        <v>2</v>
      </c>
      <c r="Q6" s="98">
        <v>20</v>
      </c>
      <c r="R6" s="17">
        <v>9.5</v>
      </c>
      <c r="S6" s="20">
        <v>4.7</v>
      </c>
      <c r="T6" s="10">
        <v>43</v>
      </c>
      <c r="U6" s="21"/>
      <c r="V6" s="7">
        <v>6.000759860959375</v>
      </c>
      <c r="W6" s="4" t="s">
        <v>66</v>
      </c>
    </row>
    <row r="7" spans="1:23" ht="12.75">
      <c r="A7" s="12">
        <v>38026</v>
      </c>
      <c r="B7" s="13">
        <v>0.3958333333333333</v>
      </c>
      <c r="C7" s="14">
        <v>0.21</v>
      </c>
      <c r="D7" s="15">
        <v>4776</v>
      </c>
      <c r="E7" s="16">
        <v>1036</v>
      </c>
      <c r="F7" s="6" t="s">
        <v>1</v>
      </c>
      <c r="G7" s="6" t="s">
        <v>0</v>
      </c>
      <c r="H7" s="6" t="s">
        <v>0</v>
      </c>
      <c r="I7" s="6" t="s">
        <v>0</v>
      </c>
      <c r="J7" s="17">
        <v>7.8</v>
      </c>
      <c r="K7" s="93"/>
      <c r="L7" s="55">
        <v>3.1</v>
      </c>
      <c r="M7" s="95"/>
      <c r="N7" s="40">
        <v>3.9</v>
      </c>
      <c r="O7" s="43"/>
      <c r="P7" s="93" t="s">
        <v>2</v>
      </c>
      <c r="Q7" s="98">
        <v>20</v>
      </c>
      <c r="R7" s="17">
        <v>9.5</v>
      </c>
      <c r="S7" s="20">
        <v>4.8</v>
      </c>
      <c r="T7" s="10">
        <v>44</v>
      </c>
      <c r="U7" s="21"/>
      <c r="V7" s="7">
        <v>6.126916581171897</v>
      </c>
      <c r="W7" s="4" t="s">
        <v>66</v>
      </c>
    </row>
    <row r="8" spans="1:23" ht="12.75">
      <c r="A8" s="12">
        <v>38034</v>
      </c>
      <c r="B8" s="13">
        <v>0.43402777777777773</v>
      </c>
      <c r="C8" s="14">
        <v>5.22</v>
      </c>
      <c r="D8" s="15">
        <v>0</v>
      </c>
      <c r="E8" s="16">
        <v>1043</v>
      </c>
      <c r="F8" s="6" t="s">
        <v>1</v>
      </c>
      <c r="G8" s="6" t="s">
        <v>0</v>
      </c>
      <c r="H8" s="6" t="s">
        <v>0</v>
      </c>
      <c r="I8" s="6" t="s">
        <v>0</v>
      </c>
      <c r="J8" s="17">
        <v>7.5</v>
      </c>
      <c r="K8" s="93"/>
      <c r="L8" s="55">
        <v>1.8</v>
      </c>
      <c r="M8" s="95"/>
      <c r="N8" s="40">
        <v>2.5</v>
      </c>
      <c r="O8" s="43"/>
      <c r="P8" s="93" t="s">
        <v>2</v>
      </c>
      <c r="Q8" s="98">
        <v>20</v>
      </c>
      <c r="R8" s="17">
        <v>8.9</v>
      </c>
      <c r="S8" s="20">
        <v>4</v>
      </c>
      <c r="T8" s="10">
        <v>39</v>
      </c>
      <c r="U8" s="21"/>
      <c r="V8" s="7">
        <v>5.49326771000337</v>
      </c>
      <c r="W8" s="4" t="s">
        <v>66</v>
      </c>
    </row>
    <row r="9" spans="1:23" ht="12.75">
      <c r="A9" s="12">
        <v>38035</v>
      </c>
      <c r="B9" s="13">
        <v>0.4305555555555556</v>
      </c>
      <c r="C9" s="14">
        <v>5.39</v>
      </c>
      <c r="D9" s="15">
        <v>28329</v>
      </c>
      <c r="E9" s="16">
        <v>1051</v>
      </c>
      <c r="F9" s="6" t="s">
        <v>1</v>
      </c>
      <c r="G9" s="6" t="s">
        <v>0</v>
      </c>
      <c r="H9" s="6" t="s">
        <v>0</v>
      </c>
      <c r="I9" s="6" t="s">
        <v>0</v>
      </c>
      <c r="J9" s="17">
        <v>7.8</v>
      </c>
      <c r="K9" s="93"/>
      <c r="L9" s="55">
        <v>2.4</v>
      </c>
      <c r="M9" s="95"/>
      <c r="N9" s="40">
        <v>2.9</v>
      </c>
      <c r="O9" s="43"/>
      <c r="P9" s="93" t="s">
        <v>2</v>
      </c>
      <c r="Q9" s="98">
        <v>20</v>
      </c>
      <c r="R9" s="17">
        <v>9.8</v>
      </c>
      <c r="S9" s="20">
        <v>4.7</v>
      </c>
      <c r="T9" s="10">
        <v>44</v>
      </c>
      <c r="U9" s="21"/>
      <c r="V9" s="7">
        <v>6.126916581171897</v>
      </c>
      <c r="W9" s="4" t="s">
        <v>66</v>
      </c>
    </row>
    <row r="10" spans="1:23" ht="12.75">
      <c r="A10" s="12">
        <v>38040</v>
      </c>
      <c r="B10" s="13">
        <v>0.43402777777777773</v>
      </c>
      <c r="C10" s="14">
        <v>0.79</v>
      </c>
      <c r="D10" s="15">
        <v>44579</v>
      </c>
      <c r="E10" s="16">
        <v>1048</v>
      </c>
      <c r="F10" s="6" t="s">
        <v>1</v>
      </c>
      <c r="G10" s="6" t="s">
        <v>0</v>
      </c>
      <c r="H10" s="6" t="s">
        <v>0</v>
      </c>
      <c r="I10" s="6" t="s">
        <v>0</v>
      </c>
      <c r="J10" s="17">
        <v>7.8</v>
      </c>
      <c r="K10" s="93"/>
      <c r="L10" s="55">
        <v>2.3</v>
      </c>
      <c r="M10" s="95"/>
      <c r="N10" s="40">
        <v>3</v>
      </c>
      <c r="O10" s="43"/>
      <c r="P10" s="93" t="s">
        <v>2</v>
      </c>
      <c r="Q10" s="98">
        <v>20</v>
      </c>
      <c r="R10" s="17">
        <v>9.8</v>
      </c>
      <c r="S10" s="20">
        <v>4.7</v>
      </c>
      <c r="T10" s="10">
        <v>44</v>
      </c>
      <c r="U10" s="21"/>
      <c r="V10" s="7">
        <v>6.126916581171897</v>
      </c>
      <c r="W10" s="4" t="s">
        <v>66</v>
      </c>
    </row>
    <row r="11" spans="1:23" ht="12.75">
      <c r="A11" s="12">
        <v>38047</v>
      </c>
      <c r="B11" s="13">
        <v>0.40625</v>
      </c>
      <c r="C11" s="14">
        <v>1.4</v>
      </c>
      <c r="D11" s="15">
        <v>14303</v>
      </c>
      <c r="E11" s="16">
        <v>1042</v>
      </c>
      <c r="F11" s="6" t="s">
        <v>1</v>
      </c>
      <c r="G11" s="6" t="s">
        <v>0</v>
      </c>
      <c r="H11" s="6" t="s">
        <v>0</v>
      </c>
      <c r="I11" s="6" t="s">
        <v>0</v>
      </c>
      <c r="J11" s="17">
        <v>7.7</v>
      </c>
      <c r="K11" s="93"/>
      <c r="L11" s="55">
        <v>2</v>
      </c>
      <c r="M11" s="95"/>
      <c r="N11" s="40">
        <v>2.7</v>
      </c>
      <c r="O11" s="43"/>
      <c r="P11" s="93" t="s">
        <v>2</v>
      </c>
      <c r="Q11" s="98">
        <v>20</v>
      </c>
      <c r="R11" s="17">
        <v>9</v>
      </c>
      <c r="S11" s="20">
        <v>3.7</v>
      </c>
      <c r="T11" s="10">
        <v>37</v>
      </c>
      <c r="U11" s="21"/>
      <c r="V11" s="7">
        <v>5.237690783051023</v>
      </c>
      <c r="W11" s="4" t="s">
        <v>66</v>
      </c>
    </row>
    <row r="12" spans="1:23" ht="12.75">
      <c r="A12" s="12">
        <v>38054</v>
      </c>
      <c r="B12" s="13">
        <v>0.4305555555555556</v>
      </c>
      <c r="C12" s="14">
        <v>0</v>
      </c>
      <c r="D12" s="15">
        <v>14735</v>
      </c>
      <c r="E12" s="16">
        <v>1031</v>
      </c>
      <c r="F12" s="6" t="s">
        <v>1</v>
      </c>
      <c r="G12" s="6" t="s">
        <v>1</v>
      </c>
      <c r="H12" s="6" t="s">
        <v>0</v>
      </c>
      <c r="I12" s="6" t="s">
        <v>0</v>
      </c>
      <c r="J12" s="17">
        <v>7.8</v>
      </c>
      <c r="K12" s="93"/>
      <c r="L12" s="55">
        <v>1.9</v>
      </c>
      <c r="M12" s="95"/>
      <c r="N12" s="40">
        <v>6.4</v>
      </c>
      <c r="O12" s="43"/>
      <c r="P12" s="93" t="s">
        <v>2</v>
      </c>
      <c r="Q12" s="98">
        <v>20</v>
      </c>
      <c r="R12" s="17">
        <v>8.5</v>
      </c>
      <c r="S12" s="20">
        <v>4.5</v>
      </c>
      <c r="T12" s="10">
        <v>40</v>
      </c>
      <c r="U12" s="21"/>
      <c r="V12" s="7">
        <v>5.620585870955091</v>
      </c>
      <c r="W12" s="4" t="s">
        <v>66</v>
      </c>
    </row>
    <row r="13" spans="1:23" ht="12.75">
      <c r="A13" s="12">
        <v>38061</v>
      </c>
      <c r="B13" s="13">
        <v>0.3541666666666667</v>
      </c>
      <c r="C13" s="14">
        <v>0</v>
      </c>
      <c r="D13" s="15">
        <v>5942</v>
      </c>
      <c r="E13" s="16">
        <v>1033</v>
      </c>
      <c r="F13" s="6" t="s">
        <v>1</v>
      </c>
      <c r="G13" s="6" t="s">
        <v>1</v>
      </c>
      <c r="H13" s="6" t="s">
        <v>0</v>
      </c>
      <c r="I13" s="6" t="s">
        <v>0</v>
      </c>
      <c r="J13" s="17">
        <v>7.7</v>
      </c>
      <c r="K13" s="93"/>
      <c r="L13" s="55">
        <v>1.5</v>
      </c>
      <c r="M13" s="95"/>
      <c r="N13" s="40">
        <v>2.1</v>
      </c>
      <c r="O13" s="43"/>
      <c r="P13" s="93" t="s">
        <v>2</v>
      </c>
      <c r="Q13" s="98">
        <v>20</v>
      </c>
      <c r="R13" s="17">
        <v>8.9</v>
      </c>
      <c r="S13" s="20">
        <v>4.5</v>
      </c>
      <c r="T13" s="10">
        <v>41</v>
      </c>
      <c r="U13" s="21"/>
      <c r="V13" s="7">
        <v>5.747601977143039</v>
      </c>
      <c r="W13" s="4" t="s">
        <v>66</v>
      </c>
    </row>
    <row r="14" spans="1:23" ht="12.75">
      <c r="A14" s="12">
        <v>38068</v>
      </c>
      <c r="B14" s="13">
        <v>0.4131944444444444</v>
      </c>
      <c r="C14" s="14">
        <v>0</v>
      </c>
      <c r="D14" s="15">
        <v>1667</v>
      </c>
      <c r="E14" s="16">
        <v>1037</v>
      </c>
      <c r="F14" s="6" t="s">
        <v>1</v>
      </c>
      <c r="G14" s="6" t="s">
        <v>1</v>
      </c>
      <c r="H14" s="6" t="s">
        <v>0</v>
      </c>
      <c r="I14" s="6" t="s">
        <v>0</v>
      </c>
      <c r="J14" s="17">
        <v>7.9</v>
      </c>
      <c r="K14" s="93"/>
      <c r="L14" s="55">
        <v>1.4</v>
      </c>
      <c r="M14" s="95"/>
      <c r="N14" s="40">
        <v>2</v>
      </c>
      <c r="O14" s="43"/>
      <c r="P14" s="93" t="s">
        <v>2</v>
      </c>
      <c r="Q14" s="98">
        <v>20</v>
      </c>
      <c r="R14" s="17">
        <v>8.95</v>
      </c>
      <c r="S14" s="20">
        <v>4.4</v>
      </c>
      <c r="T14" s="10">
        <v>40</v>
      </c>
      <c r="U14" s="21"/>
      <c r="V14" s="7">
        <v>5.620585870955091</v>
      </c>
      <c r="W14" s="4" t="s">
        <v>66</v>
      </c>
    </row>
    <row r="15" spans="1:23" ht="12.75">
      <c r="A15" s="12">
        <v>38075</v>
      </c>
      <c r="B15" s="13">
        <v>0.375</v>
      </c>
      <c r="C15" s="14">
        <v>0</v>
      </c>
      <c r="D15" s="15">
        <v>5253</v>
      </c>
      <c r="E15" s="16">
        <v>1042</v>
      </c>
      <c r="F15" s="6" t="s">
        <v>1</v>
      </c>
      <c r="G15" s="6" t="s">
        <v>1</v>
      </c>
      <c r="H15" s="6" t="s">
        <v>0</v>
      </c>
      <c r="I15" s="6" t="s">
        <v>0</v>
      </c>
      <c r="J15" s="17">
        <v>7.7</v>
      </c>
      <c r="K15" s="93"/>
      <c r="L15" s="55">
        <v>1.2</v>
      </c>
      <c r="M15" s="95"/>
      <c r="N15" s="40">
        <v>1.6</v>
      </c>
      <c r="O15" s="43"/>
      <c r="P15" s="93" t="s">
        <v>2</v>
      </c>
      <c r="Q15" s="98">
        <v>20</v>
      </c>
      <c r="R15" s="17">
        <v>10.3</v>
      </c>
      <c r="S15" s="20">
        <v>4.4</v>
      </c>
      <c r="T15" s="10">
        <v>44</v>
      </c>
      <c r="U15" s="21"/>
      <c r="V15" s="7">
        <v>6.126916581171897</v>
      </c>
      <c r="W15" s="4" t="s">
        <v>66</v>
      </c>
    </row>
    <row r="16" spans="1:23" ht="12.75">
      <c r="A16" s="12">
        <v>38082</v>
      </c>
      <c r="B16" s="13">
        <v>0.40972222222222227</v>
      </c>
      <c r="C16" s="14">
        <v>0</v>
      </c>
      <c r="D16" s="15">
        <v>4800</v>
      </c>
      <c r="E16" s="16">
        <v>1046</v>
      </c>
      <c r="F16" s="6" t="s">
        <v>1</v>
      </c>
      <c r="G16" s="6" t="s">
        <v>1</v>
      </c>
      <c r="H16" s="6" t="s">
        <v>0</v>
      </c>
      <c r="I16" s="6" t="s">
        <v>0</v>
      </c>
      <c r="J16" s="17">
        <v>7.5</v>
      </c>
      <c r="K16" s="93"/>
      <c r="L16" s="55">
        <v>1.1</v>
      </c>
      <c r="M16" s="95"/>
      <c r="N16" s="40">
        <v>1.5</v>
      </c>
      <c r="O16" s="43"/>
      <c r="P16" s="93" t="s">
        <v>2</v>
      </c>
      <c r="Q16" s="98">
        <v>20</v>
      </c>
      <c r="R16" s="17">
        <v>9.1</v>
      </c>
      <c r="S16" s="20">
        <v>4.3</v>
      </c>
      <c r="T16" s="10">
        <v>40</v>
      </c>
      <c r="U16" s="21"/>
      <c r="V16" s="7">
        <v>5.620585870955091</v>
      </c>
      <c r="W16" s="4" t="s">
        <v>66</v>
      </c>
    </row>
    <row r="17" spans="1:23" ht="12.75">
      <c r="A17" s="12">
        <v>38089</v>
      </c>
      <c r="B17" s="13">
        <v>0.3888888888888889</v>
      </c>
      <c r="C17" s="14">
        <v>0</v>
      </c>
      <c r="D17" s="15">
        <v>10300</v>
      </c>
      <c r="E17" s="16">
        <v>1045</v>
      </c>
      <c r="F17" s="6" t="s">
        <v>1</v>
      </c>
      <c r="G17" s="22" t="s">
        <v>3</v>
      </c>
      <c r="H17" s="6" t="s">
        <v>0</v>
      </c>
      <c r="I17" s="6" t="s">
        <v>0</v>
      </c>
      <c r="J17" s="17">
        <v>7.7</v>
      </c>
      <c r="K17" s="93"/>
      <c r="L17" s="55">
        <v>1.9</v>
      </c>
      <c r="M17" s="95"/>
      <c r="N17" s="40">
        <v>2.3</v>
      </c>
      <c r="O17" s="43"/>
      <c r="P17" s="93" t="s">
        <v>2</v>
      </c>
      <c r="Q17" s="98">
        <v>20</v>
      </c>
      <c r="R17" s="17">
        <v>9</v>
      </c>
      <c r="S17" s="20">
        <v>4.2</v>
      </c>
      <c r="T17" s="10">
        <v>40</v>
      </c>
      <c r="U17" s="21"/>
      <c r="V17" s="7">
        <v>5.620585870955091</v>
      </c>
      <c r="W17" s="4" t="s">
        <v>66</v>
      </c>
    </row>
    <row r="18" spans="1:23" ht="12.75">
      <c r="A18" s="12">
        <v>38096</v>
      </c>
      <c r="B18" s="13">
        <v>0.4375</v>
      </c>
      <c r="C18" s="14">
        <v>1.14</v>
      </c>
      <c r="D18" s="15">
        <v>2871</v>
      </c>
      <c r="E18" s="16">
        <v>1046</v>
      </c>
      <c r="F18" s="6" t="s">
        <v>1</v>
      </c>
      <c r="G18" s="6" t="s">
        <v>0</v>
      </c>
      <c r="H18" s="6" t="s">
        <v>0</v>
      </c>
      <c r="I18" s="6" t="s">
        <v>0</v>
      </c>
      <c r="J18" s="17">
        <v>7.4</v>
      </c>
      <c r="K18" s="93"/>
      <c r="L18" s="55">
        <v>1.3</v>
      </c>
      <c r="M18" s="95"/>
      <c r="N18" s="40">
        <v>1.8</v>
      </c>
      <c r="O18" s="43"/>
      <c r="P18" s="93" t="s">
        <v>2</v>
      </c>
      <c r="Q18" s="98">
        <v>20</v>
      </c>
      <c r="R18" s="17">
        <v>9.4</v>
      </c>
      <c r="S18" s="20">
        <v>4.3</v>
      </c>
      <c r="T18" s="10">
        <v>41</v>
      </c>
      <c r="U18" s="21"/>
      <c r="V18" s="7">
        <v>5.747601977143039</v>
      </c>
      <c r="W18" s="4" t="s">
        <v>66</v>
      </c>
    </row>
    <row r="19" spans="1:23" ht="12.75">
      <c r="A19" s="12">
        <v>38103</v>
      </c>
      <c r="B19" s="13">
        <v>0.375</v>
      </c>
      <c r="C19" s="14">
        <v>0</v>
      </c>
      <c r="D19" s="15">
        <v>2677</v>
      </c>
      <c r="E19" s="16">
        <v>1049</v>
      </c>
      <c r="F19" s="6" t="s">
        <v>1</v>
      </c>
      <c r="G19" s="6" t="s">
        <v>1</v>
      </c>
      <c r="H19" s="6" t="s">
        <v>0</v>
      </c>
      <c r="I19" s="6" t="s">
        <v>0</v>
      </c>
      <c r="J19" s="17">
        <v>7.7</v>
      </c>
      <c r="K19" s="93"/>
      <c r="L19" s="55">
        <v>1.6</v>
      </c>
      <c r="M19" s="95"/>
      <c r="N19" s="40">
        <v>2</v>
      </c>
      <c r="O19" s="43"/>
      <c r="P19" s="93" t="s">
        <v>2</v>
      </c>
      <c r="Q19" s="98">
        <v>20</v>
      </c>
      <c r="R19" s="17">
        <v>9.1</v>
      </c>
      <c r="S19" s="20">
        <v>4.1</v>
      </c>
      <c r="T19" s="10">
        <v>40</v>
      </c>
      <c r="U19" s="21"/>
      <c r="V19" s="7">
        <v>5.620585870955091</v>
      </c>
      <c r="W19" s="4" t="s">
        <v>66</v>
      </c>
    </row>
    <row r="20" spans="1:23" ht="12.75">
      <c r="A20" s="12">
        <v>38110</v>
      </c>
      <c r="B20" s="13">
        <v>0.3576388888888889</v>
      </c>
      <c r="C20" s="14">
        <v>0</v>
      </c>
      <c r="D20" s="15">
        <v>7382</v>
      </c>
      <c r="E20" s="16">
        <v>1049.92</v>
      </c>
      <c r="F20" s="6" t="s">
        <v>1</v>
      </c>
      <c r="G20" s="6" t="s">
        <v>1</v>
      </c>
      <c r="H20" s="6" t="s">
        <v>0</v>
      </c>
      <c r="I20" s="6" t="s">
        <v>0</v>
      </c>
      <c r="J20" s="17">
        <v>7.5</v>
      </c>
      <c r="K20" s="93"/>
      <c r="L20" s="55">
        <v>1.5</v>
      </c>
      <c r="M20" s="95"/>
      <c r="N20" s="40">
        <v>2.1</v>
      </c>
      <c r="O20" s="43"/>
      <c r="P20" s="93" t="s">
        <v>2</v>
      </c>
      <c r="Q20" s="98">
        <v>20</v>
      </c>
      <c r="R20" s="17">
        <v>8.8</v>
      </c>
      <c r="S20" s="20">
        <v>4.2</v>
      </c>
      <c r="T20" s="10">
        <v>39</v>
      </c>
      <c r="U20" s="21"/>
      <c r="V20" s="7">
        <v>5.49326771000337</v>
      </c>
      <c r="W20" s="4" t="s">
        <v>66</v>
      </c>
    </row>
    <row r="21" spans="1:23" ht="12.75">
      <c r="A21" s="12">
        <v>38117</v>
      </c>
      <c r="B21" s="13">
        <v>0.6319444444444444</v>
      </c>
      <c r="C21" s="14">
        <v>0.04</v>
      </c>
      <c r="D21" s="15">
        <v>12200</v>
      </c>
      <c r="E21" s="16">
        <v>1048.57</v>
      </c>
      <c r="F21" s="22" t="s">
        <v>1</v>
      </c>
      <c r="G21" s="22" t="s">
        <v>1</v>
      </c>
      <c r="H21" s="6" t="s">
        <v>0</v>
      </c>
      <c r="I21" s="6" t="s">
        <v>0</v>
      </c>
      <c r="J21" s="17">
        <v>7.7</v>
      </c>
      <c r="K21" s="93"/>
      <c r="L21" s="55">
        <v>1.5</v>
      </c>
      <c r="M21" s="95"/>
      <c r="N21" s="40">
        <v>2</v>
      </c>
      <c r="O21" s="43"/>
      <c r="P21" s="93" t="s">
        <v>2</v>
      </c>
      <c r="Q21" s="98">
        <v>20</v>
      </c>
      <c r="R21" s="17">
        <v>9.2</v>
      </c>
      <c r="S21" s="20">
        <v>4.2</v>
      </c>
      <c r="T21" s="10">
        <v>40</v>
      </c>
      <c r="U21" s="21"/>
      <c r="V21" s="7">
        <v>5.620585870955091</v>
      </c>
      <c r="W21" s="4" t="s">
        <v>66</v>
      </c>
    </row>
    <row r="22" spans="1:23" ht="12.75">
      <c r="A22" s="12">
        <v>38124</v>
      </c>
      <c r="B22" s="13">
        <v>0.3680555555555556</v>
      </c>
      <c r="C22" s="14">
        <v>0</v>
      </c>
      <c r="D22" s="15">
        <v>11493</v>
      </c>
      <c r="E22" s="16">
        <v>1047.08</v>
      </c>
      <c r="F22" s="22" t="s">
        <v>0</v>
      </c>
      <c r="G22" s="22" t="s">
        <v>1</v>
      </c>
      <c r="H22" s="6" t="s">
        <v>0</v>
      </c>
      <c r="I22" s="6" t="s">
        <v>0</v>
      </c>
      <c r="J22" s="17">
        <v>7.6</v>
      </c>
      <c r="K22" s="93"/>
      <c r="L22" s="55">
        <v>1.3</v>
      </c>
      <c r="M22" s="95"/>
      <c r="N22" s="40">
        <v>1.6</v>
      </c>
      <c r="O22" s="43"/>
      <c r="P22" s="93" t="s">
        <v>2</v>
      </c>
      <c r="Q22" s="98">
        <v>20</v>
      </c>
      <c r="R22" s="17">
        <v>9.1</v>
      </c>
      <c r="S22" s="20">
        <v>4.2</v>
      </c>
      <c r="T22" s="10">
        <v>40</v>
      </c>
      <c r="U22" s="21"/>
      <c r="V22" s="7">
        <v>5.620585870955091</v>
      </c>
      <c r="W22" s="4" t="s">
        <v>66</v>
      </c>
    </row>
    <row r="23" spans="1:23" ht="12.75">
      <c r="A23" s="12">
        <v>38131</v>
      </c>
      <c r="B23" s="13">
        <v>0.4444444444444444</v>
      </c>
      <c r="C23" s="14">
        <v>0</v>
      </c>
      <c r="D23" s="15">
        <v>10333</v>
      </c>
      <c r="E23" s="16">
        <v>1045.71</v>
      </c>
      <c r="F23" s="22" t="s">
        <v>0</v>
      </c>
      <c r="G23" s="22" t="s">
        <v>1</v>
      </c>
      <c r="H23" s="6" t="s">
        <v>0</v>
      </c>
      <c r="I23" s="6" t="s">
        <v>0</v>
      </c>
      <c r="J23" s="17">
        <v>7.6</v>
      </c>
      <c r="K23" s="93"/>
      <c r="L23" s="55">
        <v>1.2</v>
      </c>
      <c r="M23" s="95"/>
      <c r="N23" s="40">
        <v>1.7</v>
      </c>
      <c r="O23" s="43"/>
      <c r="P23" s="93" t="s">
        <v>2</v>
      </c>
      <c r="Q23" s="98">
        <v>20</v>
      </c>
      <c r="R23" s="17">
        <v>9.4</v>
      </c>
      <c r="S23" s="20">
        <v>4.1</v>
      </c>
      <c r="T23" s="10">
        <v>40</v>
      </c>
      <c r="U23" s="21"/>
      <c r="V23" s="7">
        <v>5.620585870955091</v>
      </c>
      <c r="W23" s="4" t="s">
        <v>66</v>
      </c>
    </row>
    <row r="24" spans="1:23" ht="12.75">
      <c r="A24" s="12">
        <v>38139</v>
      </c>
      <c r="B24" s="13">
        <v>0.611111111111111</v>
      </c>
      <c r="C24" s="14">
        <v>0</v>
      </c>
      <c r="D24" s="15">
        <v>9826</v>
      </c>
      <c r="E24" s="16">
        <v>1042.42</v>
      </c>
      <c r="F24" s="22" t="s">
        <v>4</v>
      </c>
      <c r="G24" s="22" t="s">
        <v>1</v>
      </c>
      <c r="H24" s="6" t="s">
        <v>0</v>
      </c>
      <c r="I24" s="6" t="s">
        <v>0</v>
      </c>
      <c r="J24" s="17">
        <v>7.6</v>
      </c>
      <c r="K24" s="93"/>
      <c r="L24" s="55">
        <v>1.3</v>
      </c>
      <c r="M24" s="95"/>
      <c r="N24" s="40">
        <v>1.5</v>
      </c>
      <c r="O24" s="43"/>
      <c r="P24" s="93" t="s">
        <v>2</v>
      </c>
      <c r="Q24" s="98">
        <v>20</v>
      </c>
      <c r="R24" s="17">
        <v>10</v>
      </c>
      <c r="S24" s="20">
        <v>4.2</v>
      </c>
      <c r="T24" s="10">
        <v>42</v>
      </c>
      <c r="U24" s="21"/>
      <c r="V24" s="7">
        <v>5.874324087917269</v>
      </c>
      <c r="W24" s="4" t="s">
        <v>66</v>
      </c>
    </row>
    <row r="25" spans="1:23" ht="12.75">
      <c r="A25" s="12">
        <v>38145</v>
      </c>
      <c r="B25" s="13">
        <v>0.4583333333333333</v>
      </c>
      <c r="C25" s="14">
        <v>0</v>
      </c>
      <c r="D25" s="15">
        <v>13000</v>
      </c>
      <c r="E25" s="16">
        <v>1039.24</v>
      </c>
      <c r="F25" s="22" t="s">
        <v>4</v>
      </c>
      <c r="G25" s="22" t="s">
        <v>1</v>
      </c>
      <c r="H25" s="6" t="s">
        <v>0</v>
      </c>
      <c r="I25" s="6" t="s">
        <v>0</v>
      </c>
      <c r="J25" s="17">
        <v>7.6</v>
      </c>
      <c r="K25" s="93"/>
      <c r="L25" s="55">
        <v>1.1</v>
      </c>
      <c r="M25" s="95"/>
      <c r="N25" s="40">
        <v>1.4</v>
      </c>
      <c r="O25" s="43"/>
      <c r="P25" s="93" t="s">
        <v>2</v>
      </c>
      <c r="Q25" s="98">
        <v>20</v>
      </c>
      <c r="R25" s="17">
        <v>9.8</v>
      </c>
      <c r="S25" s="23"/>
      <c r="T25" s="24"/>
      <c r="U25" s="21"/>
      <c r="V25" s="7">
        <v>6.000759860959375</v>
      </c>
      <c r="W25" s="4" t="s">
        <v>66</v>
      </c>
    </row>
    <row r="26" spans="1:23" ht="12.75">
      <c r="A26" s="12">
        <v>38152</v>
      </c>
      <c r="B26" s="13">
        <v>0.4895833333333333</v>
      </c>
      <c r="C26" s="14">
        <v>0</v>
      </c>
      <c r="D26" s="15">
        <v>15470</v>
      </c>
      <c r="E26" s="16">
        <v>1034.84</v>
      </c>
      <c r="F26" s="22" t="s">
        <v>1</v>
      </c>
      <c r="G26" s="22" t="s">
        <v>1</v>
      </c>
      <c r="H26" s="6" t="s">
        <v>0</v>
      </c>
      <c r="I26" s="6" t="s">
        <v>0</v>
      </c>
      <c r="J26" s="17">
        <v>7.5</v>
      </c>
      <c r="K26" s="93"/>
      <c r="L26" s="55">
        <v>1.1</v>
      </c>
      <c r="M26" s="95"/>
      <c r="N26" s="40">
        <v>1.6</v>
      </c>
      <c r="O26" s="43"/>
      <c r="P26" s="93" t="s">
        <v>2</v>
      </c>
      <c r="Q26" s="98">
        <v>20</v>
      </c>
      <c r="R26" s="17">
        <v>9.7</v>
      </c>
      <c r="S26" s="20">
        <v>4.2</v>
      </c>
      <c r="T26" s="10">
        <v>42</v>
      </c>
      <c r="U26" s="21"/>
      <c r="V26" s="7">
        <v>5.874324087917269</v>
      </c>
      <c r="W26" s="4" t="s">
        <v>66</v>
      </c>
    </row>
    <row r="27" spans="1:23" ht="12.75">
      <c r="A27" s="12">
        <v>38159</v>
      </c>
      <c r="B27" s="13">
        <v>0.517361111111111</v>
      </c>
      <c r="C27" s="14">
        <v>0</v>
      </c>
      <c r="D27" s="15">
        <v>14108</v>
      </c>
      <c r="E27" s="16">
        <v>1029.76</v>
      </c>
      <c r="F27" s="22" t="s">
        <v>1</v>
      </c>
      <c r="G27" s="22" t="s">
        <v>1</v>
      </c>
      <c r="H27" s="6" t="s">
        <v>0</v>
      </c>
      <c r="I27" s="6" t="s">
        <v>0</v>
      </c>
      <c r="J27" s="17">
        <v>7.6</v>
      </c>
      <c r="K27" s="93"/>
      <c r="L27" s="55">
        <v>1.1</v>
      </c>
      <c r="M27" s="95"/>
      <c r="N27" s="40">
        <v>1.3</v>
      </c>
      <c r="O27" s="43"/>
      <c r="P27" s="93" t="s">
        <v>2</v>
      </c>
      <c r="Q27" s="98">
        <v>20</v>
      </c>
      <c r="R27" s="17">
        <v>9.4</v>
      </c>
      <c r="S27" s="20">
        <v>4.1</v>
      </c>
      <c r="T27" s="10">
        <v>41</v>
      </c>
      <c r="U27" s="21"/>
      <c r="V27" s="7">
        <v>5.747601977143039</v>
      </c>
      <c r="W27" s="4" t="s">
        <v>66</v>
      </c>
    </row>
    <row r="28" spans="1:23" ht="12.75">
      <c r="A28" s="12">
        <v>38166</v>
      </c>
      <c r="B28" s="13">
        <v>0.34027777777777773</v>
      </c>
      <c r="C28" s="14">
        <v>0</v>
      </c>
      <c r="D28" s="15">
        <v>13830</v>
      </c>
      <c r="E28" s="16">
        <v>1024.59</v>
      </c>
      <c r="F28" s="22" t="s">
        <v>1</v>
      </c>
      <c r="G28" s="22" t="s">
        <v>1</v>
      </c>
      <c r="H28" s="6" t="s">
        <v>0</v>
      </c>
      <c r="I28" s="6" t="s">
        <v>0</v>
      </c>
      <c r="J28" s="17">
        <v>7.3</v>
      </c>
      <c r="K28" s="93"/>
      <c r="L28" s="55">
        <v>1.7</v>
      </c>
      <c r="M28" s="95"/>
      <c r="N28" s="40">
        <v>1.7</v>
      </c>
      <c r="O28" s="43"/>
      <c r="P28" s="93" t="s">
        <v>2</v>
      </c>
      <c r="Q28" s="98">
        <v>20</v>
      </c>
      <c r="R28" s="17">
        <v>9.1</v>
      </c>
      <c r="S28" s="20">
        <v>4.1</v>
      </c>
      <c r="T28" s="10">
        <v>43</v>
      </c>
      <c r="U28" s="21"/>
      <c r="V28" s="7">
        <v>6.000759860959375</v>
      </c>
      <c r="W28" s="4" t="s">
        <v>66</v>
      </c>
    </row>
    <row r="29" spans="1:23" ht="12.75">
      <c r="A29" s="12">
        <v>38174</v>
      </c>
      <c r="B29" s="13">
        <v>0.4861111111111111</v>
      </c>
      <c r="C29" s="14">
        <v>0</v>
      </c>
      <c r="D29" s="15">
        <v>14077</v>
      </c>
      <c r="E29" s="16">
        <v>1018.7</v>
      </c>
      <c r="F29" s="22" t="s">
        <v>0</v>
      </c>
      <c r="G29" s="22" t="s">
        <v>1</v>
      </c>
      <c r="H29" s="22" t="s">
        <v>5</v>
      </c>
      <c r="I29" s="22" t="s">
        <v>0</v>
      </c>
      <c r="J29" s="17">
        <v>7.5</v>
      </c>
      <c r="K29" s="93"/>
      <c r="L29" s="55">
        <v>1.2</v>
      </c>
      <c r="M29" s="95"/>
      <c r="N29" s="40">
        <v>1.1</v>
      </c>
      <c r="O29" s="43"/>
      <c r="P29" s="93" t="s">
        <v>2</v>
      </c>
      <c r="Q29" s="98">
        <v>20</v>
      </c>
      <c r="R29" s="17">
        <v>9.7</v>
      </c>
      <c r="S29" s="20">
        <v>4.3</v>
      </c>
      <c r="T29" s="10">
        <v>42</v>
      </c>
      <c r="U29" s="21"/>
      <c r="V29" s="7">
        <v>5.874324087917269</v>
      </c>
      <c r="W29" s="4" t="s">
        <v>66</v>
      </c>
    </row>
    <row r="30" spans="1:23" ht="12.75">
      <c r="A30" s="12">
        <v>38180</v>
      </c>
      <c r="B30" s="13">
        <v>0.4305555555555556</v>
      </c>
      <c r="C30" s="14">
        <v>0</v>
      </c>
      <c r="D30" s="15">
        <v>14037</v>
      </c>
      <c r="E30" s="16">
        <v>1014.1</v>
      </c>
      <c r="F30" s="22" t="s">
        <v>0</v>
      </c>
      <c r="G30" s="22" t="s">
        <v>6</v>
      </c>
      <c r="H30" s="22" t="s">
        <v>5</v>
      </c>
      <c r="I30" s="22" t="s">
        <v>0</v>
      </c>
      <c r="J30" s="17">
        <v>7.5</v>
      </c>
      <c r="K30" s="93"/>
      <c r="L30" s="55">
        <v>1.1</v>
      </c>
      <c r="M30" s="95"/>
      <c r="N30" s="40">
        <v>1.2</v>
      </c>
      <c r="O30" s="43"/>
      <c r="P30" s="93" t="s">
        <v>2</v>
      </c>
      <c r="Q30" s="98">
        <v>20</v>
      </c>
      <c r="R30" s="17">
        <v>9.4</v>
      </c>
      <c r="S30" s="20">
        <v>4.2</v>
      </c>
      <c r="T30" s="10">
        <v>41</v>
      </c>
      <c r="U30" s="21"/>
      <c r="V30" s="7">
        <v>5.747601977143039</v>
      </c>
      <c r="W30" s="4" t="s">
        <v>66</v>
      </c>
    </row>
    <row r="31" spans="1:23" ht="12.75">
      <c r="A31" s="12">
        <v>38187</v>
      </c>
      <c r="B31" s="13">
        <v>0.3680555555555556</v>
      </c>
      <c r="C31" s="14">
        <v>0</v>
      </c>
      <c r="D31" s="15">
        <v>14600</v>
      </c>
      <c r="E31" s="16">
        <v>1008.46</v>
      </c>
      <c r="F31" s="22" t="s">
        <v>0</v>
      </c>
      <c r="G31" s="22" t="s">
        <v>7</v>
      </c>
      <c r="H31" s="22" t="s">
        <v>8</v>
      </c>
      <c r="I31" s="22" t="s">
        <v>0</v>
      </c>
      <c r="J31" s="17">
        <v>7.7</v>
      </c>
      <c r="K31" s="93"/>
      <c r="L31" s="55">
        <v>1.1</v>
      </c>
      <c r="M31" s="95"/>
      <c r="N31" s="40">
        <v>1.3</v>
      </c>
      <c r="O31" s="43"/>
      <c r="P31" s="93" t="s">
        <v>2</v>
      </c>
      <c r="Q31" s="98">
        <v>20</v>
      </c>
      <c r="R31" s="17">
        <v>9.8</v>
      </c>
      <c r="S31" s="20">
        <v>4.3</v>
      </c>
      <c r="T31" s="10">
        <v>42</v>
      </c>
      <c r="U31" s="21"/>
      <c r="V31" s="7">
        <v>5.874324087917269</v>
      </c>
      <c r="W31" s="4" t="s">
        <v>66</v>
      </c>
    </row>
    <row r="32" spans="1:23" ht="12.75">
      <c r="A32" s="12">
        <v>38194</v>
      </c>
      <c r="B32" s="13">
        <v>0.3680555555555556</v>
      </c>
      <c r="C32" s="14">
        <v>0</v>
      </c>
      <c r="D32" s="15">
        <v>15469</v>
      </c>
      <c r="E32" s="16">
        <v>1001.91</v>
      </c>
      <c r="F32" s="22" t="s">
        <v>0</v>
      </c>
      <c r="G32" s="22" t="s">
        <v>9</v>
      </c>
      <c r="H32" s="22" t="s">
        <v>1</v>
      </c>
      <c r="I32" s="22" t="s">
        <v>0</v>
      </c>
      <c r="J32" s="17">
        <v>7.6</v>
      </c>
      <c r="K32" s="93"/>
      <c r="L32" s="55">
        <v>1.4</v>
      </c>
      <c r="M32" s="95"/>
      <c r="N32" s="40">
        <v>2.3</v>
      </c>
      <c r="O32" s="43"/>
      <c r="P32" s="93" t="s">
        <v>2</v>
      </c>
      <c r="Q32" s="98">
        <v>20</v>
      </c>
      <c r="R32" s="17">
        <v>9.8</v>
      </c>
      <c r="S32" s="20">
        <v>4.3</v>
      </c>
      <c r="T32" s="10">
        <v>42</v>
      </c>
      <c r="U32" s="21"/>
      <c r="V32" s="7">
        <v>5.874324087917269</v>
      </c>
      <c r="W32" s="4" t="s">
        <v>66</v>
      </c>
    </row>
    <row r="33" spans="1:23" ht="12.75">
      <c r="A33" s="12">
        <v>38201</v>
      </c>
      <c r="B33" s="13">
        <v>0.6006944444444444</v>
      </c>
      <c r="C33" s="14">
        <v>0</v>
      </c>
      <c r="D33" s="15">
        <v>10500</v>
      </c>
      <c r="E33" s="16">
        <v>997</v>
      </c>
      <c r="F33" s="22" t="s">
        <v>0</v>
      </c>
      <c r="G33" s="22" t="s">
        <v>0</v>
      </c>
      <c r="H33" s="22" t="s">
        <v>1</v>
      </c>
      <c r="I33" s="22" t="s">
        <v>0</v>
      </c>
      <c r="J33" s="17">
        <v>7.7</v>
      </c>
      <c r="K33" s="93"/>
      <c r="L33" s="55">
        <v>0.8</v>
      </c>
      <c r="M33" s="95"/>
      <c r="N33" s="41"/>
      <c r="O33" s="43"/>
      <c r="P33" s="93" t="s">
        <v>2</v>
      </c>
      <c r="Q33" s="98">
        <v>20</v>
      </c>
      <c r="R33" s="17">
        <v>9.5</v>
      </c>
      <c r="S33" s="20">
        <v>4.3</v>
      </c>
      <c r="T33" s="10">
        <v>41</v>
      </c>
      <c r="U33" s="21"/>
      <c r="V33" s="7">
        <v>5.747601977143039</v>
      </c>
      <c r="W33" s="4" t="s">
        <v>66</v>
      </c>
    </row>
    <row r="34" spans="1:23" ht="12.75">
      <c r="A34" s="12">
        <v>38208</v>
      </c>
      <c r="B34" s="13">
        <v>0.3333333333333333</v>
      </c>
      <c r="C34" s="14">
        <v>0</v>
      </c>
      <c r="D34" s="15">
        <v>11022</v>
      </c>
      <c r="E34" s="16">
        <v>991.83</v>
      </c>
      <c r="F34" s="22" t="s">
        <v>0</v>
      </c>
      <c r="G34" s="22" t="s">
        <v>0</v>
      </c>
      <c r="H34" s="22" t="s">
        <v>1</v>
      </c>
      <c r="I34" s="22" t="s">
        <v>0</v>
      </c>
      <c r="J34" s="17">
        <v>7.7</v>
      </c>
      <c r="K34" s="93"/>
      <c r="L34" s="55">
        <v>1.2</v>
      </c>
      <c r="M34" s="95"/>
      <c r="N34" s="40">
        <v>1</v>
      </c>
      <c r="O34" s="43"/>
      <c r="P34" s="93" t="s">
        <v>2</v>
      </c>
      <c r="Q34" s="98">
        <v>20</v>
      </c>
      <c r="R34" s="17">
        <v>9.7</v>
      </c>
      <c r="S34" s="20">
        <v>4.2</v>
      </c>
      <c r="T34" s="10">
        <v>42</v>
      </c>
      <c r="U34" s="21"/>
      <c r="V34" s="7">
        <v>5.874324087917269</v>
      </c>
      <c r="W34" s="4" t="s">
        <v>66</v>
      </c>
    </row>
    <row r="35" spans="1:23" ht="12.75">
      <c r="A35" s="12">
        <v>38215</v>
      </c>
      <c r="B35" s="13">
        <v>0.4583333333333333</v>
      </c>
      <c r="C35" s="14">
        <v>0</v>
      </c>
      <c r="D35" s="15">
        <v>5009</v>
      </c>
      <c r="E35" s="16">
        <v>987.75</v>
      </c>
      <c r="F35" s="22" t="s">
        <v>0</v>
      </c>
      <c r="G35" s="22" t="s">
        <v>0</v>
      </c>
      <c r="H35" s="22" t="s">
        <v>1</v>
      </c>
      <c r="I35" s="22" t="s">
        <v>10</v>
      </c>
      <c r="J35" s="17">
        <v>7.6</v>
      </c>
      <c r="K35" s="93"/>
      <c r="L35" s="55">
        <v>1</v>
      </c>
      <c r="M35" s="95"/>
      <c r="N35" s="40">
        <v>1.1</v>
      </c>
      <c r="O35" s="43"/>
      <c r="P35" s="93" t="s">
        <v>2</v>
      </c>
      <c r="Q35" s="98">
        <v>20</v>
      </c>
      <c r="R35" s="17">
        <v>9.9</v>
      </c>
      <c r="S35" s="20">
        <v>4.3</v>
      </c>
      <c r="T35" s="10">
        <v>42</v>
      </c>
      <c r="U35" s="21"/>
      <c r="V35" s="7">
        <v>5.874324087917269</v>
      </c>
      <c r="W35" s="4" t="s">
        <v>66</v>
      </c>
    </row>
    <row r="36" spans="1:23" ht="12.75">
      <c r="A36" s="12">
        <v>38222</v>
      </c>
      <c r="B36" s="13">
        <v>0.4791666666666667</v>
      </c>
      <c r="C36" s="14">
        <v>0</v>
      </c>
      <c r="D36" s="15">
        <v>9350</v>
      </c>
      <c r="E36" s="16">
        <v>983.94</v>
      </c>
      <c r="F36" s="22" t="s">
        <v>0</v>
      </c>
      <c r="G36" s="22" t="s">
        <v>0</v>
      </c>
      <c r="H36" s="22" t="s">
        <v>11</v>
      </c>
      <c r="I36" s="22" t="s">
        <v>12</v>
      </c>
      <c r="J36" s="17">
        <v>7.5</v>
      </c>
      <c r="K36" s="93"/>
      <c r="L36" s="55">
        <v>0.7</v>
      </c>
      <c r="M36" s="95"/>
      <c r="N36" s="40">
        <v>1.1</v>
      </c>
      <c r="O36" s="43"/>
      <c r="P36" s="93" t="s">
        <v>2</v>
      </c>
      <c r="Q36" s="98">
        <v>20</v>
      </c>
      <c r="R36" s="17">
        <v>10.2</v>
      </c>
      <c r="S36" s="20">
        <v>4.3</v>
      </c>
      <c r="T36" s="10">
        <v>43</v>
      </c>
      <c r="U36" s="21"/>
      <c r="V36" s="7">
        <v>6.000759860959375</v>
      </c>
      <c r="W36" s="4" t="s">
        <v>66</v>
      </c>
    </row>
    <row r="37" spans="1:23" ht="12.75">
      <c r="A37" s="12">
        <v>38229</v>
      </c>
      <c r="B37" s="13">
        <v>0.4305555555555556</v>
      </c>
      <c r="C37" s="14">
        <v>0</v>
      </c>
      <c r="D37" s="15">
        <v>9200</v>
      </c>
      <c r="E37" s="16">
        <v>980.43</v>
      </c>
      <c r="F37" s="22" t="s">
        <v>0</v>
      </c>
      <c r="G37" s="22" t="s">
        <v>0</v>
      </c>
      <c r="H37" s="22" t="s">
        <v>11</v>
      </c>
      <c r="I37" s="22" t="s">
        <v>12</v>
      </c>
      <c r="J37" s="17">
        <v>7.7</v>
      </c>
      <c r="K37" s="93"/>
      <c r="L37" s="55">
        <v>0.9</v>
      </c>
      <c r="M37" s="95"/>
      <c r="N37" s="40">
        <v>1.1</v>
      </c>
      <c r="O37" s="43"/>
      <c r="P37" s="93" t="s">
        <v>2</v>
      </c>
      <c r="Q37" s="98">
        <v>20</v>
      </c>
      <c r="R37" s="17">
        <v>9.4</v>
      </c>
      <c r="S37" s="20">
        <v>4.151</v>
      </c>
      <c r="T37" s="10">
        <v>41</v>
      </c>
      <c r="U37" s="21"/>
      <c r="V37" s="7">
        <v>5.747601977143039</v>
      </c>
      <c r="W37" s="4" t="s">
        <v>66</v>
      </c>
    </row>
    <row r="38" spans="1:23" ht="12.75">
      <c r="A38" s="12">
        <v>38237</v>
      </c>
      <c r="B38" s="13">
        <v>0.40972222222222227</v>
      </c>
      <c r="C38" s="14">
        <v>0</v>
      </c>
      <c r="D38" s="15">
        <v>9000</v>
      </c>
      <c r="E38" s="16">
        <v>977.37</v>
      </c>
      <c r="F38" s="22" t="s">
        <v>0</v>
      </c>
      <c r="G38" s="22" t="s">
        <v>0</v>
      </c>
      <c r="H38" s="22" t="s">
        <v>13</v>
      </c>
      <c r="I38" s="22" t="s">
        <v>12</v>
      </c>
      <c r="J38" s="17">
        <v>7.7</v>
      </c>
      <c r="K38" s="93"/>
      <c r="L38" s="55">
        <v>0.7</v>
      </c>
      <c r="M38" s="95"/>
      <c r="N38" s="40">
        <v>0.9</v>
      </c>
      <c r="O38" s="43"/>
      <c r="P38" s="93" t="s">
        <v>2</v>
      </c>
      <c r="Q38" s="98">
        <v>20</v>
      </c>
      <c r="R38" s="17">
        <v>9.7</v>
      </c>
      <c r="S38" s="20">
        <v>4.235</v>
      </c>
      <c r="T38" s="10">
        <v>42</v>
      </c>
      <c r="U38" s="21"/>
      <c r="V38" s="7">
        <v>5.874324087917269</v>
      </c>
      <c r="W38" s="4" t="s">
        <v>66</v>
      </c>
    </row>
    <row r="39" spans="1:23" ht="12.75">
      <c r="A39" s="12">
        <v>38243</v>
      </c>
      <c r="B39" s="13">
        <v>0.3958333333333333</v>
      </c>
      <c r="C39" s="14">
        <v>0</v>
      </c>
      <c r="D39" s="15">
        <v>7682</v>
      </c>
      <c r="E39" s="16">
        <v>974.6</v>
      </c>
      <c r="F39" s="22" t="s">
        <v>0</v>
      </c>
      <c r="G39" s="22" t="s">
        <v>0</v>
      </c>
      <c r="H39" s="22" t="s">
        <v>13</v>
      </c>
      <c r="I39" s="22" t="s">
        <v>12</v>
      </c>
      <c r="J39" s="17">
        <v>7.6</v>
      </c>
      <c r="K39" s="93"/>
      <c r="L39" s="55">
        <v>0.9</v>
      </c>
      <c r="M39" s="95"/>
      <c r="N39" s="40">
        <v>1.2</v>
      </c>
      <c r="O39" s="43"/>
      <c r="P39" s="93" t="s">
        <v>2</v>
      </c>
      <c r="Q39" s="98">
        <v>20</v>
      </c>
      <c r="R39" s="17">
        <v>9.5</v>
      </c>
      <c r="S39" s="20">
        <v>4.3</v>
      </c>
      <c r="T39" s="10">
        <v>42</v>
      </c>
      <c r="U39" s="21"/>
      <c r="V39" s="7">
        <v>5.874324087917269</v>
      </c>
      <c r="W39" s="4" t="s">
        <v>66</v>
      </c>
    </row>
    <row r="40" spans="1:23" ht="12.75">
      <c r="A40" s="12">
        <v>38250</v>
      </c>
      <c r="B40" s="13">
        <v>0.4770833333333333</v>
      </c>
      <c r="C40" s="14">
        <v>0.08</v>
      </c>
      <c r="D40" s="15">
        <v>10548</v>
      </c>
      <c r="E40" s="16">
        <v>970.7</v>
      </c>
      <c r="F40" s="22" t="s">
        <v>0</v>
      </c>
      <c r="G40" s="22" t="s">
        <v>0</v>
      </c>
      <c r="H40" s="22" t="s">
        <v>13</v>
      </c>
      <c r="I40" s="22" t="s">
        <v>12</v>
      </c>
      <c r="J40" s="17">
        <v>7.8</v>
      </c>
      <c r="K40" s="93"/>
      <c r="L40" s="55">
        <v>0.8</v>
      </c>
      <c r="M40" s="95"/>
      <c r="N40" s="40">
        <v>1.3</v>
      </c>
      <c r="O40" s="43"/>
      <c r="P40" s="93" t="s">
        <v>2</v>
      </c>
      <c r="Q40" s="98">
        <v>20</v>
      </c>
      <c r="R40" s="17">
        <v>10</v>
      </c>
      <c r="S40" s="20">
        <v>4.5</v>
      </c>
      <c r="T40" s="10">
        <v>43</v>
      </c>
      <c r="U40" s="21"/>
      <c r="V40" s="7">
        <v>6.000759860959375</v>
      </c>
      <c r="W40" s="4" t="s">
        <v>66</v>
      </c>
    </row>
    <row r="41" spans="1:23" ht="12.75">
      <c r="A41" s="12">
        <v>38257</v>
      </c>
      <c r="B41" s="13">
        <v>0.4826388888888889</v>
      </c>
      <c r="C41" s="14">
        <v>0</v>
      </c>
      <c r="D41" s="15">
        <v>3500</v>
      </c>
      <c r="E41" s="16">
        <v>968.3</v>
      </c>
      <c r="F41" s="22" t="s">
        <v>0</v>
      </c>
      <c r="G41" s="22" t="s">
        <v>0</v>
      </c>
      <c r="H41" s="22" t="s">
        <v>13</v>
      </c>
      <c r="I41" s="22" t="s">
        <v>12</v>
      </c>
      <c r="J41" s="17">
        <v>7.5</v>
      </c>
      <c r="K41" s="93"/>
      <c r="L41" s="55">
        <v>0.9</v>
      </c>
      <c r="M41" s="95"/>
      <c r="N41" s="40">
        <v>1</v>
      </c>
      <c r="O41" s="43"/>
      <c r="P41" s="93" t="s">
        <v>2</v>
      </c>
      <c r="Q41" s="98">
        <v>20</v>
      </c>
      <c r="R41" s="17">
        <v>10.4</v>
      </c>
      <c r="S41" s="20">
        <v>4.4</v>
      </c>
      <c r="T41" s="10">
        <v>44</v>
      </c>
      <c r="U41" s="21"/>
      <c r="V41" s="7">
        <v>6.126916581171897</v>
      </c>
      <c r="W41" s="4" t="s">
        <v>66</v>
      </c>
    </row>
    <row r="42" spans="1:23" ht="12.75">
      <c r="A42" s="25">
        <v>38264</v>
      </c>
      <c r="B42" s="13">
        <v>0.4375</v>
      </c>
      <c r="C42" s="14">
        <v>0</v>
      </c>
      <c r="D42" s="15">
        <v>2679</v>
      </c>
      <c r="E42" s="16">
        <v>967.3</v>
      </c>
      <c r="F42" s="22" t="s">
        <v>0</v>
      </c>
      <c r="G42" s="22" t="s">
        <v>0</v>
      </c>
      <c r="H42" s="22" t="s">
        <v>13</v>
      </c>
      <c r="I42" s="22" t="s">
        <v>12</v>
      </c>
      <c r="J42" s="17">
        <v>7.6</v>
      </c>
      <c r="K42" s="93"/>
      <c r="L42" s="55">
        <v>0.9</v>
      </c>
      <c r="M42" s="95"/>
      <c r="N42" s="40">
        <v>0.9</v>
      </c>
      <c r="O42" s="43"/>
      <c r="P42" s="93" t="s">
        <v>2</v>
      </c>
      <c r="Q42" s="98">
        <v>20</v>
      </c>
      <c r="R42" s="17">
        <v>10.2</v>
      </c>
      <c r="S42" s="20">
        <v>4.6</v>
      </c>
      <c r="T42" s="10">
        <v>44</v>
      </c>
      <c r="U42" s="21"/>
      <c r="V42" s="7">
        <v>6.126916581171897</v>
      </c>
      <c r="W42" s="4" t="s">
        <v>66</v>
      </c>
    </row>
    <row r="43" spans="1:23" ht="12.75">
      <c r="A43" s="25">
        <v>38272</v>
      </c>
      <c r="B43" s="13">
        <v>0.4131944444444444</v>
      </c>
      <c r="C43" s="14">
        <v>0</v>
      </c>
      <c r="D43" s="15">
        <v>1706</v>
      </c>
      <c r="E43" s="16">
        <v>966.8</v>
      </c>
      <c r="F43" s="22" t="s">
        <v>0</v>
      </c>
      <c r="G43" s="22" t="s">
        <v>0</v>
      </c>
      <c r="H43" s="22" t="s">
        <v>13</v>
      </c>
      <c r="I43" s="22" t="s">
        <v>12</v>
      </c>
      <c r="J43" s="17">
        <v>7.5</v>
      </c>
      <c r="K43" s="93"/>
      <c r="L43" s="55">
        <v>0.7</v>
      </c>
      <c r="M43" s="95"/>
      <c r="N43" s="40">
        <v>1.1</v>
      </c>
      <c r="O43" s="43"/>
      <c r="P43" s="93" t="s">
        <v>2</v>
      </c>
      <c r="Q43" s="98">
        <v>20</v>
      </c>
      <c r="R43" s="17">
        <v>10.1</v>
      </c>
      <c r="S43" s="20">
        <v>4.6</v>
      </c>
      <c r="T43" s="10">
        <v>44</v>
      </c>
      <c r="U43" s="21"/>
      <c r="V43" s="7">
        <v>6.126916581171897</v>
      </c>
      <c r="W43" s="4" t="s">
        <v>66</v>
      </c>
    </row>
    <row r="44" spans="1:23" ht="12.75">
      <c r="A44" s="12">
        <v>38278</v>
      </c>
      <c r="B44" s="13">
        <v>0.3298611111111111</v>
      </c>
      <c r="C44" s="14">
        <v>0</v>
      </c>
      <c r="D44" s="15">
        <v>4456</v>
      </c>
      <c r="E44" s="16">
        <v>965.95</v>
      </c>
      <c r="F44" s="22" t="s">
        <v>0</v>
      </c>
      <c r="G44" s="22" t="s">
        <v>0</v>
      </c>
      <c r="H44" s="22" t="s">
        <v>13</v>
      </c>
      <c r="I44" s="22" t="s">
        <v>12</v>
      </c>
      <c r="J44" s="17">
        <v>7.2</v>
      </c>
      <c r="K44" s="93"/>
      <c r="L44" s="55">
        <v>1</v>
      </c>
      <c r="M44" s="95"/>
      <c r="N44" s="40">
        <v>1.2</v>
      </c>
      <c r="O44" s="43"/>
      <c r="P44" s="93" t="s">
        <v>2</v>
      </c>
      <c r="Q44" s="98">
        <v>20</v>
      </c>
      <c r="R44" s="17">
        <v>10.2</v>
      </c>
      <c r="S44" s="20">
        <v>4.8</v>
      </c>
      <c r="T44" s="10">
        <v>45</v>
      </c>
      <c r="U44" s="21"/>
      <c r="V44" s="7">
        <v>6.252801186880769</v>
      </c>
      <c r="W44" s="4" t="s">
        <v>66</v>
      </c>
    </row>
    <row r="45" spans="1:23" ht="12.75">
      <c r="A45" s="12">
        <v>38286</v>
      </c>
      <c r="B45" s="13">
        <v>0.34722222222222227</v>
      </c>
      <c r="C45" s="14">
        <v>1.52</v>
      </c>
      <c r="D45" s="15">
        <v>5000</v>
      </c>
      <c r="E45" s="16">
        <v>966.3</v>
      </c>
      <c r="F45" s="22" t="s">
        <v>0</v>
      </c>
      <c r="G45" s="22" t="s">
        <v>0</v>
      </c>
      <c r="H45" s="22" t="s">
        <v>13</v>
      </c>
      <c r="I45" s="22" t="s">
        <v>12</v>
      </c>
      <c r="J45" s="17">
        <v>7.6</v>
      </c>
      <c r="K45" s="93"/>
      <c r="L45" s="55">
        <v>0.9</v>
      </c>
      <c r="M45" s="95"/>
      <c r="N45" s="40">
        <v>0.8</v>
      </c>
      <c r="O45" s="43"/>
      <c r="P45" s="93" t="s">
        <v>2</v>
      </c>
      <c r="Q45" s="98">
        <v>20</v>
      </c>
      <c r="R45" s="17">
        <v>9.7</v>
      </c>
      <c r="S45" s="20">
        <v>4.7</v>
      </c>
      <c r="T45" s="10">
        <v>44</v>
      </c>
      <c r="U45" s="21"/>
      <c r="V45" s="7">
        <v>6.126916581171897</v>
      </c>
      <c r="W45" s="4" t="s">
        <v>66</v>
      </c>
    </row>
    <row r="46" spans="1:23" ht="12.75">
      <c r="A46" s="25">
        <v>38292</v>
      </c>
      <c r="B46" s="13">
        <v>0.5902777777777778</v>
      </c>
      <c r="C46" s="14">
        <v>0</v>
      </c>
      <c r="D46" s="15">
        <v>7350</v>
      </c>
      <c r="E46" s="16">
        <v>966.3</v>
      </c>
      <c r="F46" s="22" t="s">
        <v>0</v>
      </c>
      <c r="G46" s="22" t="s">
        <v>0</v>
      </c>
      <c r="H46" s="22" t="s">
        <v>13</v>
      </c>
      <c r="I46" s="22" t="s">
        <v>12</v>
      </c>
      <c r="J46" s="17">
        <v>7.8</v>
      </c>
      <c r="K46" s="93"/>
      <c r="L46" s="55">
        <v>0.6</v>
      </c>
      <c r="M46" s="95"/>
      <c r="N46" s="40">
        <v>0.9</v>
      </c>
      <c r="O46" s="43"/>
      <c r="P46" s="93" t="s">
        <v>2</v>
      </c>
      <c r="Q46" s="98">
        <v>20</v>
      </c>
      <c r="R46" s="17">
        <v>9</v>
      </c>
      <c r="S46" s="20">
        <v>4.8</v>
      </c>
      <c r="T46" s="10">
        <v>42</v>
      </c>
      <c r="U46" s="21"/>
      <c r="V46" s="7">
        <v>5.874324087917269</v>
      </c>
      <c r="W46" s="4" t="s">
        <v>66</v>
      </c>
    </row>
    <row r="47" spans="1:23" ht="12.75">
      <c r="A47" s="25">
        <v>38299</v>
      </c>
      <c r="B47" s="13">
        <v>0.4583333333333333</v>
      </c>
      <c r="C47" s="14">
        <v>0</v>
      </c>
      <c r="D47" s="15">
        <v>5204</v>
      </c>
      <c r="E47" s="16">
        <v>965.6</v>
      </c>
      <c r="F47" s="22" t="s">
        <v>0</v>
      </c>
      <c r="G47" s="22" t="s">
        <v>0</v>
      </c>
      <c r="H47" s="22" t="s">
        <v>13</v>
      </c>
      <c r="I47" s="22" t="s">
        <v>12</v>
      </c>
      <c r="J47" s="17">
        <v>7.6</v>
      </c>
      <c r="K47" s="93"/>
      <c r="L47" s="55">
        <v>0.9</v>
      </c>
      <c r="M47" s="95"/>
      <c r="N47" s="40">
        <v>1</v>
      </c>
      <c r="O47" s="43"/>
      <c r="P47" s="93" t="s">
        <v>2</v>
      </c>
      <c r="Q47" s="98">
        <v>20</v>
      </c>
      <c r="R47" s="17">
        <v>10.4</v>
      </c>
      <c r="S47" s="20">
        <v>4.8</v>
      </c>
      <c r="T47" s="10">
        <v>46</v>
      </c>
      <c r="U47" s="21"/>
      <c r="V47" s="7">
        <v>6.378420293654855</v>
      </c>
      <c r="W47" s="4" t="s">
        <v>66</v>
      </c>
    </row>
    <row r="48" spans="1:23" ht="12.75">
      <c r="A48" s="25">
        <v>38306</v>
      </c>
      <c r="B48" s="13">
        <v>0.3958333333333333</v>
      </c>
      <c r="C48" s="14">
        <v>0</v>
      </c>
      <c r="D48" s="15">
        <v>8443</v>
      </c>
      <c r="E48" s="16">
        <v>965.2</v>
      </c>
      <c r="F48" s="22" t="s">
        <v>0</v>
      </c>
      <c r="G48" s="22" t="s">
        <v>0</v>
      </c>
      <c r="H48" s="22" t="s">
        <v>13</v>
      </c>
      <c r="I48" s="22" t="s">
        <v>12</v>
      </c>
      <c r="J48" s="17">
        <v>7.6</v>
      </c>
      <c r="K48" s="93"/>
      <c r="L48" s="55">
        <v>0.8</v>
      </c>
      <c r="M48" s="95"/>
      <c r="N48" s="40">
        <v>0.9</v>
      </c>
      <c r="O48" s="43"/>
      <c r="P48" s="93" t="s">
        <v>2</v>
      </c>
      <c r="Q48" s="98">
        <v>20</v>
      </c>
      <c r="R48" s="17">
        <v>10</v>
      </c>
      <c r="S48" s="20">
        <v>4.6</v>
      </c>
      <c r="T48" s="10">
        <v>44</v>
      </c>
      <c r="U48" s="21"/>
      <c r="V48" s="7">
        <v>6.126916581171897</v>
      </c>
      <c r="W48" s="4" t="s">
        <v>66</v>
      </c>
    </row>
    <row r="49" spans="1:23" ht="12.75">
      <c r="A49" s="25">
        <v>38313</v>
      </c>
      <c r="B49" s="13">
        <v>0.3611111111111111</v>
      </c>
      <c r="C49" s="14">
        <v>0</v>
      </c>
      <c r="D49" s="15">
        <v>2330</v>
      </c>
      <c r="E49" s="16">
        <v>964.7</v>
      </c>
      <c r="F49" s="22" t="s">
        <v>0</v>
      </c>
      <c r="G49" s="22" t="s">
        <v>0</v>
      </c>
      <c r="H49" s="22" t="s">
        <v>13</v>
      </c>
      <c r="I49" s="22" t="s">
        <v>12</v>
      </c>
      <c r="J49" s="17">
        <v>7.6</v>
      </c>
      <c r="K49" s="93"/>
      <c r="L49" s="55">
        <v>0.8</v>
      </c>
      <c r="M49" s="95"/>
      <c r="N49" s="40">
        <v>1.1</v>
      </c>
      <c r="O49" s="43"/>
      <c r="P49" s="93" t="s">
        <v>2</v>
      </c>
      <c r="Q49" s="98">
        <v>20</v>
      </c>
      <c r="R49" s="17">
        <v>10.1</v>
      </c>
      <c r="S49" s="20">
        <v>5</v>
      </c>
      <c r="T49" s="10">
        <v>46</v>
      </c>
      <c r="U49" s="21"/>
      <c r="V49" s="7">
        <v>6.378420293654855</v>
      </c>
      <c r="W49" s="4" t="s">
        <v>66</v>
      </c>
    </row>
    <row r="50" spans="1:23" ht="12.75">
      <c r="A50" s="12">
        <v>38320</v>
      </c>
      <c r="B50" s="13">
        <v>0.3854166666666667</v>
      </c>
      <c r="C50" s="14">
        <v>0</v>
      </c>
      <c r="D50" s="15">
        <v>3024</v>
      </c>
      <c r="E50" s="16">
        <v>964.6</v>
      </c>
      <c r="F50" s="22" t="s">
        <v>0</v>
      </c>
      <c r="G50" s="22" t="s">
        <v>0</v>
      </c>
      <c r="H50" s="22" t="s">
        <v>13</v>
      </c>
      <c r="I50" s="22" t="s">
        <v>12</v>
      </c>
      <c r="J50" s="17">
        <v>7.9</v>
      </c>
      <c r="K50" s="93"/>
      <c r="L50" s="55">
        <v>0.8</v>
      </c>
      <c r="M50" s="95"/>
      <c r="N50" s="18">
        <v>1</v>
      </c>
      <c r="O50" s="19">
        <v>1.3</v>
      </c>
      <c r="P50" s="93" t="s">
        <v>2</v>
      </c>
      <c r="Q50" s="98">
        <v>20</v>
      </c>
      <c r="R50" s="17">
        <v>10.4</v>
      </c>
      <c r="S50" s="20">
        <v>5</v>
      </c>
      <c r="T50" s="10">
        <v>47</v>
      </c>
      <c r="U50" s="21"/>
      <c r="V50" s="7">
        <v>6.503780216006384</v>
      </c>
      <c r="W50" s="4" t="s">
        <v>66</v>
      </c>
    </row>
    <row r="51" spans="1:23" ht="12.75">
      <c r="A51" s="12">
        <v>38327</v>
      </c>
      <c r="B51" s="13">
        <v>0.37152777777777773</v>
      </c>
      <c r="C51" s="14">
        <v>0</v>
      </c>
      <c r="D51" s="15">
        <v>2179</v>
      </c>
      <c r="E51" s="16">
        <v>964.4</v>
      </c>
      <c r="F51" s="22" t="s">
        <v>0</v>
      </c>
      <c r="G51" s="22" t="s">
        <v>0</v>
      </c>
      <c r="H51" s="22" t="s">
        <v>13</v>
      </c>
      <c r="I51" s="22" t="s">
        <v>12</v>
      </c>
      <c r="J51" s="17">
        <v>7.7</v>
      </c>
      <c r="K51" s="93"/>
      <c r="L51" s="55">
        <v>0.8</v>
      </c>
      <c r="M51" s="95"/>
      <c r="N51" s="18">
        <v>0.6</v>
      </c>
      <c r="O51" s="19">
        <v>0.8</v>
      </c>
      <c r="P51" s="93" t="s">
        <v>2</v>
      </c>
      <c r="Q51" s="98">
        <v>20</v>
      </c>
      <c r="R51" s="17">
        <v>10.3</v>
      </c>
      <c r="S51" s="20">
        <v>5.1</v>
      </c>
      <c r="T51" s="10">
        <v>47</v>
      </c>
      <c r="U51" s="21"/>
      <c r="V51" s="7">
        <v>6.503780216006384</v>
      </c>
      <c r="W51" s="4" t="s">
        <v>66</v>
      </c>
    </row>
    <row r="52" spans="1:23" ht="12.75">
      <c r="A52" s="12">
        <v>38330</v>
      </c>
      <c r="B52" s="13">
        <v>0.5416666666666666</v>
      </c>
      <c r="C52" s="14">
        <v>6.69</v>
      </c>
      <c r="D52" s="15">
        <v>3900</v>
      </c>
      <c r="E52" s="16">
        <v>969.2</v>
      </c>
      <c r="F52" s="22" t="s">
        <v>0</v>
      </c>
      <c r="G52" s="22" t="s">
        <v>0</v>
      </c>
      <c r="H52" s="22" t="s">
        <v>13</v>
      </c>
      <c r="I52" s="22" t="s">
        <v>12</v>
      </c>
      <c r="J52" s="17">
        <v>7.6</v>
      </c>
      <c r="K52" s="93"/>
      <c r="L52" s="55">
        <v>1.1</v>
      </c>
      <c r="M52" s="95"/>
      <c r="N52" s="18">
        <v>1.3</v>
      </c>
      <c r="O52" s="19">
        <v>1.4</v>
      </c>
      <c r="P52" s="93" t="s">
        <v>2</v>
      </c>
      <c r="Q52" s="98">
        <v>20</v>
      </c>
      <c r="R52" s="17">
        <v>10.2</v>
      </c>
      <c r="S52" s="20">
        <v>5.1</v>
      </c>
      <c r="T52" s="10">
        <v>46</v>
      </c>
      <c r="U52" s="21"/>
      <c r="V52" s="7">
        <v>6.378420293654855</v>
      </c>
      <c r="W52" s="4" t="s">
        <v>66</v>
      </c>
    </row>
    <row r="53" spans="1:23" ht="12.75">
      <c r="A53" s="12">
        <v>38334</v>
      </c>
      <c r="B53" s="13">
        <v>0.4270833333333333</v>
      </c>
      <c r="C53" s="14">
        <v>0.02</v>
      </c>
      <c r="D53" s="15">
        <v>3773</v>
      </c>
      <c r="E53" s="16">
        <v>971.6</v>
      </c>
      <c r="F53" s="22" t="s">
        <v>14</v>
      </c>
      <c r="G53" s="22" t="s">
        <v>0</v>
      </c>
      <c r="H53" s="22" t="s">
        <v>0</v>
      </c>
      <c r="I53" s="22" t="s">
        <v>15</v>
      </c>
      <c r="J53" s="17">
        <v>7.7</v>
      </c>
      <c r="K53" s="93"/>
      <c r="L53" s="55">
        <v>1</v>
      </c>
      <c r="M53" s="95"/>
      <c r="N53" s="18">
        <v>1.4</v>
      </c>
      <c r="O53" s="19">
        <v>1.7</v>
      </c>
      <c r="P53" s="93" t="s">
        <v>2</v>
      </c>
      <c r="Q53" s="98">
        <v>20</v>
      </c>
      <c r="R53" s="17">
        <v>10.3</v>
      </c>
      <c r="S53" s="20">
        <v>5.1</v>
      </c>
      <c r="T53" s="10">
        <v>47</v>
      </c>
      <c r="U53" s="21"/>
      <c r="V53" s="7">
        <v>6.503780216006384</v>
      </c>
      <c r="W53" s="4" t="s">
        <v>66</v>
      </c>
    </row>
    <row r="54" spans="1:23" ht="12.75">
      <c r="A54" s="12">
        <v>38338</v>
      </c>
      <c r="B54" s="13">
        <v>0.4930555555555556</v>
      </c>
      <c r="C54" s="14">
        <v>0</v>
      </c>
      <c r="D54" s="15">
        <v>8678</v>
      </c>
      <c r="E54" s="16">
        <v>972.4</v>
      </c>
      <c r="F54" s="22" t="s">
        <v>0</v>
      </c>
      <c r="G54" s="22" t="s">
        <v>0</v>
      </c>
      <c r="H54" s="22" t="s">
        <v>13</v>
      </c>
      <c r="I54" s="22" t="s">
        <v>12</v>
      </c>
      <c r="J54" s="17">
        <v>7.7</v>
      </c>
      <c r="K54" s="93"/>
      <c r="L54" s="55">
        <v>0.8</v>
      </c>
      <c r="M54" s="95"/>
      <c r="N54" s="18">
        <v>1.2</v>
      </c>
      <c r="O54" s="19">
        <v>1.2</v>
      </c>
      <c r="P54" s="93" t="s">
        <v>2</v>
      </c>
      <c r="Q54" s="98">
        <v>20</v>
      </c>
      <c r="R54" s="17">
        <v>10.6</v>
      </c>
      <c r="S54" s="20">
        <v>5.3</v>
      </c>
      <c r="T54" s="10">
        <v>49</v>
      </c>
      <c r="U54" s="21"/>
      <c r="V54" s="7">
        <v>6.75374637738388</v>
      </c>
      <c r="W54" s="4" t="s">
        <v>66</v>
      </c>
    </row>
    <row r="55" spans="1:23" ht="12.75">
      <c r="A55" s="12">
        <v>38341</v>
      </c>
      <c r="B55" s="13">
        <v>0.3576388888888889</v>
      </c>
      <c r="C55" s="14">
        <v>0</v>
      </c>
      <c r="D55" s="15">
        <v>3874</v>
      </c>
      <c r="E55" s="16">
        <v>973.1</v>
      </c>
      <c r="F55" s="22" t="s">
        <v>0</v>
      </c>
      <c r="G55" s="22" t="s">
        <v>0</v>
      </c>
      <c r="H55" s="22" t="s">
        <v>13</v>
      </c>
      <c r="I55" s="22" t="s">
        <v>12</v>
      </c>
      <c r="J55" s="17">
        <v>7.8</v>
      </c>
      <c r="K55" s="93"/>
      <c r="L55" s="55">
        <v>0.9</v>
      </c>
      <c r="M55" s="95"/>
      <c r="N55" s="18">
        <v>1.2</v>
      </c>
      <c r="O55" s="39"/>
      <c r="P55" s="93" t="s">
        <v>2</v>
      </c>
      <c r="Q55" s="98">
        <v>20</v>
      </c>
      <c r="R55" s="17">
        <v>10.9</v>
      </c>
      <c r="S55" s="20">
        <v>5.1</v>
      </c>
      <c r="T55" s="10">
        <v>48</v>
      </c>
      <c r="U55" s="21"/>
      <c r="V55" s="7">
        <v>6.62888698720186</v>
      </c>
      <c r="W55" s="4" t="s">
        <v>66</v>
      </c>
    </row>
    <row r="56" spans="1:23" ht="12.75">
      <c r="A56" s="12">
        <v>38348</v>
      </c>
      <c r="B56" s="13">
        <v>0.40625</v>
      </c>
      <c r="C56" s="14">
        <v>3.97</v>
      </c>
      <c r="D56" s="15">
        <v>5502</v>
      </c>
      <c r="E56" s="16">
        <v>974.3</v>
      </c>
      <c r="F56" s="22" t="s">
        <v>4</v>
      </c>
      <c r="G56" s="22" t="s">
        <v>1</v>
      </c>
      <c r="H56" s="6" t="s">
        <v>0</v>
      </c>
      <c r="I56" s="6" t="s">
        <v>0</v>
      </c>
      <c r="J56" s="17">
        <v>7.9</v>
      </c>
      <c r="K56" s="93"/>
      <c r="L56" s="55">
        <v>1.9</v>
      </c>
      <c r="M56" s="95"/>
      <c r="N56" s="18">
        <v>2.4</v>
      </c>
      <c r="O56" s="19">
        <v>3.1</v>
      </c>
      <c r="P56" s="93" t="s">
        <v>2</v>
      </c>
      <c r="Q56" s="98">
        <v>20</v>
      </c>
      <c r="R56" s="17">
        <v>9.9</v>
      </c>
      <c r="S56" s="20">
        <v>5</v>
      </c>
      <c r="T56" s="10">
        <v>45</v>
      </c>
      <c r="U56" s="21"/>
      <c r="V56" s="7">
        <v>6.252801186880769</v>
      </c>
      <c r="W56" s="4" t="s">
        <v>66</v>
      </c>
    </row>
    <row r="57" spans="1:23" ht="12.75">
      <c r="A57" s="12">
        <v>38350</v>
      </c>
      <c r="B57" s="13">
        <v>0.5</v>
      </c>
      <c r="C57" s="14">
        <v>3.08</v>
      </c>
      <c r="D57" s="15">
        <v>1678</v>
      </c>
      <c r="E57" s="16">
        <v>976.6</v>
      </c>
      <c r="F57" s="22" t="s">
        <v>4</v>
      </c>
      <c r="G57" s="22" t="s">
        <v>1</v>
      </c>
      <c r="H57" s="6" t="s">
        <v>0</v>
      </c>
      <c r="I57" s="6" t="s">
        <v>0</v>
      </c>
      <c r="J57" s="17">
        <v>7.7</v>
      </c>
      <c r="K57" s="93"/>
      <c r="L57" s="55">
        <v>1.5</v>
      </c>
      <c r="M57" s="95"/>
      <c r="N57" s="18">
        <v>2</v>
      </c>
      <c r="O57" s="19">
        <v>2.6</v>
      </c>
      <c r="P57" s="93" t="s">
        <v>2</v>
      </c>
      <c r="Q57" s="98">
        <v>20</v>
      </c>
      <c r="R57" s="17">
        <v>10.1</v>
      </c>
      <c r="S57" s="20">
        <v>4.8</v>
      </c>
      <c r="T57" s="10">
        <v>45</v>
      </c>
      <c r="U57" s="21"/>
      <c r="V57" s="7">
        <v>6.252801186880769</v>
      </c>
      <c r="W57" s="4" t="s">
        <v>66</v>
      </c>
    </row>
    <row r="58" spans="20:23" ht="12.75">
      <c r="T58" s="84">
        <v>42.89090909090909</v>
      </c>
      <c r="V58" s="85"/>
      <c r="W58" s="60"/>
    </row>
  </sheetData>
  <hyperlinks>
    <hyperlink ref="F2" r:id="rId1" display="http://cdec.water.ca.gov/misc/flaglist.html"/>
    <hyperlink ref="F3" r:id="rId2" display="http://cdec.water.ca.gov/misc/flaglist.html"/>
    <hyperlink ref="F4" r:id="rId3" display="http://cdec.water.ca.gov/misc/flaglist.html"/>
    <hyperlink ref="F5" r:id="rId4" display="http://cdec.water.ca.gov/misc/flaglist.html"/>
    <hyperlink ref="F6" r:id="rId5" display="http://cdec.water.ca.gov/misc/flaglist.html"/>
    <hyperlink ref="F7" r:id="rId6" display="http://cdec.water.ca.gov/misc/flaglist.html"/>
    <hyperlink ref="F21" r:id="rId7" display="http://cdec.water.ca.gov/misc/flaglist.html"/>
    <hyperlink ref="F22" r:id="rId8" display="http://cdec.water.ca.gov/misc/flaglist.html"/>
    <hyperlink ref="F24" r:id="rId9" display="http://cdec.water.ca.gov/misc/flaglist.html"/>
    <hyperlink ref="G5" r:id="rId10" display="http://cdec.water.ca.gov/misc/sql_dates.html"/>
    <hyperlink ref="H5" r:id="rId11" display="http://cdec.water.ca.gov/misc/sql_dates.html"/>
    <hyperlink ref="F23" r:id="rId12" display="http://cdec.water.ca.gov/misc/flaglist.html"/>
    <hyperlink ref="F25" r:id="rId13" display="http://cdec.water.ca.gov/misc/flaglist.html"/>
    <hyperlink ref="F29" r:id="rId14" display="http://cdec.water.ca.gov/misc/flaglist.html"/>
    <hyperlink ref="F30:F33" r:id="rId15" display="http://cdec.water.ca.gov/misc/flaglist.html"/>
    <hyperlink ref="G33" r:id="rId16" display="http://cdec.water.ca.gov/misc/flaglist.html"/>
    <hyperlink ref="F34" r:id="rId17" display="http://cdec.water.ca.gov/misc/flaglist.html"/>
    <hyperlink ref="G34" r:id="rId18" display="http://cdec.water.ca.gov/misc/flaglist.html"/>
    <hyperlink ref="F35" r:id="rId19" display="http://cdec.water.ca.gov/misc/flaglist.html"/>
    <hyperlink ref="G35" r:id="rId20" display="http://cdec.water.ca.gov/misc/flaglist.html"/>
    <hyperlink ref="F36" r:id="rId21" display="http://cdec.water.ca.gov/misc/flaglist.html"/>
    <hyperlink ref="G36" r:id="rId22" display="http://cdec.water.ca.gov/misc/flaglist.html"/>
    <hyperlink ref="F37" r:id="rId23" display="http://cdec.water.ca.gov/misc/flaglist.html"/>
    <hyperlink ref="G37" r:id="rId24" display="http://cdec.water.ca.gov/misc/flaglist.html"/>
    <hyperlink ref="F38" r:id="rId25" display="http://cdec.water.ca.gov/misc/flaglist.html"/>
    <hyperlink ref="G38" r:id="rId26" display="http://cdec.water.ca.gov/misc/flaglist.html"/>
    <hyperlink ref="F39" r:id="rId27" display="http://cdec.water.ca.gov/misc/flaglist.html"/>
    <hyperlink ref="F40" r:id="rId28" display="http://cdec.water.ca.gov/misc/flaglist.html"/>
    <hyperlink ref="G39" r:id="rId29" display="http://cdec.water.ca.gov/misc/flaglist.html"/>
    <hyperlink ref="G40" r:id="rId30" display="http://cdec.water.ca.gov/misc/flaglist.html"/>
    <hyperlink ref="F41" r:id="rId31" display="http://cdec.water.ca.gov/misc/flaglist.html"/>
    <hyperlink ref="G41" r:id="rId32" display="http://cdec.water.ca.gov/misc/flaglist.html"/>
    <hyperlink ref="F42" r:id="rId33" display="http://cdec.water.ca.gov/misc/flaglist.html"/>
    <hyperlink ref="F43" r:id="rId34" display="http://cdec.water.ca.gov/misc/flaglist.html"/>
    <hyperlink ref="F44" r:id="rId35" display="http://cdec.water.ca.gov/misc/flaglist.html"/>
    <hyperlink ref="F45" r:id="rId36" display="http://cdec.water.ca.gov/misc/flaglist.html"/>
    <hyperlink ref="G42" r:id="rId37" display="http://cdec.water.ca.gov/misc/flaglist.html"/>
    <hyperlink ref="G43" r:id="rId38" display="http://cdec.water.ca.gov/misc/flaglist.html"/>
    <hyperlink ref="G44" r:id="rId39" display="http://cdec.water.ca.gov/misc/flaglist.html"/>
    <hyperlink ref="G45" r:id="rId40" display="http://cdec.water.ca.gov/misc/flaglist.html"/>
    <hyperlink ref="F46" r:id="rId41" display="http://cdec.water.ca.gov/misc/flaglist.html"/>
    <hyperlink ref="F47" r:id="rId42" display="http://cdec.water.ca.gov/misc/flaglist.html"/>
    <hyperlink ref="F48" r:id="rId43" display="http://cdec.water.ca.gov/misc/flaglist.html"/>
    <hyperlink ref="F49" r:id="rId44" display="http://cdec.water.ca.gov/misc/flaglist.html"/>
    <hyperlink ref="G46" r:id="rId45" display="http://cdec.water.ca.gov/misc/flaglist.html"/>
    <hyperlink ref="G47" r:id="rId46" display="http://cdec.water.ca.gov/misc/flaglist.html"/>
    <hyperlink ref="G48" r:id="rId47" display="http://cdec.water.ca.gov/misc/flaglist.html"/>
    <hyperlink ref="G49" r:id="rId48" display="http://cdec.water.ca.gov/misc/flaglist.html"/>
    <hyperlink ref="F50:F56" r:id="rId49" display="http://cdec.water.ca.gov/misc/flaglist.html"/>
    <hyperlink ref="F56" r:id="rId50" display="http://cdec.water.ca.gov/misc/flaglist.html"/>
    <hyperlink ref="G50:G55" r:id="rId51" display="http://cdec.water.ca.gov/misc/flaglist.html"/>
    <hyperlink ref="F52" r:id="rId52" display="http://cdec.water.ca.gov/misc/flaglist.html"/>
    <hyperlink ref="G52" r:id="rId53" display="http://cdec.water.ca.gov/misc/flaglist.html"/>
    <hyperlink ref="F57" r:id="rId54" display="http://cdec.water.ca.gov/misc/flaglist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dwisniewski</dc:creator>
  <cp:keywords/>
  <dc:description/>
  <cp:lastModifiedBy>Gene Davis</cp:lastModifiedBy>
  <cp:lastPrinted>2007-03-14T17:37:27Z</cp:lastPrinted>
  <dcterms:created xsi:type="dcterms:W3CDTF">2005-12-14T19:33:08Z</dcterms:created>
  <dcterms:modified xsi:type="dcterms:W3CDTF">2008-07-02T18:35:05Z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