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3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definedNames>
    <definedName name="_xlnm.Print_Area" localSheetId="0">'Read me'!$A$7:$L$53</definedName>
  </definedNames>
  <calcPr calcId="145621"/>
</workbook>
</file>

<file path=xl/calcChain.xml><?xml version="1.0" encoding="utf-8"?>
<calcChain xmlns="http://schemas.openxmlformats.org/spreadsheetml/2006/main">
  <c r="R24" i="4" l="1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7" i="4"/>
  <c r="T24" i="11" l="1"/>
  <c r="S24" i="11"/>
  <c r="T23" i="11"/>
  <c r="S23" i="11"/>
  <c r="T22" i="11"/>
  <c r="S22" i="11"/>
  <c r="T21" i="11"/>
  <c r="S21" i="11" l="1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A3" i="5"/>
  <c r="A2" i="5"/>
  <c r="A3" i="4"/>
  <c r="A2" i="4"/>
  <c r="F18" i="11" l="1"/>
  <c r="F16" i="11"/>
  <c r="F14" i="11"/>
  <c r="F13" i="11"/>
  <c r="F12" i="11"/>
  <c r="F10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25" i="4" l="1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4"/>
  <c r="F21" i="11"/>
  <c r="F21" i="4" s="1"/>
  <c r="G20" i="4"/>
  <c r="F20" i="11"/>
  <c r="F20" i="4" s="1"/>
  <c r="G19" i="4"/>
  <c r="F19" i="4"/>
</calcChain>
</file>

<file path=xl/comments1.xml><?xml version="1.0" encoding="utf-8"?>
<comments xmlns="http://schemas.openxmlformats.org/spreadsheetml/2006/main">
  <authors>
    <author>Pascha McAlister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Q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all smapling perfromed at same time</t>
        </r>
      </text>
    </comment>
    <comment ref="S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sample event was at a single time</t>
        </r>
      </text>
    </comment>
    <comment ref="L23" authorId="0">
      <text>
        <r>
          <rPr>
            <b/>
            <sz val="9"/>
            <color indexed="81"/>
            <rFont val="Tahoma"/>
            <charset val="1"/>
          </rPr>
          <t>Pascha McAlister:</t>
        </r>
        <r>
          <rPr>
            <sz val="9"/>
            <color indexed="81"/>
            <rFont val="Tahoma"/>
            <charset val="1"/>
          </rPr>
          <t xml:space="preserve">
ND, MDL reported</t>
        </r>
      </text>
    </comment>
    <comment ref="G24" authorId="0">
      <text>
        <r>
          <rPr>
            <b/>
            <sz val="9"/>
            <color indexed="81"/>
            <rFont val="Tahoma"/>
            <charset val="1"/>
          </rPr>
          <t>Pascha McAlister:</t>
        </r>
        <r>
          <rPr>
            <sz val="9"/>
            <color indexed="81"/>
            <rFont val="Tahoma"/>
            <charset val="1"/>
          </rPr>
          <t xml:space="preserve">
TDN calculation is 22 mg/L (versus indicated xls data) per Caltest Report</t>
        </r>
      </text>
    </comment>
  </commentList>
</comments>
</file>

<file path=xl/sharedStrings.xml><?xml version="1.0" encoding="utf-8"?>
<sst xmlns="http://schemas.openxmlformats.org/spreadsheetml/2006/main" count="228" uniqueCount="167">
  <si>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</si>
  <si>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</si>
  <si>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</si>
  <si>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</si>
  <si>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</si>
  <si>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</si>
  <si>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</si>
  <si>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</si>
  <si>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</si>
  <si>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</si>
  <si>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</si>
  <si>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</si>
  <si>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</si>
  <si>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</si>
  <si>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</si>
  <si>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</si>
  <si>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</si>
  <si>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</si>
  <si>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</si>
  <si>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</si>
  <si>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</si>
  <si>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</si>
  <si>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</si>
  <si>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</si>
  <si>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</si>
  <si>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</si>
  <si>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</si>
  <si>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</si>
  <si>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</si>
  <si>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</si>
  <si>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</si>
  <si>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</si>
  <si>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</si>
  <si>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</si>
  <si>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</si>
  <si>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</si>
  <si>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</si>
  <si>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</si>
  <si>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</si>
  <si>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</si>
  <si>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</si>
  <si>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</si>
  <si>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</si>
  <si>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</si>
  <si>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</si>
  <si>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</si>
  <si>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</si>
  <si>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</si>
  <si>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</si>
  <si>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</si>
  <si>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</si>
  <si>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</si>
  <si>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</si>
  <si>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</si>
  <si>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</si>
  <si>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</si>
  <si>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</si>
  <si>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</si>
  <si>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</si>
  <si>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</si>
  <si>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</si>
  <si>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</si>
  <si>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</si>
  <si>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</si>
  <si>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</si>
  <si>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</si>
  <si>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</si>
  <si>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</si>
  <si>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</si>
  <si>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</si>
  <si>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</si>
  <si>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</si>
  <si>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</si>
  <si>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</si>
  <si>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</si>
  <si>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</si>
  <si>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</si>
  <si>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</si>
  <si>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</si>
  <si>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</si>
  <si>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</si>
  <si>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</si>
  <si>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</si>
  <si>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</si>
  <si>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</si>
  <si>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</si>
  <si>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</si>
  <si>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</si>
  <si>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</si>
  <si>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</si>
  <si>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</si>
  <si>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</si>
  <si>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</si>
  <si>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</si>
  <si>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</si>
  <si>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</si>
  <si>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</si>
  <si>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</si>
  <si>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</si>
  <si>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</si>
  <si>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</si>
  <si>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</si>
  <si>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</si>
  <si>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</si>
  <si>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</si>
  <si>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</si>
  <si>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</si>
  <si>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</si>
  <si>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</si>
  <si>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</si>
  <si>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</si>
  <si>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</si>
  <si>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</si>
  <si>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</si>
  <si>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</si>
  <si>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</si>
  <si>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</si>
  <si>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</si>
  <si>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</si>
  <si>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</si>
  <si>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</si>
  <si>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</si>
  <si>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</si>
  <si>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</si>
  <si>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</si>
  <si>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</si>
  <si>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</si>
  <si>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</si>
  <si>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</si>
  <si>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</si>
  <si>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</si>
  <si>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</si>
  <si>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</si>
  <si>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</si>
  <si>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</si>
  <si>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</si>
  <si>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</si>
  <si>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</si>
  <si>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</si>
  <si>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</si>
  <si>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</si>
  <si>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</si>
  <si>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</si>
  <si>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</si>
  <si>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</si>
  <si>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</si>
  <si>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</si>
  <si>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</si>
  <si>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</si>
  <si>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</si>
  <si>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</si>
  <si>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</si>
  <si>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t>Contact Person Name, Title, Phone Number, Email Address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</si>
  <si>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</si>
  <si>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</si>
  <si>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</si>
  <si>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</si>
  <si>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</si>
  <si>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</si>
  <si>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</si>
  <si>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Refinery Name</t>
  </si>
  <si>
    <t>If DRP/TRP is collected as composite, replace "peak flow" with "avg daily flow" in the formula for load calculation.</t>
  </si>
  <si>
    <t>Y</t>
  </si>
  <si>
    <t>Q3 2012</t>
  </si>
  <si>
    <t>Q4 2012</t>
  </si>
  <si>
    <t>Q12013</t>
  </si>
  <si>
    <t>Q22013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</si>
</sst>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F800]dddd\,\ mmmm\ dd\,\ yyyy"/>
  </numFmts>
  <fonts count="4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2" tint="-0.74999237037263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">
    <xf numFmtId="0" fontId="0" fillId="0" borderId="0"/>
    <xf numFmtId="0" fontId="22" fillId="0" borderId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7" borderId="0" applyNumberFormat="0" applyBorder="0" applyAlignment="0" applyProtection="0"/>
    <xf numFmtId="0" fontId="25" fillId="11" borderId="0" applyNumberFormat="0" applyBorder="0" applyAlignment="0" applyProtection="0"/>
    <xf numFmtId="0" fontId="26" fillId="28" borderId="44" applyNumberFormat="0" applyAlignment="0" applyProtection="0"/>
    <xf numFmtId="0" fontId="27" fillId="29" borderId="45" applyNumberFormat="0" applyAlignment="0" applyProtection="0"/>
    <xf numFmtId="0" fontId="28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30" fillId="0" borderId="46" applyNumberFormat="0" applyFill="0" applyAlignment="0" applyProtection="0"/>
    <xf numFmtId="0" fontId="31" fillId="0" borderId="47" applyNumberFormat="0" applyFill="0" applyAlignment="0" applyProtection="0"/>
    <xf numFmtId="0" fontId="32" fillId="0" borderId="48" applyNumberFormat="0" applyFill="0" applyAlignment="0" applyProtection="0"/>
    <xf numFmtId="0" fontId="32" fillId="0" borderId="0" applyNumberFormat="0" applyFill="0" applyBorder="0" applyAlignment="0" applyProtection="0"/>
    <xf numFmtId="0" fontId="33" fillId="15" borderId="44" applyNumberFormat="0" applyAlignment="0" applyProtection="0"/>
    <xf numFmtId="0" fontId="34" fillId="0" borderId="49" applyNumberFormat="0" applyFill="0" applyAlignment="0" applyProtection="0"/>
    <xf numFmtId="0" fontId="35" fillId="30" borderId="0" applyNumberFormat="0" applyBorder="0" applyAlignment="0" applyProtection="0"/>
    <xf numFmtId="0" fontId="22" fillId="31" borderId="50" applyNumberFormat="0" applyFont="0" applyAlignment="0" applyProtection="0"/>
    <xf numFmtId="0" fontId="36" fillId="28" borderId="51" applyNumberFormat="0" applyAlignment="0" applyProtection="0"/>
    <xf numFmtId="9" fontId="2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2" applyNumberFormat="0" applyFill="0" applyAlignment="0" applyProtection="0"/>
    <xf numFmtId="0" fontId="39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7" fillId="29" borderId="45" applyNumberFormat="0" applyAlignment="0" applyProtection="0"/>
    <xf numFmtId="43" fontId="22" fillId="0" borderId="0" applyFont="0" applyFill="0" applyBorder="0" applyAlignment="0" applyProtection="0"/>
  </cellStyleXfs>
  <cellXfs count="282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0" fillId="0" borderId="26" xfId="0" applyNumberFormat="1" applyFill="1" applyBorder="1"/>
    <xf numFmtId="0" fontId="21" fillId="3" borderId="15" xfId="0" applyFont="1" applyFill="1" applyBorder="1" applyAlignment="1">
      <alignment horizontal="center" wrapText="1"/>
    </xf>
    <xf numFmtId="0" fontId="0" fillId="32" borderId="26" xfId="0" applyFill="1" applyBorder="1"/>
    <xf numFmtId="0" fontId="2" fillId="33" borderId="26" xfId="0" applyNumberFormat="1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6" xfId="0" applyBorder="1"/>
    <xf numFmtId="22" fontId="0" fillId="0" borderId="26" xfId="0" applyNumberFormat="1" applyBorder="1"/>
    <xf numFmtId="2" fontId="0" fillId="0" borderId="26" xfId="0" applyNumberFormat="1" applyBorder="1"/>
    <xf numFmtId="0" fontId="17" fillId="0" borderId="26" xfId="0" applyNumberFormat="1" applyFont="1" applyFill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46"/>
    <cellStyle name="Check Cell 3" xfId="28"/>
    <cellStyle name="Comma 2" xfId="47"/>
    <cellStyle name="Comma 3" xfId="4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45"/>
    <cellStyle name="Normal 3" xfId="1"/>
    <cellStyle name="Note 2" xfId="38"/>
    <cellStyle name="Output 2" xfId="39"/>
    <cellStyle name="Percent 2" xfId="40"/>
    <cellStyle name="Title 2" xfId="41"/>
    <cellStyle name="Total 2" xfId="42"/>
    <cellStyle name="Warning Text 2" xfId="43"/>
  </cellStyles>
  <dxfs count="51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7" zoomScale="90" zoomScaleNormal="90" workbookViewId="0">
      <selection activeCell="O18" sqref="O18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8" customFormat="1" x14ac:dyDescent="0.25"/>
    <row r="2" spans="1:13" s="88" customFormat="1" x14ac:dyDescent="0.25">
      <c r="B2" s="46"/>
    </row>
    <row r="3" spans="1:13" s="88" customFormat="1" ht="21" x14ac:dyDescent="0.35">
      <c r="B3" s="156" t="s">
        <v>95</v>
      </c>
      <c r="C3" s="40"/>
      <c r="D3" s="40"/>
      <c r="E3" s="40"/>
      <c r="F3" s="40"/>
      <c r="G3" s="40"/>
    </row>
    <row r="4" spans="1:13" ht="21" x14ac:dyDescent="0.35">
      <c r="B4" s="156" t="s">
        <v>96</v>
      </c>
      <c r="C4" s="40"/>
      <c r="D4" s="40"/>
      <c r="E4" s="40"/>
      <c r="F4" s="40"/>
      <c r="G4" s="40"/>
    </row>
    <row r="5" spans="1:13" s="88" customFormat="1" x14ac:dyDescent="0.25">
      <c r="B5" s="46"/>
    </row>
    <row r="6" spans="1:13" s="88" customFormat="1" x14ac:dyDescent="0.25"/>
    <row r="7" spans="1:13" s="88" customFormat="1" ht="15.75" thickBot="1" x14ac:dyDescent="0.3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13" x14ac:dyDescent="0.25">
      <c r="A8" s="54" t="s">
        <v>55</v>
      </c>
      <c r="B8" s="190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8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8" customFormat="1" x14ac:dyDescent="0.25">
      <c r="A14" s="52" t="s">
        <v>155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90"/>
      <c r="C17" s="190"/>
      <c r="D17" s="190"/>
      <c r="E17" s="190"/>
      <c r="F17" s="190"/>
      <c r="G17" s="190"/>
      <c r="H17" s="190"/>
      <c r="I17" s="37"/>
      <c r="J17" s="37"/>
      <c r="K17" s="37"/>
      <c r="L17" s="53"/>
      <c r="M17" s="90"/>
      <c r="N17" s="90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0"/>
      <c r="N18" s="90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0"/>
      <c r="N19" s="90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0"/>
      <c r="N20" s="90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0"/>
      <c r="N21" s="90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0"/>
      <c r="N22" s="90"/>
    </row>
    <row r="23" spans="1:14" s="88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0"/>
      <c r="N23" s="90"/>
    </row>
    <row r="24" spans="1:14" x14ac:dyDescent="0.25">
      <c r="A24" s="144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0"/>
      <c r="N24" s="90"/>
    </row>
    <row r="25" spans="1:14" s="99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0"/>
      <c r="N25" s="90"/>
    </row>
    <row r="26" spans="1:14" s="88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8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4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8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8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5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4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5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5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5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5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5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5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5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5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5" t="s">
        <v>17</v>
      </c>
      <c r="B50" s="48" t="s">
        <v>158</v>
      </c>
      <c r="C50" s="48"/>
      <c r="D50" s="48"/>
      <c r="E50" s="48"/>
      <c r="F50" s="48"/>
      <c r="G50" s="27"/>
    </row>
    <row r="51" spans="1:7" s="88" customFormat="1" x14ac:dyDescent="0.25">
      <c r="A51" s="175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6" t="s">
        <v>154</v>
      </c>
      <c r="B52" s="49" t="s">
        <v>157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7" customWidth="1"/>
    <col min="2" max="2" width="47.28515625" style="88" customWidth="1"/>
    <col min="3" max="4" width="44.5703125" style="88" bestFit="1" customWidth="1"/>
    <col min="5" max="6" width="9.140625" style="88"/>
    <col min="7" max="7" width="9.140625" style="88" customWidth="1"/>
    <col min="8" max="16384" width="9.140625" style="88"/>
  </cols>
  <sheetData>
    <row r="1" spans="1:4" ht="31.5" customHeight="1" thickBot="1" x14ac:dyDescent="0.35">
      <c r="A1" s="187" t="str">
        <f>'Eff Conc.'!A2</f>
        <v>Refinery Name</v>
      </c>
      <c r="B1" s="188"/>
    </row>
    <row r="2" spans="1:4" ht="25.5" customHeight="1" thickBot="1" x14ac:dyDescent="0.3">
      <c r="A2" s="246" t="s">
        <v>64</v>
      </c>
      <c r="B2" s="247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4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69" t="s">
        <v>76</v>
      </c>
      <c r="B13" s="34">
        <v>41851</v>
      </c>
    </row>
    <row r="14" spans="1:4" ht="15.75" thickBot="1" x14ac:dyDescent="0.3">
      <c r="C14" s="100"/>
    </row>
    <row r="15" spans="1:4" ht="23.25" customHeight="1" thickBot="1" x14ac:dyDescent="0.35">
      <c r="A15" s="270" t="s">
        <v>99</v>
      </c>
      <c r="B15" s="271"/>
      <c r="C15" s="148"/>
      <c r="D15" s="100"/>
    </row>
    <row r="16" spans="1:4" ht="15.75" customHeight="1" x14ac:dyDescent="0.25">
      <c r="A16" s="158" t="s">
        <v>79</v>
      </c>
      <c r="B16" s="82" t="s">
        <v>60</v>
      </c>
      <c r="C16" s="148"/>
      <c r="D16" s="100"/>
    </row>
    <row r="17" spans="1:4" x14ac:dyDescent="0.25">
      <c r="A17" s="158" t="s">
        <v>80</v>
      </c>
      <c r="B17" s="82" t="s">
        <v>58</v>
      </c>
      <c r="C17" s="148"/>
      <c r="D17" s="100"/>
    </row>
    <row r="18" spans="1:4" ht="15.75" thickBot="1" x14ac:dyDescent="0.3">
      <c r="A18" s="159" t="s">
        <v>81</v>
      </c>
      <c r="B18" s="83" t="s">
        <v>59</v>
      </c>
      <c r="C18" s="148"/>
      <c r="D18" s="100"/>
    </row>
    <row r="19" spans="1:4" x14ac:dyDescent="0.25">
      <c r="A19" s="88"/>
      <c r="C19" s="148"/>
      <c r="D19" s="100"/>
    </row>
    <row r="20" spans="1:4" x14ac:dyDescent="0.25">
      <c r="A20" s="88"/>
      <c r="C20" s="148"/>
      <c r="D20" s="100"/>
    </row>
    <row r="21" spans="1:4" x14ac:dyDescent="0.25">
      <c r="A21" s="88"/>
      <c r="C21" s="148"/>
      <c r="D21" s="100"/>
    </row>
    <row r="22" spans="1:4" x14ac:dyDescent="0.25">
      <c r="A22" s="88"/>
      <c r="C22" s="148"/>
      <c r="D22" s="100"/>
    </row>
    <row r="23" spans="1:4" x14ac:dyDescent="0.25">
      <c r="A23" s="88"/>
      <c r="C23" s="148"/>
      <c r="D23" s="100"/>
    </row>
    <row r="24" spans="1:4" x14ac:dyDescent="0.25">
      <c r="A24" s="88"/>
      <c r="C24" s="148"/>
      <c r="D24" s="100"/>
    </row>
    <row r="25" spans="1:4" x14ac:dyDescent="0.25">
      <c r="A25" s="88"/>
      <c r="C25" s="148"/>
      <c r="D25" s="100"/>
    </row>
    <row r="26" spans="1:4" x14ac:dyDescent="0.25">
      <c r="A26" s="88"/>
      <c r="C26" s="148"/>
      <c r="D26" s="100"/>
    </row>
    <row r="27" spans="1:4" x14ac:dyDescent="0.25">
      <c r="A27" s="88"/>
      <c r="C27" s="148"/>
      <c r="D27" s="100"/>
    </row>
    <row r="28" spans="1:4" ht="15" customHeight="1" x14ac:dyDescent="0.25">
      <c r="A28" s="88"/>
      <c r="C28" s="148"/>
      <c r="D28" s="100"/>
    </row>
    <row r="29" spans="1:4" ht="15" customHeight="1" x14ac:dyDescent="0.25">
      <c r="A29" s="88"/>
      <c r="C29" s="148"/>
      <c r="D29" s="100"/>
    </row>
    <row r="30" spans="1:4" ht="17.25" customHeight="1" x14ac:dyDescent="0.25">
      <c r="A30" s="88"/>
      <c r="C30" s="35"/>
      <c r="D30" s="161"/>
    </row>
    <row r="31" spans="1:4" ht="17.25" customHeight="1" x14ac:dyDescent="0.25">
      <c r="A31" s="148"/>
      <c r="B31" s="100"/>
      <c r="C31" s="35"/>
      <c r="D31" s="161"/>
    </row>
    <row r="32" spans="1:4" x14ac:dyDescent="0.25">
      <c r="A32" s="160"/>
      <c r="B32" s="162"/>
    </row>
    <row r="33" spans="1:2" x14ac:dyDescent="0.25">
      <c r="A33" s="160"/>
      <c r="B33" s="90"/>
    </row>
    <row r="34" spans="1:2" x14ac:dyDescent="0.25">
      <c r="A34" s="160"/>
      <c r="B34" s="90"/>
    </row>
    <row r="35" spans="1:2" x14ac:dyDescent="0.25">
      <c r="A35" s="160"/>
      <c r="B35" s="90"/>
    </row>
    <row r="36" spans="1:2" x14ac:dyDescent="0.25">
      <c r="A36" s="163"/>
      <c r="B36" s="90"/>
    </row>
    <row r="37" spans="1:2" x14ac:dyDescent="0.25">
      <c r="A37" s="163"/>
      <c r="B37" s="90"/>
    </row>
    <row r="38" spans="1:2" x14ac:dyDescent="0.25">
      <c r="A38" s="163"/>
      <c r="B38" s="90"/>
    </row>
    <row r="39" spans="1:2" ht="18.75" x14ac:dyDescent="0.25">
      <c r="A39" s="272"/>
      <c r="B39" s="272"/>
    </row>
    <row r="40" spans="1:2" x14ac:dyDescent="0.25">
      <c r="A40" s="148"/>
      <c r="B40" s="148"/>
    </row>
    <row r="41" spans="1:2" x14ac:dyDescent="0.25">
      <c r="A41" s="35"/>
      <c r="B41" s="161"/>
    </row>
    <row r="42" spans="1:2" x14ac:dyDescent="0.25">
      <c r="A42" s="35"/>
      <c r="B42" s="161"/>
    </row>
    <row r="43" spans="1:2" x14ac:dyDescent="0.25">
      <c r="A43" s="35"/>
      <c r="B43" s="161"/>
    </row>
    <row r="44" spans="1:2" x14ac:dyDescent="0.25">
      <c r="A44" s="35"/>
      <c r="B44" s="161"/>
    </row>
    <row r="45" spans="1:2" x14ac:dyDescent="0.25">
      <c r="A45" s="148"/>
      <c r="B45" s="100"/>
    </row>
    <row r="46" spans="1:2" x14ac:dyDescent="0.25">
      <c r="A46" s="35"/>
      <c r="B46" s="161"/>
    </row>
    <row r="47" spans="1:2" ht="15.75" customHeight="1" x14ac:dyDescent="0.25">
      <c r="A47" s="35"/>
      <c r="B47" s="161"/>
    </row>
    <row r="48" spans="1:2" x14ac:dyDescent="0.25">
      <c r="A48" s="35"/>
      <c r="B48" s="161"/>
    </row>
    <row r="49" spans="1:2" x14ac:dyDescent="0.25">
      <c r="A49" s="35"/>
      <c r="B49" s="161"/>
    </row>
    <row r="50" spans="1:2" x14ac:dyDescent="0.25">
      <c r="A50" s="35"/>
      <c r="B50" s="100"/>
    </row>
    <row r="65" spans="1:1" x14ac:dyDescent="0.25">
      <c r="A65" s="88"/>
    </row>
    <row r="66" spans="1:1" x14ac:dyDescent="0.25">
      <c r="A66" s="88"/>
    </row>
    <row r="67" spans="1:1" x14ac:dyDescent="0.25">
      <c r="A67" s="88"/>
    </row>
    <row r="68" spans="1:1" x14ac:dyDescent="0.25">
      <c r="A68" s="88"/>
    </row>
    <row r="69" spans="1:1" ht="15.75" customHeight="1" x14ac:dyDescent="0.25">
      <c r="A69" s="88"/>
    </row>
    <row r="70" spans="1:1" x14ac:dyDescent="0.25">
      <c r="A70" s="88"/>
    </row>
    <row r="71" spans="1:1" x14ac:dyDescent="0.25">
      <c r="A71" s="88"/>
    </row>
    <row r="72" spans="1:1" x14ac:dyDescent="0.25">
      <c r="A72" s="88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5" sqref="P15"/>
    </sheetView>
  </sheetViews>
  <sheetFormatPr defaultRowHeight="15" x14ac:dyDescent="0.25"/>
  <cols>
    <col min="1" max="1" width="12.42578125" customWidth="1"/>
    <col min="2" max="2" width="16.1406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5" customWidth="1"/>
    <col min="10" max="11" width="7.140625" style="66" customWidth="1"/>
    <col min="12" max="16" width="7.140625" customWidth="1"/>
    <col min="17" max="20" width="5.7109375" customWidth="1"/>
    <col min="21" max="21" width="5.7109375" style="88" customWidth="1"/>
    <col min="22" max="22" width="7.5703125" customWidth="1"/>
  </cols>
  <sheetData>
    <row r="1" spans="1:22" ht="24" thickBot="1" x14ac:dyDescent="0.4">
      <c r="A1" s="69" t="s">
        <v>85</v>
      </c>
      <c r="E1" s="69"/>
      <c r="F1" s="69"/>
      <c r="G1" s="69"/>
      <c r="H1" s="69"/>
      <c r="I1" s="69"/>
      <c r="J1" s="103"/>
      <c r="K1" s="103"/>
      <c r="L1" s="69"/>
      <c r="M1" s="69"/>
      <c r="N1" s="89"/>
      <c r="O1" s="39"/>
      <c r="P1" s="39"/>
      <c r="Q1" s="39"/>
      <c r="R1" s="39"/>
      <c r="S1" s="39"/>
      <c r="T1" s="39"/>
      <c r="U1" s="89"/>
    </row>
    <row r="2" spans="1:22" s="38" customFormat="1" ht="18.75" x14ac:dyDescent="0.3">
      <c r="A2" s="130" t="s">
        <v>160</v>
      </c>
      <c r="B2" s="50"/>
      <c r="C2" s="50"/>
      <c r="D2" s="131"/>
      <c r="E2" s="131"/>
      <c r="F2" s="131"/>
      <c r="G2" s="131"/>
      <c r="H2" s="131"/>
      <c r="I2" s="131"/>
      <c r="J2" s="139"/>
      <c r="K2" s="106"/>
      <c r="L2" s="14"/>
      <c r="M2" s="14"/>
      <c r="N2" s="14"/>
      <c r="O2" s="14"/>
      <c r="P2" s="14"/>
      <c r="Q2" s="14"/>
      <c r="R2" s="14"/>
      <c r="S2" s="10"/>
      <c r="U2" s="91"/>
    </row>
    <row r="3" spans="1:22" s="38" customFormat="1" ht="19.5" thickBot="1" x14ac:dyDescent="0.35">
      <c r="A3" s="133" t="s">
        <v>152</v>
      </c>
      <c r="B3" s="55"/>
      <c r="C3" s="55"/>
      <c r="D3" s="134"/>
      <c r="E3" s="134"/>
      <c r="F3" s="134"/>
      <c r="G3" s="134"/>
      <c r="H3" s="134"/>
      <c r="I3" s="134"/>
      <c r="J3" s="142"/>
      <c r="K3" s="106"/>
      <c r="L3" s="14"/>
      <c r="M3" s="14"/>
      <c r="N3" s="14"/>
      <c r="O3" s="14"/>
      <c r="P3" s="14"/>
      <c r="Q3" s="14"/>
      <c r="R3" s="14"/>
      <c r="S3" s="10"/>
      <c r="U3" s="91"/>
    </row>
    <row r="4" spans="1:22" ht="19.5" thickBot="1" x14ac:dyDescent="0.35">
      <c r="C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2" ht="39" x14ac:dyDescent="0.25">
      <c r="A5" s="25" t="s">
        <v>141</v>
      </c>
      <c r="B5" s="1" t="s">
        <v>0</v>
      </c>
      <c r="C5" s="11" t="s">
        <v>57</v>
      </c>
      <c r="D5" s="274" t="s">
        <v>13</v>
      </c>
      <c r="E5" s="275"/>
      <c r="F5" s="73" t="s">
        <v>48</v>
      </c>
      <c r="G5" s="74" t="s">
        <v>115</v>
      </c>
      <c r="H5" s="75" t="s">
        <v>49</v>
      </c>
      <c r="I5" s="78" t="s">
        <v>114</v>
      </c>
      <c r="J5" s="218" t="s">
        <v>113</v>
      </c>
      <c r="K5" s="218" t="s">
        <v>116</v>
      </c>
      <c r="L5" s="75" t="s">
        <v>50</v>
      </c>
      <c r="M5" s="75" t="s">
        <v>54</v>
      </c>
      <c r="N5" s="75" t="s">
        <v>51</v>
      </c>
      <c r="O5" s="75" t="s">
        <v>117</v>
      </c>
      <c r="P5" s="75" t="s">
        <v>135</v>
      </c>
      <c r="Q5" s="276" t="s">
        <v>137</v>
      </c>
      <c r="R5" s="276"/>
      <c r="S5" s="273" t="s">
        <v>138</v>
      </c>
      <c r="T5" s="273"/>
      <c r="U5" s="75" t="s">
        <v>52</v>
      </c>
      <c r="V5" s="74" t="s">
        <v>153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42" t="s">
        <v>35</v>
      </c>
      <c r="G6" s="243" t="s">
        <v>16</v>
      </c>
      <c r="H6" s="76"/>
      <c r="I6" s="79"/>
      <c r="J6" s="219"/>
      <c r="K6" s="219"/>
      <c r="L6" s="76"/>
      <c r="M6" s="76"/>
      <c r="N6" s="76"/>
      <c r="O6" s="76"/>
      <c r="P6" s="261" t="s">
        <v>84</v>
      </c>
      <c r="Q6" s="244" t="s">
        <v>11</v>
      </c>
      <c r="R6" s="77" t="s">
        <v>12</v>
      </c>
      <c r="S6" s="264" t="s">
        <v>11</v>
      </c>
      <c r="T6" s="264" t="s">
        <v>12</v>
      </c>
      <c r="U6" s="76"/>
      <c r="V6" s="243" t="s">
        <v>84</v>
      </c>
    </row>
    <row r="7" spans="1:22" s="91" customFormat="1" ht="16.5" customHeight="1" x14ac:dyDescent="0.25">
      <c r="A7" s="235" t="s">
        <v>163</v>
      </c>
      <c r="B7" s="267">
        <v>41093.409722222219</v>
      </c>
      <c r="C7" s="23"/>
      <c r="D7" s="268">
        <v>3.7</v>
      </c>
      <c r="E7" s="184"/>
      <c r="F7" s="123"/>
      <c r="G7" s="266"/>
      <c r="H7" s="266"/>
      <c r="I7" s="266"/>
      <c r="J7" s="266"/>
      <c r="K7" s="266"/>
      <c r="L7" s="266">
        <v>5.8599999999999999E-2</v>
      </c>
      <c r="M7" s="248"/>
      <c r="N7" s="266"/>
      <c r="O7" s="266"/>
      <c r="P7" s="266"/>
      <c r="Q7" s="268">
        <v>6.7601947779999998</v>
      </c>
      <c r="R7" s="268">
        <v>8.5899953839999998</v>
      </c>
      <c r="S7" s="268">
        <v>19.66</v>
      </c>
      <c r="T7" s="268">
        <v>21.05</v>
      </c>
      <c r="U7" s="266">
        <v>9.83</v>
      </c>
      <c r="V7" s="266"/>
    </row>
    <row r="8" spans="1:22" s="91" customFormat="1" ht="16.5" customHeight="1" x14ac:dyDescent="0.25">
      <c r="A8" s="235" t="s">
        <v>163</v>
      </c>
      <c r="B8" s="267">
        <v>41101.375</v>
      </c>
      <c r="C8" s="23"/>
      <c r="D8" s="268">
        <v>3.4773713800000001</v>
      </c>
      <c r="E8" s="184"/>
      <c r="F8" s="123">
        <f t="shared" ref="F8:F18" si="0">SUM(H8,J8,K8)</f>
        <v>18.29</v>
      </c>
      <c r="G8" s="266">
        <v>18</v>
      </c>
      <c r="H8" s="266">
        <v>3</v>
      </c>
      <c r="I8" s="266">
        <v>2.8</v>
      </c>
      <c r="J8" s="266">
        <v>15</v>
      </c>
      <c r="K8" s="266">
        <v>0.28999999999999998</v>
      </c>
      <c r="L8" s="266"/>
      <c r="M8" s="248"/>
      <c r="N8" s="266"/>
      <c r="O8" s="266"/>
      <c r="P8" s="266"/>
      <c r="Q8" s="268">
        <v>6.1386876109999999</v>
      </c>
      <c r="R8" s="268">
        <v>8.5899953839999998</v>
      </c>
      <c r="S8" s="268">
        <v>18.75</v>
      </c>
      <c r="T8" s="268">
        <v>21.02</v>
      </c>
      <c r="U8" s="266"/>
      <c r="V8" s="266"/>
    </row>
    <row r="9" spans="1:22" s="91" customFormat="1" ht="16.5" customHeight="1" x14ac:dyDescent="0.25">
      <c r="A9" s="235" t="s">
        <v>163</v>
      </c>
      <c r="B9" s="267">
        <v>41101.368055555555</v>
      </c>
      <c r="C9" s="23"/>
      <c r="D9" s="268">
        <v>3.4733858089999998</v>
      </c>
      <c r="E9" s="184"/>
      <c r="F9" s="123"/>
      <c r="G9" s="266"/>
      <c r="H9" s="266"/>
      <c r="I9" s="266"/>
      <c r="J9" s="266"/>
      <c r="K9" s="266"/>
      <c r="L9" s="266"/>
      <c r="M9" s="248"/>
      <c r="N9" s="266">
        <v>3.2</v>
      </c>
      <c r="O9" s="266">
        <v>3.6</v>
      </c>
      <c r="P9" s="266"/>
      <c r="Q9" s="268">
        <v>6.1386876109999999</v>
      </c>
      <c r="R9" s="268">
        <v>8.9510955810000006</v>
      </c>
      <c r="S9" s="268">
        <v>18.75</v>
      </c>
      <c r="T9" s="268">
        <v>21.02</v>
      </c>
      <c r="U9" s="266"/>
      <c r="V9" s="266"/>
    </row>
    <row r="10" spans="1:22" s="91" customFormat="1" ht="16.5" customHeight="1" x14ac:dyDescent="0.25">
      <c r="A10" s="235" t="s">
        <v>163</v>
      </c>
      <c r="B10" s="267">
        <v>41123.385416666664</v>
      </c>
      <c r="C10" s="23"/>
      <c r="D10" s="268">
        <v>3.77</v>
      </c>
      <c r="E10" s="184"/>
      <c r="F10" s="123">
        <f t="shared" si="0"/>
        <v>16.720000000000002</v>
      </c>
      <c r="G10" s="266">
        <v>16</v>
      </c>
      <c r="H10" s="266">
        <v>6.3</v>
      </c>
      <c r="I10" s="266">
        <v>6</v>
      </c>
      <c r="J10" s="266">
        <v>10</v>
      </c>
      <c r="K10" s="266">
        <v>0.42</v>
      </c>
      <c r="L10" s="266">
        <v>4.1100000000000003</v>
      </c>
      <c r="M10" s="248"/>
      <c r="N10" s="266">
        <v>2.9</v>
      </c>
      <c r="O10" s="266"/>
      <c r="P10" s="266"/>
      <c r="Q10" s="268">
        <v>6.8400535580000001</v>
      </c>
      <c r="R10" s="268">
        <v>6.9199118610000001</v>
      </c>
      <c r="S10" s="268">
        <v>18.37</v>
      </c>
      <c r="T10" s="268">
        <v>21.25</v>
      </c>
      <c r="U10" s="266">
        <v>2.6</v>
      </c>
      <c r="V10" s="266"/>
    </row>
    <row r="11" spans="1:22" s="98" customFormat="1" ht="16.5" customHeight="1" x14ac:dyDescent="0.25">
      <c r="A11" s="235" t="s">
        <v>163</v>
      </c>
      <c r="B11" s="267">
        <v>41123.364583333336</v>
      </c>
      <c r="C11" s="23"/>
      <c r="D11" s="268">
        <v>3.765314965</v>
      </c>
      <c r="E11" s="184"/>
      <c r="F11" s="123"/>
      <c r="G11" s="266"/>
      <c r="H11" s="266"/>
      <c r="I11" s="266"/>
      <c r="J11" s="266"/>
      <c r="K11" s="266"/>
      <c r="L11" s="266"/>
      <c r="M11" s="248"/>
      <c r="N11" s="266"/>
      <c r="O11" s="266"/>
      <c r="P11" s="266"/>
      <c r="Q11" s="268">
        <v>6.8400535580000001</v>
      </c>
      <c r="R11" s="268">
        <v>6.9199118610000001</v>
      </c>
      <c r="S11" s="268">
        <v>18.37</v>
      </c>
      <c r="T11" s="268">
        <v>21.25</v>
      </c>
      <c r="U11" s="266"/>
      <c r="V11" s="266">
        <v>2.5</v>
      </c>
    </row>
    <row r="12" spans="1:22" s="99" customFormat="1" ht="16.5" customHeight="1" x14ac:dyDescent="0.25">
      <c r="A12" s="235" t="s">
        <v>163</v>
      </c>
      <c r="B12" s="267">
        <v>41157.40625</v>
      </c>
      <c r="C12" s="23"/>
      <c r="D12" s="268">
        <v>3.21</v>
      </c>
      <c r="E12" s="184"/>
      <c r="F12" s="123">
        <f t="shared" si="0"/>
        <v>15.437000000000001</v>
      </c>
      <c r="G12" s="266">
        <v>15</v>
      </c>
      <c r="H12" s="266">
        <v>2.4</v>
      </c>
      <c r="I12" s="266">
        <v>1.9</v>
      </c>
      <c r="J12" s="266">
        <v>13</v>
      </c>
      <c r="K12" s="266">
        <v>3.6999999999999998E-2</v>
      </c>
      <c r="L12" s="266">
        <v>3.3500000000000002E-2</v>
      </c>
      <c r="M12" s="248"/>
      <c r="N12" s="266">
        <v>3</v>
      </c>
      <c r="O12" s="266">
        <v>2.7</v>
      </c>
      <c r="P12" s="266"/>
      <c r="Q12" s="268">
        <v>7.02</v>
      </c>
      <c r="R12" s="268">
        <v>7.19</v>
      </c>
      <c r="S12" s="268">
        <v>17.899999999999999</v>
      </c>
      <c r="T12" s="268">
        <v>19.39</v>
      </c>
      <c r="U12" s="266">
        <v>11.4</v>
      </c>
      <c r="V12" s="266"/>
    </row>
    <row r="13" spans="1:22" s="99" customFormat="1" ht="16.5" customHeight="1" x14ac:dyDescent="0.25">
      <c r="A13" s="235" t="s">
        <v>164</v>
      </c>
      <c r="B13" s="267">
        <v>41184.420138888891</v>
      </c>
      <c r="C13" s="23"/>
      <c r="D13" s="268">
        <v>3.65</v>
      </c>
      <c r="E13" s="184"/>
      <c r="F13" s="123">
        <f t="shared" si="0"/>
        <v>24.240000000000002</v>
      </c>
      <c r="G13" s="266">
        <v>24</v>
      </c>
      <c r="H13" s="266">
        <v>2.1</v>
      </c>
      <c r="I13" s="266">
        <v>2.1</v>
      </c>
      <c r="J13" s="266">
        <v>22</v>
      </c>
      <c r="K13" s="266">
        <v>0.14000000000000001</v>
      </c>
      <c r="L13" s="266">
        <v>5.7599999999999998E-2</v>
      </c>
      <c r="M13" s="248"/>
      <c r="N13" s="266">
        <v>3.3</v>
      </c>
      <c r="O13" s="266">
        <v>3.1</v>
      </c>
      <c r="P13" s="266">
        <v>2.2000000000000002</v>
      </c>
      <c r="Q13" s="268">
        <v>7.14</v>
      </c>
      <c r="R13" s="268">
        <v>7.26</v>
      </c>
      <c r="S13" s="268">
        <v>17.670000000000002</v>
      </c>
      <c r="T13" s="268">
        <v>21.11</v>
      </c>
      <c r="U13" s="266">
        <v>11.2</v>
      </c>
      <c r="V13" s="266">
        <v>2.4</v>
      </c>
    </row>
    <row r="14" spans="1:22" s="99" customFormat="1" ht="16.5" customHeight="1" x14ac:dyDescent="0.25">
      <c r="A14" s="235" t="s">
        <v>164</v>
      </c>
      <c r="B14" s="267">
        <v>41215.40625</v>
      </c>
      <c r="C14" s="23"/>
      <c r="D14" s="268">
        <v>6.22</v>
      </c>
      <c r="E14" s="184"/>
      <c r="F14" s="123">
        <f t="shared" si="0"/>
        <v>17.63</v>
      </c>
      <c r="G14" s="266">
        <v>18</v>
      </c>
      <c r="H14" s="266">
        <v>2.2999999999999998</v>
      </c>
      <c r="I14" s="266">
        <v>2.1</v>
      </c>
      <c r="J14" s="266">
        <v>15</v>
      </c>
      <c r="K14" s="266">
        <v>0.33</v>
      </c>
      <c r="L14" s="266">
        <v>7.3800000000000004E-2</v>
      </c>
      <c r="M14" s="248"/>
      <c r="N14" s="266">
        <v>2.9</v>
      </c>
      <c r="O14" s="266">
        <v>2.7</v>
      </c>
      <c r="P14" s="266"/>
      <c r="Q14" s="268">
        <v>7.14</v>
      </c>
      <c r="R14" s="268">
        <v>7.24</v>
      </c>
      <c r="S14" s="268">
        <v>17.670000000000002</v>
      </c>
      <c r="T14" s="268">
        <v>21.11</v>
      </c>
      <c r="U14" s="266">
        <v>7.4</v>
      </c>
      <c r="V14" s="266"/>
    </row>
    <row r="15" spans="1:22" s="91" customFormat="1" ht="16.5" customHeight="1" x14ac:dyDescent="0.25">
      <c r="A15" s="235" t="s">
        <v>164</v>
      </c>
      <c r="B15" s="267">
        <v>41240.474305555559</v>
      </c>
      <c r="C15" s="23"/>
      <c r="D15" s="268">
        <v>8.59</v>
      </c>
      <c r="E15" s="184"/>
      <c r="F15" s="123"/>
      <c r="G15" s="266"/>
      <c r="H15" s="266"/>
      <c r="I15" s="266"/>
      <c r="J15" s="266"/>
      <c r="K15" s="266">
        <v>1.6E-2</v>
      </c>
      <c r="L15" s="266"/>
      <c r="M15" s="248"/>
      <c r="N15" s="266"/>
      <c r="O15" s="266"/>
      <c r="P15" s="266">
        <v>1.9</v>
      </c>
      <c r="Q15" s="268">
        <v>6.94</v>
      </c>
      <c r="R15" s="268">
        <v>7.03</v>
      </c>
      <c r="S15" s="268">
        <v>17.14</v>
      </c>
      <c r="T15" s="268">
        <v>21.11</v>
      </c>
      <c r="U15" s="266"/>
      <c r="V15" s="266">
        <v>1.8</v>
      </c>
    </row>
    <row r="16" spans="1:22" s="99" customFormat="1" ht="16.5" customHeight="1" x14ac:dyDescent="0.25">
      <c r="A16" s="235" t="s">
        <v>164</v>
      </c>
      <c r="B16" s="267">
        <v>41247.449999999997</v>
      </c>
      <c r="C16" s="23" t="s">
        <v>162</v>
      </c>
      <c r="D16" s="260">
        <v>16.72</v>
      </c>
      <c r="E16" s="260">
        <v>16.72</v>
      </c>
      <c r="F16" s="123">
        <f t="shared" si="0"/>
        <v>15.295</v>
      </c>
      <c r="G16" s="265">
        <v>14</v>
      </c>
      <c r="H16" s="265">
        <v>2.2000000000000002</v>
      </c>
      <c r="I16" s="265">
        <v>1.4</v>
      </c>
      <c r="J16" s="265">
        <v>13</v>
      </c>
      <c r="K16" s="265">
        <v>9.5000000000000001E-2</v>
      </c>
      <c r="L16" s="265">
        <v>0.16200000000000001</v>
      </c>
      <c r="M16" s="248"/>
      <c r="N16" s="265">
        <v>1.7</v>
      </c>
      <c r="O16" s="265">
        <v>1.7</v>
      </c>
      <c r="P16" s="265">
        <v>1.4</v>
      </c>
      <c r="Q16" s="260">
        <v>7.13</v>
      </c>
      <c r="R16" s="260">
        <v>7.44</v>
      </c>
      <c r="S16" s="268">
        <v>17.239999999999998</v>
      </c>
      <c r="T16" s="268">
        <v>17.579999999999998</v>
      </c>
      <c r="U16" s="266">
        <v>11.4</v>
      </c>
      <c r="V16" s="265">
        <v>1.4</v>
      </c>
    </row>
    <row r="17" spans="1:22" s="99" customFormat="1" ht="16.5" customHeight="1" x14ac:dyDescent="0.25">
      <c r="A17" s="235" t="s">
        <v>165</v>
      </c>
      <c r="B17" s="267">
        <v>41276.428472222222</v>
      </c>
      <c r="C17" s="23" t="s">
        <v>162</v>
      </c>
      <c r="D17" s="260">
        <v>11.46</v>
      </c>
      <c r="E17" s="260">
        <v>11.46</v>
      </c>
      <c r="F17" s="123"/>
      <c r="G17" s="265"/>
      <c r="H17" s="262"/>
      <c r="I17" s="262"/>
      <c r="J17" s="262"/>
      <c r="K17" s="262"/>
      <c r="L17" s="262"/>
      <c r="M17" s="248"/>
      <c r="N17" s="262"/>
      <c r="O17" s="262"/>
      <c r="P17" s="265">
        <v>1.6</v>
      </c>
      <c r="Q17" s="268">
        <v>7.07</v>
      </c>
      <c r="R17" s="268">
        <v>7.17</v>
      </c>
      <c r="S17" s="268">
        <v>15.01</v>
      </c>
      <c r="T17" s="268">
        <v>15.58</v>
      </c>
      <c r="U17" s="262"/>
      <c r="V17" s="265">
        <v>1.7</v>
      </c>
    </row>
    <row r="18" spans="1:22" s="99" customFormat="1" ht="16.5" customHeight="1" x14ac:dyDescent="0.25">
      <c r="A18" s="235" t="s">
        <v>165</v>
      </c>
      <c r="B18" s="267">
        <v>41276.4375</v>
      </c>
      <c r="C18" s="23"/>
      <c r="D18" s="260">
        <v>10.9</v>
      </c>
      <c r="E18" s="184"/>
      <c r="F18" s="123">
        <f t="shared" si="0"/>
        <v>13.02</v>
      </c>
      <c r="G18" s="265">
        <v>13</v>
      </c>
      <c r="H18" s="265">
        <v>3.6</v>
      </c>
      <c r="I18" s="265">
        <v>3.4</v>
      </c>
      <c r="J18" s="265">
        <v>9.3000000000000007</v>
      </c>
      <c r="K18" s="265">
        <v>0.12</v>
      </c>
      <c r="L18" s="266">
        <v>2.1</v>
      </c>
      <c r="M18" s="248"/>
      <c r="N18" s="265">
        <v>2.2000000000000002</v>
      </c>
      <c r="O18" s="265">
        <v>2.2000000000000002</v>
      </c>
      <c r="P18" s="262"/>
      <c r="Q18" s="268">
        <v>7.07</v>
      </c>
      <c r="R18" s="268">
        <v>7.17</v>
      </c>
      <c r="S18" s="268">
        <v>15.01</v>
      </c>
      <c r="T18" s="268">
        <v>15.58</v>
      </c>
      <c r="U18" s="266">
        <v>9.1999999999999993</v>
      </c>
      <c r="V18" s="262"/>
    </row>
    <row r="19" spans="1:22" s="99" customFormat="1" ht="16.5" customHeight="1" x14ac:dyDescent="0.25">
      <c r="A19" s="235" t="s">
        <v>165</v>
      </c>
      <c r="B19" s="267">
        <v>41310.395833333336</v>
      </c>
      <c r="C19" s="23"/>
      <c r="D19" s="260">
        <v>3.34</v>
      </c>
      <c r="E19" s="184"/>
      <c r="F19" s="123"/>
      <c r="G19" s="265"/>
      <c r="H19" s="262"/>
      <c r="I19" s="262"/>
      <c r="J19" s="262"/>
      <c r="K19" s="262"/>
      <c r="L19" s="262"/>
      <c r="M19" s="248"/>
      <c r="N19" s="262"/>
      <c r="O19" s="262"/>
      <c r="P19" s="266">
        <v>9.1999999999999993</v>
      </c>
      <c r="Q19" s="268">
        <v>7.15</v>
      </c>
      <c r="R19" s="268">
        <v>7.22</v>
      </c>
      <c r="S19" s="268">
        <v>15.08</v>
      </c>
      <c r="T19" s="268">
        <v>16.21</v>
      </c>
      <c r="U19" s="262"/>
      <c r="V19" s="266">
        <v>9.3000000000000007</v>
      </c>
    </row>
    <row r="20" spans="1:22" s="99" customFormat="1" ht="16.5" customHeight="1" x14ac:dyDescent="0.25">
      <c r="A20" s="235" t="s">
        <v>165</v>
      </c>
      <c r="B20" s="267">
        <v>41310.40625</v>
      </c>
      <c r="C20" s="23"/>
      <c r="D20" s="260">
        <v>3.61</v>
      </c>
      <c r="E20" s="184"/>
      <c r="F20" s="123">
        <f t="shared" ref="F20:F34" si="1">SUM(H20,J20,K20)</f>
        <v>13.334000000000001</v>
      </c>
      <c r="G20" s="266">
        <v>14</v>
      </c>
      <c r="H20" s="266">
        <v>1.3</v>
      </c>
      <c r="I20" s="266">
        <v>1.5</v>
      </c>
      <c r="J20" s="266">
        <v>12</v>
      </c>
      <c r="K20" s="266">
        <v>3.4000000000000002E-2</v>
      </c>
      <c r="L20" s="266">
        <v>7.2300000000000003E-2</v>
      </c>
      <c r="M20" s="248"/>
      <c r="N20" s="266">
        <v>10</v>
      </c>
      <c r="O20" s="266">
        <v>9.6999999999999993</v>
      </c>
      <c r="P20" s="262"/>
      <c r="Q20" s="268">
        <v>7.15</v>
      </c>
      <c r="R20" s="268">
        <v>7.22</v>
      </c>
      <c r="S20" s="268">
        <v>15.08</v>
      </c>
      <c r="T20" s="268">
        <v>16.21</v>
      </c>
      <c r="U20" s="266">
        <v>4</v>
      </c>
      <c r="V20" s="262"/>
    </row>
    <row r="21" spans="1:22" s="99" customFormat="1" ht="16.5" customHeight="1" x14ac:dyDescent="0.25">
      <c r="A21" s="235" t="s">
        <v>165</v>
      </c>
      <c r="B21" s="177">
        <v>41338.458333333336</v>
      </c>
      <c r="C21" s="23"/>
      <c r="D21" s="184">
        <v>3.97</v>
      </c>
      <c r="E21" s="184"/>
      <c r="F21" s="123">
        <f t="shared" si="1"/>
        <v>23.324999999999999</v>
      </c>
      <c r="G21" s="101">
        <v>22</v>
      </c>
      <c r="H21" s="185">
        <v>2.2999999999999998</v>
      </c>
      <c r="I21" s="184">
        <v>0.55000000000000004</v>
      </c>
      <c r="J21" s="185">
        <v>21</v>
      </c>
      <c r="K21" s="184">
        <v>2.5000000000000001E-2</v>
      </c>
      <c r="L21" s="263">
        <v>2.7E-2</v>
      </c>
      <c r="M21" s="248"/>
      <c r="N21" s="185">
        <v>9.6999999999999993</v>
      </c>
      <c r="O21" s="184">
        <v>7.6</v>
      </c>
      <c r="P21" s="185">
        <v>7.4</v>
      </c>
      <c r="Q21" s="184">
        <v>7.1420000000000003</v>
      </c>
      <c r="R21" s="184">
        <v>7.1420000000000003</v>
      </c>
      <c r="S21" s="185">
        <f t="shared" ref="S21:T23" si="2">(62.57-32)/1.8</f>
        <v>16.983333333333334</v>
      </c>
      <c r="T21" s="185">
        <f t="shared" si="2"/>
        <v>16.983333333333334</v>
      </c>
      <c r="U21" s="184">
        <v>14</v>
      </c>
      <c r="V21" s="185"/>
    </row>
    <row r="22" spans="1:22" s="99" customFormat="1" ht="16.5" customHeight="1" x14ac:dyDescent="0.25">
      <c r="A22" s="235" t="s">
        <v>166</v>
      </c>
      <c r="B22" s="177">
        <v>41366.399305555555</v>
      </c>
      <c r="C22" s="23" t="s">
        <v>162</v>
      </c>
      <c r="D22" s="184">
        <v>12.33</v>
      </c>
      <c r="E22" s="184">
        <v>13.36</v>
      </c>
      <c r="F22" s="123">
        <f t="shared" si="1"/>
        <v>26.465999999999998</v>
      </c>
      <c r="G22" s="101">
        <f t="shared" ref="G22:G34" si="3">SUM(I22:K22)</f>
        <v>25.866</v>
      </c>
      <c r="H22" s="185">
        <v>2.4</v>
      </c>
      <c r="I22" s="184">
        <v>1.8</v>
      </c>
      <c r="J22" s="185">
        <v>24</v>
      </c>
      <c r="K22" s="184">
        <v>6.6000000000000003E-2</v>
      </c>
      <c r="L22" s="185">
        <v>0.10199999999999999</v>
      </c>
      <c r="M22" s="248"/>
      <c r="N22" s="185">
        <v>5.4</v>
      </c>
      <c r="O22" s="184">
        <v>4.7</v>
      </c>
      <c r="P22" s="185">
        <v>4.4000000000000004</v>
      </c>
      <c r="Q22" s="184">
        <v>6.68</v>
      </c>
      <c r="R22" s="184">
        <v>7.08</v>
      </c>
      <c r="S22" s="185">
        <f t="shared" si="2"/>
        <v>16.983333333333334</v>
      </c>
      <c r="T22" s="185">
        <f t="shared" si="2"/>
        <v>16.983333333333334</v>
      </c>
      <c r="U22" s="184">
        <v>15</v>
      </c>
      <c r="V22" s="250">
        <v>4.4000000000000004</v>
      </c>
    </row>
    <row r="23" spans="1:22" s="99" customFormat="1" ht="16.5" customHeight="1" x14ac:dyDescent="0.25">
      <c r="A23" s="235" t="s">
        <v>166</v>
      </c>
      <c r="B23" s="177">
        <v>41396.409722222219</v>
      </c>
      <c r="C23" s="23"/>
      <c r="D23" s="184">
        <v>3.72</v>
      </c>
      <c r="E23" s="184"/>
      <c r="F23" s="123">
        <f t="shared" si="1"/>
        <v>20.900000000000002</v>
      </c>
      <c r="G23" s="101">
        <f t="shared" si="3"/>
        <v>21.5</v>
      </c>
      <c r="H23" s="185">
        <v>1.8</v>
      </c>
      <c r="I23" s="184">
        <v>2.4</v>
      </c>
      <c r="J23" s="185">
        <v>19</v>
      </c>
      <c r="K23" s="184">
        <v>0.1</v>
      </c>
      <c r="L23" s="185">
        <v>2.7E-2</v>
      </c>
      <c r="M23" s="248"/>
      <c r="N23" s="185">
        <v>3.9</v>
      </c>
      <c r="O23" s="184">
        <v>3.6</v>
      </c>
      <c r="P23" s="185">
        <v>3.4</v>
      </c>
      <c r="Q23" s="184">
        <v>7.26</v>
      </c>
      <c r="R23" s="184">
        <v>7.31</v>
      </c>
      <c r="S23" s="185">
        <f t="shared" si="2"/>
        <v>16.983333333333334</v>
      </c>
      <c r="T23" s="185">
        <f t="shared" si="2"/>
        <v>16.983333333333334</v>
      </c>
      <c r="U23" s="184">
        <v>20.2</v>
      </c>
      <c r="V23" s="250"/>
    </row>
    <row r="24" spans="1:22" s="99" customFormat="1" ht="16.5" customHeight="1" x14ac:dyDescent="0.25">
      <c r="A24" s="235" t="s">
        <v>166</v>
      </c>
      <c r="B24" s="177">
        <v>41429.395833333336</v>
      </c>
      <c r="C24" s="23"/>
      <c r="D24" s="184">
        <v>6.85</v>
      </c>
      <c r="E24" s="184"/>
      <c r="F24" s="123">
        <f t="shared" si="1"/>
        <v>29.22</v>
      </c>
      <c r="G24" s="101">
        <f t="shared" si="3"/>
        <v>25.82</v>
      </c>
      <c r="H24" s="185">
        <v>5.9</v>
      </c>
      <c r="I24" s="184">
        <v>2.5</v>
      </c>
      <c r="J24" s="185">
        <v>23</v>
      </c>
      <c r="K24" s="184">
        <v>0.32</v>
      </c>
      <c r="L24" s="185">
        <v>0.107</v>
      </c>
      <c r="M24" s="248"/>
      <c r="N24" s="185">
        <v>2.7</v>
      </c>
      <c r="O24" s="184">
        <v>2.7</v>
      </c>
      <c r="P24" s="185">
        <v>2.5</v>
      </c>
      <c r="Q24" s="184">
        <v>7.15</v>
      </c>
      <c r="R24" s="184">
        <v>7.34</v>
      </c>
      <c r="S24" s="185">
        <f>(67.55-32)/1.8</f>
        <v>19.749999999999996</v>
      </c>
      <c r="T24" s="269">
        <f>(69.42-32)/1.8</f>
        <v>20.788888888888888</v>
      </c>
      <c r="U24" s="184">
        <v>5.5</v>
      </c>
      <c r="V24" s="250"/>
    </row>
    <row r="25" spans="1:22" s="99" customFormat="1" ht="16.5" customHeight="1" x14ac:dyDescent="0.25">
      <c r="A25" s="235"/>
      <c r="B25" s="177"/>
      <c r="C25" s="23"/>
      <c r="D25" s="184"/>
      <c r="E25" s="184"/>
      <c r="F25" s="123">
        <f t="shared" si="1"/>
        <v>0</v>
      </c>
      <c r="G25" s="101">
        <f t="shared" si="3"/>
        <v>0</v>
      </c>
      <c r="H25" s="185"/>
      <c r="I25" s="184"/>
      <c r="J25" s="185"/>
      <c r="K25" s="184"/>
      <c r="L25" s="185"/>
      <c r="M25" s="248"/>
      <c r="N25" s="185"/>
      <c r="O25" s="184"/>
      <c r="P25" s="185"/>
      <c r="Q25" s="184"/>
      <c r="R25" s="184"/>
      <c r="S25" s="185"/>
      <c r="T25" s="185"/>
      <c r="U25" s="184"/>
      <c r="V25" s="250"/>
    </row>
    <row r="26" spans="1:22" s="99" customFormat="1" ht="16.5" customHeight="1" x14ac:dyDescent="0.25">
      <c r="A26" s="235"/>
      <c r="B26" s="177"/>
      <c r="C26" s="23"/>
      <c r="D26" s="184"/>
      <c r="E26" s="184"/>
      <c r="F26" s="123">
        <f t="shared" si="1"/>
        <v>0</v>
      </c>
      <c r="G26" s="101">
        <f t="shared" si="3"/>
        <v>0</v>
      </c>
      <c r="H26" s="185"/>
      <c r="I26" s="184"/>
      <c r="J26" s="185"/>
      <c r="K26" s="184"/>
      <c r="L26" s="185"/>
      <c r="M26" s="248"/>
      <c r="N26" s="185"/>
      <c r="O26" s="184"/>
      <c r="P26" s="185"/>
      <c r="Q26" s="184"/>
      <c r="R26" s="184"/>
      <c r="S26" s="185"/>
      <c r="T26" s="185"/>
      <c r="U26" s="184"/>
      <c r="V26" s="250"/>
    </row>
    <row r="27" spans="1:22" s="99" customFormat="1" ht="16.5" customHeight="1" x14ac:dyDescent="0.25">
      <c r="A27" s="235"/>
      <c r="B27" s="177"/>
      <c r="C27" s="23"/>
      <c r="D27" s="184"/>
      <c r="E27" s="184"/>
      <c r="F27" s="123">
        <f t="shared" si="1"/>
        <v>0</v>
      </c>
      <c r="G27" s="101">
        <f t="shared" si="3"/>
        <v>0</v>
      </c>
      <c r="H27" s="185"/>
      <c r="I27" s="184"/>
      <c r="J27" s="185"/>
      <c r="K27" s="184"/>
      <c r="L27" s="185"/>
      <c r="M27" s="248"/>
      <c r="N27" s="185"/>
      <c r="O27" s="184"/>
      <c r="P27" s="185"/>
      <c r="Q27" s="184"/>
      <c r="R27" s="184"/>
      <c r="S27" s="185"/>
      <c r="T27" s="185"/>
      <c r="U27" s="184"/>
      <c r="V27" s="250"/>
    </row>
    <row r="28" spans="1:22" s="99" customFormat="1" ht="16.5" customHeight="1" x14ac:dyDescent="0.25">
      <c r="A28" s="235"/>
      <c r="B28" s="177"/>
      <c r="C28" s="23"/>
      <c r="D28" s="184"/>
      <c r="E28" s="184"/>
      <c r="F28" s="123">
        <f t="shared" si="1"/>
        <v>0</v>
      </c>
      <c r="G28" s="101">
        <f t="shared" si="3"/>
        <v>0</v>
      </c>
      <c r="H28" s="185"/>
      <c r="I28" s="184"/>
      <c r="J28" s="185"/>
      <c r="K28" s="184"/>
      <c r="L28" s="185"/>
      <c r="M28" s="248"/>
      <c r="N28" s="185"/>
      <c r="O28" s="184"/>
      <c r="P28" s="185"/>
      <c r="Q28" s="184"/>
      <c r="R28" s="184"/>
      <c r="S28" s="185"/>
      <c r="T28" s="185"/>
      <c r="U28" s="184"/>
      <c r="V28" s="250"/>
    </row>
    <row r="29" spans="1:22" s="99" customFormat="1" ht="16.5" customHeight="1" x14ac:dyDescent="0.25">
      <c r="A29" s="235"/>
      <c r="B29" s="177"/>
      <c r="C29" s="23"/>
      <c r="D29" s="184"/>
      <c r="E29" s="184"/>
      <c r="F29" s="123">
        <f t="shared" si="1"/>
        <v>0</v>
      </c>
      <c r="G29" s="101">
        <f t="shared" si="3"/>
        <v>0</v>
      </c>
      <c r="H29" s="185"/>
      <c r="I29" s="184"/>
      <c r="J29" s="185"/>
      <c r="K29" s="184"/>
      <c r="L29" s="185"/>
      <c r="M29" s="248"/>
      <c r="N29" s="185"/>
      <c r="O29" s="184"/>
      <c r="P29" s="185"/>
      <c r="Q29" s="184"/>
      <c r="R29" s="184"/>
      <c r="S29" s="185"/>
      <c r="T29" s="185"/>
      <c r="U29" s="184"/>
      <c r="V29" s="250"/>
    </row>
    <row r="30" spans="1:22" s="99" customFormat="1" ht="16.5" customHeight="1" x14ac:dyDescent="0.25">
      <c r="A30" s="235"/>
      <c r="B30" s="177"/>
      <c r="C30" s="23"/>
      <c r="D30" s="184"/>
      <c r="E30" s="184"/>
      <c r="F30" s="123">
        <f t="shared" si="1"/>
        <v>0</v>
      </c>
      <c r="G30" s="101">
        <f t="shared" si="3"/>
        <v>0</v>
      </c>
      <c r="H30" s="185"/>
      <c r="I30" s="184"/>
      <c r="J30" s="185"/>
      <c r="K30" s="184"/>
      <c r="L30" s="185"/>
      <c r="M30" s="248"/>
      <c r="N30" s="185"/>
      <c r="O30" s="184"/>
      <c r="P30" s="185"/>
      <c r="Q30" s="184"/>
      <c r="R30" s="184"/>
      <c r="S30" s="185"/>
      <c r="T30" s="185"/>
      <c r="U30" s="184"/>
      <c r="V30" s="250"/>
    </row>
    <row r="31" spans="1:22" s="99" customFormat="1" ht="16.5" customHeight="1" x14ac:dyDescent="0.25">
      <c r="A31" s="235"/>
      <c r="B31" s="177"/>
      <c r="C31" s="23"/>
      <c r="D31" s="184"/>
      <c r="E31" s="184"/>
      <c r="F31" s="123">
        <f t="shared" si="1"/>
        <v>0</v>
      </c>
      <c r="G31" s="101">
        <f t="shared" si="3"/>
        <v>0</v>
      </c>
      <c r="H31" s="185"/>
      <c r="I31" s="184"/>
      <c r="J31" s="185"/>
      <c r="K31" s="184"/>
      <c r="L31" s="185"/>
      <c r="M31" s="248"/>
      <c r="N31" s="185"/>
      <c r="O31" s="184"/>
      <c r="P31" s="185"/>
      <c r="Q31" s="184"/>
      <c r="R31" s="184"/>
      <c r="S31" s="185"/>
      <c r="T31" s="185"/>
      <c r="U31" s="184"/>
      <c r="V31" s="250"/>
    </row>
    <row r="32" spans="1:22" s="99" customFormat="1" ht="16.5" customHeight="1" x14ac:dyDescent="0.25">
      <c r="A32" s="235"/>
      <c r="B32" s="177"/>
      <c r="C32" s="23"/>
      <c r="D32" s="184"/>
      <c r="E32" s="184"/>
      <c r="F32" s="123">
        <f t="shared" si="1"/>
        <v>0</v>
      </c>
      <c r="G32" s="101">
        <f t="shared" si="3"/>
        <v>0</v>
      </c>
      <c r="H32" s="185"/>
      <c r="I32" s="184"/>
      <c r="J32" s="185"/>
      <c r="K32" s="184"/>
      <c r="L32" s="185"/>
      <c r="M32" s="248"/>
      <c r="N32" s="185"/>
      <c r="O32" s="184"/>
      <c r="P32" s="185"/>
      <c r="Q32" s="184"/>
      <c r="R32" s="184"/>
      <c r="S32" s="185"/>
      <c r="T32" s="185"/>
      <c r="U32" s="184"/>
      <c r="V32" s="250"/>
    </row>
    <row r="33" spans="1:22" s="99" customFormat="1" ht="16.5" customHeight="1" x14ac:dyDescent="0.25">
      <c r="A33" s="235"/>
      <c r="B33" s="177"/>
      <c r="C33" s="23"/>
      <c r="D33" s="184"/>
      <c r="E33" s="184"/>
      <c r="F33" s="123">
        <f t="shared" si="1"/>
        <v>0</v>
      </c>
      <c r="G33" s="101">
        <f t="shared" si="3"/>
        <v>0</v>
      </c>
      <c r="H33" s="185"/>
      <c r="I33" s="184"/>
      <c r="J33" s="185"/>
      <c r="K33" s="184"/>
      <c r="L33" s="185"/>
      <c r="M33" s="248"/>
      <c r="N33" s="185"/>
      <c r="O33" s="184"/>
      <c r="P33" s="185"/>
      <c r="Q33" s="184"/>
      <c r="R33" s="184"/>
      <c r="S33" s="185"/>
      <c r="T33" s="185"/>
      <c r="U33" s="184"/>
      <c r="V33" s="250"/>
    </row>
    <row r="34" spans="1:22" s="99" customFormat="1" ht="16.5" customHeight="1" x14ac:dyDescent="0.25">
      <c r="A34" s="235"/>
      <c r="B34" s="177"/>
      <c r="C34" s="23"/>
      <c r="D34" s="184"/>
      <c r="E34" s="184"/>
      <c r="F34" s="123">
        <f t="shared" si="1"/>
        <v>0</v>
      </c>
      <c r="G34" s="101">
        <f t="shared" si="3"/>
        <v>0</v>
      </c>
      <c r="H34" s="185"/>
      <c r="I34" s="184"/>
      <c r="J34" s="185"/>
      <c r="K34" s="184"/>
      <c r="L34" s="185"/>
      <c r="M34" s="248"/>
      <c r="N34" s="185"/>
      <c r="O34" s="184"/>
      <c r="P34" s="185"/>
      <c r="Q34" s="184"/>
      <c r="R34" s="184"/>
      <c r="S34" s="185"/>
      <c r="T34" s="185"/>
      <c r="U34" s="184"/>
      <c r="V34" s="250"/>
    </row>
    <row r="35" spans="1:22" s="99" customFormat="1" ht="16.5" customHeight="1" x14ac:dyDescent="0.25">
      <c r="A35" s="235"/>
      <c r="B35" s="177"/>
      <c r="C35" s="23"/>
      <c r="D35" s="184"/>
      <c r="E35" s="184"/>
      <c r="F35" s="123">
        <f t="shared" ref="F35:F66" si="4">SUM(H35,J35,K35)</f>
        <v>0</v>
      </c>
      <c r="G35" s="101">
        <f t="shared" ref="G35:G66" si="5">SUM(I35:K35)</f>
        <v>0</v>
      </c>
      <c r="H35" s="185"/>
      <c r="I35" s="184"/>
      <c r="J35" s="185"/>
      <c r="K35" s="184"/>
      <c r="L35" s="185"/>
      <c r="M35" s="248"/>
      <c r="N35" s="185"/>
      <c r="O35" s="184"/>
      <c r="P35" s="185"/>
      <c r="Q35" s="184"/>
      <c r="R35" s="184"/>
      <c r="S35" s="185"/>
      <c r="T35" s="185"/>
      <c r="U35" s="184"/>
      <c r="V35" s="250"/>
    </row>
    <row r="36" spans="1:22" s="99" customFormat="1" ht="16.5" customHeight="1" x14ac:dyDescent="0.25">
      <c r="A36" s="235"/>
      <c r="B36" s="177"/>
      <c r="C36" s="23"/>
      <c r="D36" s="184"/>
      <c r="E36" s="184"/>
      <c r="F36" s="123">
        <f t="shared" si="4"/>
        <v>0</v>
      </c>
      <c r="G36" s="101">
        <f t="shared" si="5"/>
        <v>0</v>
      </c>
      <c r="H36" s="185"/>
      <c r="I36" s="184"/>
      <c r="J36" s="185"/>
      <c r="K36" s="184"/>
      <c r="L36" s="185"/>
      <c r="M36" s="248"/>
      <c r="N36" s="185"/>
      <c r="O36" s="184"/>
      <c r="P36" s="185"/>
      <c r="Q36" s="184"/>
      <c r="R36" s="184"/>
      <c r="S36" s="185"/>
      <c r="T36" s="185"/>
      <c r="U36" s="184"/>
      <c r="V36" s="250"/>
    </row>
    <row r="37" spans="1:22" s="99" customFormat="1" ht="16.5" customHeight="1" x14ac:dyDescent="0.25">
      <c r="A37" s="235"/>
      <c r="B37" s="177"/>
      <c r="C37" s="23"/>
      <c r="D37" s="184"/>
      <c r="E37" s="184"/>
      <c r="F37" s="123">
        <f t="shared" si="4"/>
        <v>0</v>
      </c>
      <c r="G37" s="101">
        <f t="shared" si="5"/>
        <v>0</v>
      </c>
      <c r="H37" s="185"/>
      <c r="I37" s="184"/>
      <c r="J37" s="185"/>
      <c r="K37" s="184"/>
      <c r="L37" s="185"/>
      <c r="M37" s="248"/>
      <c r="N37" s="185"/>
      <c r="O37" s="184"/>
      <c r="P37" s="185"/>
      <c r="Q37" s="184"/>
      <c r="R37" s="184"/>
      <c r="S37" s="185"/>
      <c r="T37" s="185"/>
      <c r="U37" s="184"/>
      <c r="V37" s="250"/>
    </row>
    <row r="38" spans="1:22" s="99" customFormat="1" ht="16.5" customHeight="1" x14ac:dyDescent="0.25">
      <c r="A38" s="235"/>
      <c r="B38" s="177"/>
      <c r="C38" s="23"/>
      <c r="D38" s="184"/>
      <c r="E38" s="184"/>
      <c r="F38" s="123">
        <f t="shared" si="4"/>
        <v>0</v>
      </c>
      <c r="G38" s="101">
        <f t="shared" si="5"/>
        <v>0</v>
      </c>
      <c r="H38" s="185"/>
      <c r="I38" s="184"/>
      <c r="J38" s="185"/>
      <c r="K38" s="184"/>
      <c r="L38" s="185"/>
      <c r="M38" s="248"/>
      <c r="N38" s="185"/>
      <c r="O38" s="184"/>
      <c r="P38" s="185"/>
      <c r="Q38" s="184"/>
      <c r="R38" s="184"/>
      <c r="S38" s="185"/>
      <c r="T38" s="185"/>
      <c r="U38" s="184"/>
      <c r="V38" s="250"/>
    </row>
    <row r="39" spans="1:22" s="99" customFormat="1" ht="16.5" customHeight="1" x14ac:dyDescent="0.25">
      <c r="A39" s="235"/>
      <c r="B39" s="177"/>
      <c r="C39" s="23"/>
      <c r="D39" s="184"/>
      <c r="E39" s="184"/>
      <c r="F39" s="123">
        <f t="shared" si="4"/>
        <v>0</v>
      </c>
      <c r="G39" s="101">
        <f t="shared" si="5"/>
        <v>0</v>
      </c>
      <c r="H39" s="185"/>
      <c r="I39" s="184"/>
      <c r="J39" s="185"/>
      <c r="K39" s="184"/>
      <c r="L39" s="185"/>
      <c r="M39" s="248"/>
      <c r="N39" s="185"/>
      <c r="O39" s="184"/>
      <c r="P39" s="185"/>
      <c r="Q39" s="184"/>
      <c r="R39" s="184"/>
      <c r="S39" s="185"/>
      <c r="T39" s="185"/>
      <c r="U39" s="184"/>
      <c r="V39" s="250"/>
    </row>
    <row r="40" spans="1:22" s="99" customFormat="1" ht="16.5" customHeight="1" x14ac:dyDescent="0.25">
      <c r="A40" s="235"/>
      <c r="B40" s="177"/>
      <c r="C40" s="23"/>
      <c r="D40" s="184"/>
      <c r="E40" s="184"/>
      <c r="F40" s="123">
        <f t="shared" si="4"/>
        <v>0</v>
      </c>
      <c r="G40" s="101">
        <f t="shared" si="5"/>
        <v>0</v>
      </c>
      <c r="H40" s="185"/>
      <c r="I40" s="184"/>
      <c r="J40" s="185"/>
      <c r="K40" s="184"/>
      <c r="L40" s="185"/>
      <c r="M40" s="248"/>
      <c r="N40" s="185"/>
      <c r="O40" s="184"/>
      <c r="P40" s="185"/>
      <c r="Q40" s="184"/>
      <c r="R40" s="184"/>
      <c r="S40" s="185"/>
      <c r="T40" s="185"/>
      <c r="U40" s="184"/>
      <c r="V40" s="250"/>
    </row>
    <row r="41" spans="1:22" s="99" customFormat="1" ht="16.5" customHeight="1" x14ac:dyDescent="0.25">
      <c r="A41" s="235"/>
      <c r="B41" s="177"/>
      <c r="C41" s="23"/>
      <c r="D41" s="184"/>
      <c r="E41" s="184"/>
      <c r="F41" s="123">
        <f t="shared" si="4"/>
        <v>0</v>
      </c>
      <c r="G41" s="101">
        <f t="shared" si="5"/>
        <v>0</v>
      </c>
      <c r="H41" s="185"/>
      <c r="I41" s="184"/>
      <c r="J41" s="185"/>
      <c r="K41" s="184"/>
      <c r="L41" s="185"/>
      <c r="M41" s="248"/>
      <c r="N41" s="185"/>
      <c r="O41" s="184"/>
      <c r="P41" s="185"/>
      <c r="Q41" s="184"/>
      <c r="R41" s="184"/>
      <c r="S41" s="185"/>
      <c r="T41" s="185"/>
      <c r="U41" s="184"/>
      <c r="V41" s="250"/>
    </row>
    <row r="42" spans="1:22" s="99" customFormat="1" ht="16.5" customHeight="1" x14ac:dyDescent="0.25">
      <c r="A42" s="235"/>
      <c r="B42" s="177"/>
      <c r="C42" s="23"/>
      <c r="D42" s="184"/>
      <c r="E42" s="184"/>
      <c r="F42" s="123">
        <f t="shared" si="4"/>
        <v>0</v>
      </c>
      <c r="G42" s="101">
        <f t="shared" si="5"/>
        <v>0</v>
      </c>
      <c r="H42" s="185"/>
      <c r="I42" s="184"/>
      <c r="J42" s="185"/>
      <c r="K42" s="184"/>
      <c r="L42" s="185"/>
      <c r="M42" s="248"/>
      <c r="N42" s="185"/>
      <c r="O42" s="184"/>
      <c r="P42" s="185"/>
      <c r="Q42" s="184"/>
      <c r="R42" s="184"/>
      <c r="S42" s="185"/>
      <c r="T42" s="185"/>
      <c r="U42" s="184"/>
      <c r="V42" s="250"/>
    </row>
    <row r="43" spans="1:22" s="99" customFormat="1" ht="16.5" customHeight="1" x14ac:dyDescent="0.25">
      <c r="A43" s="235"/>
      <c r="B43" s="177"/>
      <c r="C43" s="23"/>
      <c r="D43" s="184"/>
      <c r="E43" s="184"/>
      <c r="F43" s="123">
        <f t="shared" si="4"/>
        <v>0</v>
      </c>
      <c r="G43" s="101">
        <f t="shared" si="5"/>
        <v>0</v>
      </c>
      <c r="H43" s="185"/>
      <c r="I43" s="184"/>
      <c r="J43" s="185"/>
      <c r="K43" s="184"/>
      <c r="L43" s="185"/>
      <c r="M43" s="248"/>
      <c r="N43" s="185"/>
      <c r="O43" s="184"/>
      <c r="P43" s="185"/>
      <c r="Q43" s="184"/>
      <c r="R43" s="184"/>
      <c r="S43" s="185"/>
      <c r="T43" s="185"/>
      <c r="U43" s="184"/>
      <c r="V43" s="250"/>
    </row>
    <row r="44" spans="1:22" s="99" customFormat="1" ht="16.5" customHeight="1" x14ac:dyDescent="0.25">
      <c r="A44" s="235"/>
      <c r="B44" s="177"/>
      <c r="C44" s="23"/>
      <c r="D44" s="184"/>
      <c r="E44" s="184"/>
      <c r="F44" s="123">
        <f t="shared" si="4"/>
        <v>0</v>
      </c>
      <c r="G44" s="101">
        <f t="shared" si="5"/>
        <v>0</v>
      </c>
      <c r="H44" s="185"/>
      <c r="I44" s="184"/>
      <c r="J44" s="185"/>
      <c r="K44" s="184"/>
      <c r="L44" s="185"/>
      <c r="M44" s="248"/>
      <c r="N44" s="185"/>
      <c r="O44" s="184"/>
      <c r="P44" s="185"/>
      <c r="Q44" s="184"/>
      <c r="R44" s="184"/>
      <c r="S44" s="185"/>
      <c r="T44" s="185"/>
      <c r="U44" s="184"/>
      <c r="V44" s="250"/>
    </row>
    <row r="45" spans="1:22" s="99" customFormat="1" ht="16.5" customHeight="1" x14ac:dyDescent="0.25">
      <c r="A45" s="235"/>
      <c r="B45" s="177"/>
      <c r="C45" s="23"/>
      <c r="D45" s="184"/>
      <c r="E45" s="184"/>
      <c r="F45" s="123">
        <f t="shared" si="4"/>
        <v>0</v>
      </c>
      <c r="G45" s="101">
        <f t="shared" si="5"/>
        <v>0</v>
      </c>
      <c r="H45" s="185"/>
      <c r="I45" s="184"/>
      <c r="J45" s="185"/>
      <c r="K45" s="184"/>
      <c r="L45" s="185"/>
      <c r="M45" s="248"/>
      <c r="N45" s="185"/>
      <c r="O45" s="184"/>
      <c r="P45" s="185"/>
      <c r="Q45" s="184"/>
      <c r="R45" s="184"/>
      <c r="S45" s="185"/>
      <c r="T45" s="185"/>
      <c r="U45" s="184"/>
      <c r="V45" s="250"/>
    </row>
    <row r="46" spans="1:22" s="99" customFormat="1" ht="16.5" customHeight="1" x14ac:dyDescent="0.25">
      <c r="A46" s="235"/>
      <c r="B46" s="177"/>
      <c r="C46" s="23"/>
      <c r="D46" s="184"/>
      <c r="E46" s="184"/>
      <c r="F46" s="123">
        <f t="shared" si="4"/>
        <v>0</v>
      </c>
      <c r="G46" s="101">
        <f t="shared" si="5"/>
        <v>0</v>
      </c>
      <c r="H46" s="185"/>
      <c r="I46" s="184"/>
      <c r="J46" s="185"/>
      <c r="K46" s="184"/>
      <c r="L46" s="185"/>
      <c r="M46" s="248"/>
      <c r="N46" s="185"/>
      <c r="O46" s="184"/>
      <c r="P46" s="185"/>
      <c r="Q46" s="184"/>
      <c r="R46" s="184"/>
      <c r="S46" s="185"/>
      <c r="T46" s="185"/>
      <c r="U46" s="184"/>
      <c r="V46" s="250"/>
    </row>
    <row r="47" spans="1:22" s="99" customFormat="1" ht="16.5" customHeight="1" x14ac:dyDescent="0.25">
      <c r="A47" s="235"/>
      <c r="B47" s="177"/>
      <c r="C47" s="23"/>
      <c r="D47" s="184"/>
      <c r="E47" s="184"/>
      <c r="F47" s="123">
        <f t="shared" si="4"/>
        <v>0</v>
      </c>
      <c r="G47" s="101">
        <f t="shared" si="5"/>
        <v>0</v>
      </c>
      <c r="H47" s="185"/>
      <c r="I47" s="184"/>
      <c r="J47" s="185"/>
      <c r="K47" s="184"/>
      <c r="L47" s="185"/>
      <c r="M47" s="248"/>
      <c r="N47" s="185"/>
      <c r="O47" s="184"/>
      <c r="P47" s="185"/>
      <c r="Q47" s="184"/>
      <c r="R47" s="184"/>
      <c r="S47" s="185"/>
      <c r="T47" s="185"/>
      <c r="U47" s="184"/>
      <c r="V47" s="250"/>
    </row>
    <row r="48" spans="1:22" s="99" customFormat="1" ht="16.5" customHeight="1" x14ac:dyDescent="0.25">
      <c r="A48" s="235"/>
      <c r="B48" s="177"/>
      <c r="C48" s="23"/>
      <c r="D48" s="184"/>
      <c r="E48" s="184"/>
      <c r="F48" s="123">
        <f t="shared" si="4"/>
        <v>0</v>
      </c>
      <c r="G48" s="101">
        <f t="shared" si="5"/>
        <v>0</v>
      </c>
      <c r="H48" s="185"/>
      <c r="I48" s="184"/>
      <c r="J48" s="185"/>
      <c r="K48" s="184"/>
      <c r="L48" s="185"/>
      <c r="M48" s="248"/>
      <c r="N48" s="185"/>
      <c r="O48" s="184"/>
      <c r="P48" s="185"/>
      <c r="Q48" s="184"/>
      <c r="R48" s="184"/>
      <c r="S48" s="185"/>
      <c r="T48" s="185"/>
      <c r="U48" s="184"/>
      <c r="V48" s="250"/>
    </row>
    <row r="49" spans="1:22" s="99" customFormat="1" ht="16.5" customHeight="1" x14ac:dyDescent="0.25">
      <c r="A49" s="235"/>
      <c r="B49" s="177"/>
      <c r="C49" s="23"/>
      <c r="D49" s="184"/>
      <c r="E49" s="184"/>
      <c r="F49" s="123">
        <f t="shared" si="4"/>
        <v>0</v>
      </c>
      <c r="G49" s="101">
        <f t="shared" si="5"/>
        <v>0</v>
      </c>
      <c r="H49" s="185"/>
      <c r="I49" s="184"/>
      <c r="J49" s="185"/>
      <c r="K49" s="184"/>
      <c r="L49" s="185"/>
      <c r="M49" s="248"/>
      <c r="N49" s="185"/>
      <c r="O49" s="184"/>
      <c r="P49" s="185"/>
      <c r="Q49" s="184"/>
      <c r="R49" s="184"/>
      <c r="S49" s="185"/>
      <c r="T49" s="185"/>
      <c r="U49" s="184"/>
      <c r="V49" s="250"/>
    </row>
    <row r="50" spans="1:22" s="99" customFormat="1" ht="16.5" customHeight="1" x14ac:dyDescent="0.25">
      <c r="A50" s="235"/>
      <c r="B50" s="177"/>
      <c r="C50" s="23"/>
      <c r="D50" s="184"/>
      <c r="E50" s="184"/>
      <c r="F50" s="123">
        <f t="shared" si="4"/>
        <v>0</v>
      </c>
      <c r="G50" s="101">
        <f t="shared" si="5"/>
        <v>0</v>
      </c>
      <c r="H50" s="185"/>
      <c r="I50" s="184"/>
      <c r="J50" s="185"/>
      <c r="K50" s="184"/>
      <c r="L50" s="185"/>
      <c r="M50" s="248"/>
      <c r="N50" s="185"/>
      <c r="O50" s="184"/>
      <c r="P50" s="185"/>
      <c r="Q50" s="184"/>
      <c r="R50" s="184"/>
      <c r="S50" s="185"/>
      <c r="T50" s="185"/>
      <c r="U50" s="184"/>
      <c r="V50" s="250"/>
    </row>
    <row r="51" spans="1:22" s="99" customFormat="1" ht="16.5" customHeight="1" x14ac:dyDescent="0.25">
      <c r="A51" s="235"/>
      <c r="B51" s="177"/>
      <c r="C51" s="23"/>
      <c r="D51" s="184"/>
      <c r="E51" s="184"/>
      <c r="F51" s="123">
        <f t="shared" si="4"/>
        <v>0</v>
      </c>
      <c r="G51" s="101">
        <f t="shared" si="5"/>
        <v>0</v>
      </c>
      <c r="H51" s="185"/>
      <c r="I51" s="184"/>
      <c r="J51" s="185"/>
      <c r="K51" s="184"/>
      <c r="L51" s="185"/>
      <c r="M51" s="248"/>
      <c r="N51" s="185"/>
      <c r="O51" s="184"/>
      <c r="P51" s="185"/>
      <c r="Q51" s="184"/>
      <c r="R51" s="184"/>
      <c r="S51" s="185"/>
      <c r="T51" s="185"/>
      <c r="U51" s="184"/>
      <c r="V51" s="250"/>
    </row>
    <row r="52" spans="1:22" s="99" customFormat="1" ht="16.5" customHeight="1" x14ac:dyDescent="0.25">
      <c r="A52" s="235"/>
      <c r="B52" s="177"/>
      <c r="C52" s="23"/>
      <c r="D52" s="184"/>
      <c r="E52" s="184"/>
      <c r="F52" s="123">
        <f t="shared" si="4"/>
        <v>0</v>
      </c>
      <c r="G52" s="101">
        <f t="shared" si="5"/>
        <v>0</v>
      </c>
      <c r="H52" s="185"/>
      <c r="I52" s="184"/>
      <c r="J52" s="185"/>
      <c r="K52" s="184"/>
      <c r="L52" s="185"/>
      <c r="M52" s="248"/>
      <c r="N52" s="185"/>
      <c r="O52" s="184"/>
      <c r="P52" s="185"/>
      <c r="Q52" s="184"/>
      <c r="R52" s="184"/>
      <c r="S52" s="185"/>
      <c r="T52" s="185"/>
      <c r="U52" s="184"/>
      <c r="V52" s="250"/>
    </row>
    <row r="53" spans="1:22" s="99" customFormat="1" ht="16.5" customHeight="1" x14ac:dyDescent="0.25">
      <c r="A53" s="235"/>
      <c r="B53" s="177"/>
      <c r="C53" s="23"/>
      <c r="D53" s="184"/>
      <c r="E53" s="184"/>
      <c r="F53" s="123">
        <f t="shared" si="4"/>
        <v>0</v>
      </c>
      <c r="G53" s="101">
        <f t="shared" si="5"/>
        <v>0</v>
      </c>
      <c r="H53" s="185"/>
      <c r="I53" s="184"/>
      <c r="J53" s="185"/>
      <c r="K53" s="184"/>
      <c r="L53" s="185"/>
      <c r="M53" s="248"/>
      <c r="N53" s="185"/>
      <c r="O53" s="184"/>
      <c r="P53" s="185"/>
      <c r="Q53" s="184"/>
      <c r="R53" s="184"/>
      <c r="S53" s="185"/>
      <c r="T53" s="185"/>
      <c r="U53" s="184"/>
      <c r="V53" s="250"/>
    </row>
    <row r="54" spans="1:22" s="99" customFormat="1" ht="16.5" customHeight="1" x14ac:dyDescent="0.25">
      <c r="A54" s="235"/>
      <c r="B54" s="177"/>
      <c r="C54" s="23"/>
      <c r="D54" s="184"/>
      <c r="E54" s="184"/>
      <c r="F54" s="123">
        <f t="shared" si="4"/>
        <v>0</v>
      </c>
      <c r="G54" s="101">
        <f t="shared" si="5"/>
        <v>0</v>
      </c>
      <c r="H54" s="185"/>
      <c r="I54" s="184"/>
      <c r="J54" s="185"/>
      <c r="K54" s="184"/>
      <c r="L54" s="185"/>
      <c r="M54" s="248"/>
      <c r="N54" s="185"/>
      <c r="O54" s="184"/>
      <c r="P54" s="185"/>
      <c r="Q54" s="184"/>
      <c r="R54" s="184"/>
      <c r="S54" s="185"/>
      <c r="T54" s="185"/>
      <c r="U54" s="184"/>
      <c r="V54" s="250"/>
    </row>
    <row r="55" spans="1:22" s="99" customFormat="1" ht="16.5" customHeight="1" x14ac:dyDescent="0.25">
      <c r="A55" s="235"/>
      <c r="B55" s="177"/>
      <c r="C55" s="23"/>
      <c r="D55" s="184"/>
      <c r="E55" s="184"/>
      <c r="F55" s="123">
        <f t="shared" si="4"/>
        <v>0</v>
      </c>
      <c r="G55" s="101">
        <f t="shared" si="5"/>
        <v>0</v>
      </c>
      <c r="H55" s="185"/>
      <c r="I55" s="184"/>
      <c r="J55" s="185"/>
      <c r="K55" s="184"/>
      <c r="L55" s="185"/>
      <c r="M55" s="248"/>
      <c r="N55" s="185"/>
      <c r="O55" s="184"/>
      <c r="P55" s="185"/>
      <c r="Q55" s="184"/>
      <c r="R55" s="184"/>
      <c r="S55" s="185"/>
      <c r="T55" s="185"/>
      <c r="U55" s="184"/>
      <c r="V55" s="250"/>
    </row>
    <row r="56" spans="1:22" s="99" customFormat="1" ht="16.5" customHeight="1" x14ac:dyDescent="0.25">
      <c r="A56" s="235"/>
      <c r="B56" s="177"/>
      <c r="C56" s="23"/>
      <c r="D56" s="184"/>
      <c r="E56" s="184"/>
      <c r="F56" s="123">
        <f t="shared" si="4"/>
        <v>0</v>
      </c>
      <c r="G56" s="101">
        <f t="shared" si="5"/>
        <v>0</v>
      </c>
      <c r="H56" s="185"/>
      <c r="I56" s="184"/>
      <c r="J56" s="185"/>
      <c r="K56" s="184"/>
      <c r="L56" s="185"/>
      <c r="M56" s="248"/>
      <c r="N56" s="185"/>
      <c r="O56" s="184"/>
      <c r="P56" s="185"/>
      <c r="Q56" s="184"/>
      <c r="R56" s="184"/>
      <c r="S56" s="185"/>
      <c r="T56" s="185"/>
      <c r="U56" s="184"/>
      <c r="V56" s="250"/>
    </row>
    <row r="57" spans="1:22" s="99" customFormat="1" ht="16.5" customHeight="1" x14ac:dyDescent="0.25">
      <c r="A57" s="235"/>
      <c r="B57" s="177"/>
      <c r="C57" s="23"/>
      <c r="D57" s="184"/>
      <c r="E57" s="184"/>
      <c r="F57" s="123">
        <f t="shared" si="4"/>
        <v>0</v>
      </c>
      <c r="G57" s="101">
        <f t="shared" si="5"/>
        <v>0</v>
      </c>
      <c r="H57" s="185"/>
      <c r="I57" s="184"/>
      <c r="J57" s="185"/>
      <c r="K57" s="184"/>
      <c r="L57" s="185"/>
      <c r="M57" s="248"/>
      <c r="N57" s="185"/>
      <c r="O57" s="184"/>
      <c r="P57" s="185"/>
      <c r="Q57" s="184"/>
      <c r="R57" s="184"/>
      <c r="S57" s="185"/>
      <c r="T57" s="185"/>
      <c r="U57" s="184"/>
      <c r="V57" s="250"/>
    </row>
    <row r="58" spans="1:22" s="99" customFormat="1" ht="16.5" customHeight="1" x14ac:dyDescent="0.25">
      <c r="A58" s="235"/>
      <c r="B58" s="177"/>
      <c r="C58" s="23"/>
      <c r="D58" s="184"/>
      <c r="E58" s="184"/>
      <c r="F58" s="123">
        <f t="shared" si="4"/>
        <v>0</v>
      </c>
      <c r="G58" s="101">
        <f t="shared" si="5"/>
        <v>0</v>
      </c>
      <c r="H58" s="185"/>
      <c r="I58" s="184"/>
      <c r="J58" s="185"/>
      <c r="K58" s="184"/>
      <c r="L58" s="185"/>
      <c r="M58" s="248"/>
      <c r="N58" s="185"/>
      <c r="O58" s="184"/>
      <c r="P58" s="185"/>
      <c r="Q58" s="184"/>
      <c r="R58" s="184"/>
      <c r="S58" s="185"/>
      <c r="T58" s="185"/>
      <c r="U58" s="184"/>
      <c r="V58" s="250"/>
    </row>
    <row r="59" spans="1:22" s="99" customFormat="1" ht="16.5" customHeight="1" x14ac:dyDescent="0.25">
      <c r="A59" s="235"/>
      <c r="B59" s="177"/>
      <c r="C59" s="23"/>
      <c r="D59" s="184"/>
      <c r="E59" s="184"/>
      <c r="F59" s="123">
        <f t="shared" si="4"/>
        <v>0</v>
      </c>
      <c r="G59" s="101">
        <f t="shared" si="5"/>
        <v>0</v>
      </c>
      <c r="H59" s="185"/>
      <c r="I59" s="184"/>
      <c r="J59" s="185"/>
      <c r="K59" s="184"/>
      <c r="L59" s="185"/>
      <c r="M59" s="248"/>
      <c r="N59" s="185"/>
      <c r="O59" s="184"/>
      <c r="P59" s="185"/>
      <c r="Q59" s="184"/>
      <c r="R59" s="184"/>
      <c r="S59" s="185"/>
      <c r="T59" s="185"/>
      <c r="U59" s="184"/>
      <c r="V59" s="250"/>
    </row>
    <row r="60" spans="1:22" s="99" customFormat="1" ht="16.5" customHeight="1" x14ac:dyDescent="0.25">
      <c r="A60" s="235"/>
      <c r="B60" s="177"/>
      <c r="C60" s="23"/>
      <c r="D60" s="184"/>
      <c r="E60" s="184"/>
      <c r="F60" s="123">
        <f t="shared" si="4"/>
        <v>0</v>
      </c>
      <c r="G60" s="101">
        <f t="shared" si="5"/>
        <v>0</v>
      </c>
      <c r="H60" s="185"/>
      <c r="I60" s="184"/>
      <c r="J60" s="185"/>
      <c r="K60" s="184"/>
      <c r="L60" s="185"/>
      <c r="M60" s="248"/>
      <c r="N60" s="185"/>
      <c r="O60" s="184"/>
      <c r="P60" s="185"/>
      <c r="Q60" s="184"/>
      <c r="R60" s="184"/>
      <c r="S60" s="185"/>
      <c r="T60" s="185"/>
      <c r="U60" s="184"/>
      <c r="V60" s="250"/>
    </row>
    <row r="61" spans="1:22" s="99" customFormat="1" ht="16.5" customHeight="1" x14ac:dyDescent="0.25">
      <c r="A61" s="235"/>
      <c r="B61" s="177"/>
      <c r="C61" s="23"/>
      <c r="D61" s="184"/>
      <c r="E61" s="184"/>
      <c r="F61" s="123">
        <f t="shared" si="4"/>
        <v>0</v>
      </c>
      <c r="G61" s="101">
        <f t="shared" si="5"/>
        <v>0</v>
      </c>
      <c r="H61" s="185"/>
      <c r="I61" s="184"/>
      <c r="J61" s="185"/>
      <c r="K61" s="184"/>
      <c r="L61" s="185"/>
      <c r="M61" s="248"/>
      <c r="N61" s="185"/>
      <c r="O61" s="184"/>
      <c r="P61" s="185"/>
      <c r="Q61" s="184"/>
      <c r="R61" s="184"/>
      <c r="S61" s="185"/>
      <c r="T61" s="185"/>
      <c r="U61" s="184"/>
      <c r="V61" s="250"/>
    </row>
    <row r="62" spans="1:22" s="99" customFormat="1" ht="16.5" customHeight="1" x14ac:dyDescent="0.25">
      <c r="A62" s="235"/>
      <c r="B62" s="177"/>
      <c r="C62" s="23"/>
      <c r="D62" s="184"/>
      <c r="E62" s="184"/>
      <c r="F62" s="123">
        <f t="shared" si="4"/>
        <v>0</v>
      </c>
      <c r="G62" s="101">
        <f t="shared" si="5"/>
        <v>0</v>
      </c>
      <c r="H62" s="185"/>
      <c r="I62" s="184"/>
      <c r="J62" s="185"/>
      <c r="K62" s="184"/>
      <c r="L62" s="185"/>
      <c r="M62" s="248"/>
      <c r="N62" s="185"/>
      <c r="O62" s="184"/>
      <c r="P62" s="185"/>
      <c r="Q62" s="184"/>
      <c r="R62" s="184"/>
      <c r="S62" s="185"/>
      <c r="T62" s="185"/>
      <c r="U62" s="184"/>
      <c r="V62" s="250"/>
    </row>
    <row r="63" spans="1:22" s="99" customFormat="1" ht="16.5" customHeight="1" x14ac:dyDescent="0.25">
      <c r="A63" s="235"/>
      <c r="B63" s="177"/>
      <c r="C63" s="23"/>
      <c r="D63" s="184"/>
      <c r="E63" s="184"/>
      <c r="F63" s="123">
        <f t="shared" si="4"/>
        <v>0</v>
      </c>
      <c r="G63" s="101">
        <f t="shared" si="5"/>
        <v>0</v>
      </c>
      <c r="H63" s="185"/>
      <c r="I63" s="184"/>
      <c r="J63" s="185"/>
      <c r="K63" s="184"/>
      <c r="L63" s="185"/>
      <c r="M63" s="248"/>
      <c r="N63" s="185"/>
      <c r="O63" s="184"/>
      <c r="P63" s="185"/>
      <c r="Q63" s="184"/>
      <c r="R63" s="184"/>
      <c r="S63" s="185"/>
      <c r="T63" s="185"/>
      <c r="U63" s="184"/>
      <c r="V63" s="250"/>
    </row>
    <row r="64" spans="1:22" s="99" customFormat="1" ht="16.5" customHeight="1" x14ac:dyDescent="0.25">
      <c r="A64" s="235"/>
      <c r="B64" s="177"/>
      <c r="C64" s="23"/>
      <c r="D64" s="184"/>
      <c r="E64" s="184"/>
      <c r="F64" s="123">
        <f t="shared" si="4"/>
        <v>0</v>
      </c>
      <c r="G64" s="101">
        <f t="shared" si="5"/>
        <v>0</v>
      </c>
      <c r="H64" s="185"/>
      <c r="I64" s="184"/>
      <c r="J64" s="185"/>
      <c r="K64" s="184"/>
      <c r="L64" s="185"/>
      <c r="M64" s="248"/>
      <c r="N64" s="185"/>
      <c r="O64" s="184"/>
      <c r="P64" s="185"/>
      <c r="Q64" s="184"/>
      <c r="R64" s="184"/>
      <c r="S64" s="185"/>
      <c r="T64" s="185"/>
      <c r="U64" s="184"/>
      <c r="V64" s="250"/>
    </row>
    <row r="65" spans="1:22" s="99" customFormat="1" ht="16.5" customHeight="1" x14ac:dyDescent="0.25">
      <c r="A65" s="235"/>
      <c r="B65" s="177"/>
      <c r="C65" s="23"/>
      <c r="D65" s="184"/>
      <c r="E65" s="184"/>
      <c r="F65" s="123">
        <f t="shared" si="4"/>
        <v>0</v>
      </c>
      <c r="G65" s="101">
        <f t="shared" si="5"/>
        <v>0</v>
      </c>
      <c r="H65" s="185"/>
      <c r="I65" s="184"/>
      <c r="J65" s="185"/>
      <c r="K65" s="184"/>
      <c r="L65" s="185"/>
      <c r="M65" s="248"/>
      <c r="N65" s="185"/>
      <c r="O65" s="184"/>
      <c r="P65" s="185"/>
      <c r="Q65" s="184"/>
      <c r="R65" s="184"/>
      <c r="S65" s="185"/>
      <c r="T65" s="185"/>
      <c r="U65" s="184"/>
      <c r="V65" s="250"/>
    </row>
    <row r="66" spans="1:22" s="91" customFormat="1" ht="16.5" customHeight="1" thickBot="1" x14ac:dyDescent="0.3">
      <c r="A66" s="236"/>
      <c r="B66" s="237"/>
      <c r="C66" s="238"/>
      <c r="D66" s="239"/>
      <c r="E66" s="239"/>
      <c r="F66" s="128">
        <f t="shared" si="4"/>
        <v>0</v>
      </c>
      <c r="G66" s="240">
        <f t="shared" si="5"/>
        <v>0</v>
      </c>
      <c r="H66" s="241"/>
      <c r="I66" s="239"/>
      <c r="J66" s="241"/>
      <c r="K66" s="239"/>
      <c r="L66" s="241"/>
      <c r="M66" s="249"/>
      <c r="N66" s="241"/>
      <c r="O66" s="239"/>
      <c r="P66" s="241"/>
      <c r="Q66" s="239"/>
      <c r="R66" s="239"/>
      <c r="S66" s="241"/>
      <c r="T66" s="241"/>
      <c r="U66" s="239"/>
      <c r="V66" s="251"/>
    </row>
    <row r="67" spans="1:22" s="97" customFormat="1" ht="16.5" customHeight="1" thickBot="1" x14ac:dyDescent="0.3">
      <c r="A67" s="92"/>
      <c r="B67" s="92"/>
      <c r="C67" s="93"/>
      <c r="D67" s="94"/>
      <c r="E67" s="94"/>
      <c r="F67" s="95"/>
      <c r="G67" s="94"/>
      <c r="H67" s="94"/>
      <c r="I67" s="96"/>
      <c r="J67" s="220"/>
      <c r="K67" s="220"/>
      <c r="L67" s="94"/>
      <c r="M67" s="94"/>
      <c r="N67" s="94"/>
      <c r="O67" s="94"/>
      <c r="P67" s="94"/>
      <c r="Q67" s="94"/>
      <c r="R67" s="94"/>
      <c r="S67" s="94"/>
      <c r="T67" s="94"/>
      <c r="U67" s="94"/>
    </row>
    <row r="68" spans="1:22" s="99" customFormat="1" ht="15.75" customHeight="1" x14ac:dyDescent="0.25">
      <c r="A68" s="211" t="s">
        <v>124</v>
      </c>
      <c r="B68" s="198"/>
      <c r="C68" s="199"/>
      <c r="D68" s="199"/>
      <c r="E68" s="200"/>
      <c r="F68" s="200"/>
      <c r="G68" s="199"/>
      <c r="H68" s="199"/>
      <c r="I68" s="199"/>
      <c r="J68" s="221"/>
      <c r="K68" s="221"/>
      <c r="L68" s="199"/>
      <c r="M68" s="84"/>
      <c r="N68" s="84"/>
      <c r="O68" s="84"/>
      <c r="P68" s="84"/>
      <c r="Q68" s="84"/>
      <c r="R68" s="146"/>
      <c r="S68" s="64"/>
      <c r="T68" s="64"/>
      <c r="U68" s="90"/>
    </row>
    <row r="69" spans="1:22" s="99" customFormat="1" ht="15.75" customHeight="1" x14ac:dyDescent="0.25">
      <c r="A69" s="207" t="s">
        <v>97</v>
      </c>
      <c r="B69" s="201"/>
      <c r="C69" s="202"/>
      <c r="D69" s="202"/>
      <c r="E69" s="203"/>
      <c r="F69" s="203"/>
      <c r="G69" s="202"/>
      <c r="H69" s="202"/>
      <c r="I69" s="202"/>
      <c r="J69" s="222"/>
      <c r="K69" s="222"/>
      <c r="L69" s="202"/>
      <c r="M69" s="86"/>
      <c r="N69" s="86"/>
      <c r="O69" s="86"/>
      <c r="P69" s="86"/>
      <c r="Q69" s="86"/>
      <c r="R69" s="147"/>
      <c r="S69" s="64"/>
      <c r="T69" s="64"/>
      <c r="U69" s="90"/>
    </row>
    <row r="70" spans="1:22" s="99" customFormat="1" ht="15.75" customHeight="1" x14ac:dyDescent="0.25">
      <c r="A70" s="207" t="s">
        <v>91</v>
      </c>
      <c r="B70" s="201"/>
      <c r="C70" s="202"/>
      <c r="D70" s="202"/>
      <c r="E70" s="203"/>
      <c r="F70" s="203"/>
      <c r="G70" s="202"/>
      <c r="H70" s="202"/>
      <c r="I70" s="202"/>
      <c r="J70" s="222"/>
      <c r="K70" s="222"/>
      <c r="L70" s="202"/>
      <c r="M70" s="86"/>
      <c r="N70" s="86"/>
      <c r="O70" s="86"/>
      <c r="P70" s="86"/>
      <c r="Q70" s="86"/>
      <c r="R70" s="147"/>
      <c r="S70" s="64"/>
      <c r="T70" s="64"/>
      <c r="U70" s="90"/>
    </row>
    <row r="71" spans="1:22" s="99" customFormat="1" ht="15.75" customHeight="1" x14ac:dyDescent="0.25">
      <c r="A71" s="207"/>
      <c r="B71" s="201"/>
      <c r="C71" s="202"/>
      <c r="D71" s="202"/>
      <c r="E71" s="203"/>
      <c r="F71" s="203"/>
      <c r="G71" s="202"/>
      <c r="H71" s="202"/>
      <c r="I71" s="202"/>
      <c r="J71" s="222"/>
      <c r="K71" s="222"/>
      <c r="L71" s="202"/>
      <c r="M71" s="86"/>
      <c r="N71" s="86"/>
      <c r="O71" s="86"/>
      <c r="P71" s="86"/>
      <c r="Q71" s="86"/>
      <c r="R71" s="147"/>
      <c r="S71" s="64"/>
      <c r="T71" s="64"/>
      <c r="U71" s="90"/>
    </row>
    <row r="72" spans="1:22" s="99" customFormat="1" ht="15.75" customHeight="1" x14ac:dyDescent="0.25">
      <c r="A72" s="210" t="s">
        <v>125</v>
      </c>
      <c r="B72" s="150"/>
      <c r="C72" s="151"/>
      <c r="D72" s="151"/>
      <c r="E72" s="145"/>
      <c r="F72" s="145"/>
      <c r="G72" s="151"/>
      <c r="H72" s="151"/>
      <c r="I72" s="151"/>
      <c r="J72" s="222"/>
      <c r="K72" s="222"/>
      <c r="L72" s="202"/>
      <c r="M72" s="86"/>
      <c r="N72" s="86"/>
      <c r="O72" s="86"/>
      <c r="P72" s="86"/>
      <c r="Q72" s="86"/>
      <c r="R72" s="147"/>
      <c r="S72" s="64"/>
      <c r="T72" s="64"/>
      <c r="U72" s="90"/>
    </row>
    <row r="73" spans="1:22" s="99" customFormat="1" ht="15.75" customHeight="1" x14ac:dyDescent="0.25">
      <c r="A73" s="170" t="s">
        <v>89</v>
      </c>
      <c r="B73" s="150"/>
      <c r="C73" s="151"/>
      <c r="D73" s="151"/>
      <c r="E73" s="145"/>
      <c r="F73" s="145"/>
      <c r="G73" s="151"/>
      <c r="H73" s="151"/>
      <c r="I73" s="151"/>
      <c r="J73" s="222"/>
      <c r="K73" s="222"/>
      <c r="L73" s="202"/>
      <c r="M73" s="86"/>
      <c r="N73" s="86"/>
      <c r="O73" s="86"/>
      <c r="P73" s="86"/>
      <c r="Q73" s="86"/>
      <c r="R73" s="147"/>
      <c r="S73" s="64"/>
      <c r="T73" s="64"/>
      <c r="U73" s="90"/>
    </row>
    <row r="74" spans="1:22" s="99" customFormat="1" ht="15.75" customHeight="1" x14ac:dyDescent="0.25">
      <c r="A74" s="170" t="s">
        <v>90</v>
      </c>
      <c r="B74" s="150"/>
      <c r="C74" s="151"/>
      <c r="D74" s="151"/>
      <c r="E74" s="145"/>
      <c r="F74" s="145"/>
      <c r="G74" s="151"/>
      <c r="H74" s="151"/>
      <c r="I74" s="151"/>
      <c r="J74" s="222"/>
      <c r="K74" s="222"/>
      <c r="L74" s="202"/>
      <c r="M74" s="86"/>
      <c r="N74" s="86"/>
      <c r="O74" s="86"/>
      <c r="P74" s="86"/>
      <c r="Q74" s="86"/>
      <c r="R74" s="147"/>
      <c r="S74" s="64"/>
      <c r="T74" s="64"/>
      <c r="U74" s="90"/>
    </row>
    <row r="75" spans="1:22" s="99" customFormat="1" ht="15.75" customHeight="1" x14ac:dyDescent="0.25">
      <c r="A75" s="191" t="s">
        <v>126</v>
      </c>
      <c r="B75" s="153"/>
      <c r="C75" s="153"/>
      <c r="D75" s="153"/>
      <c r="E75" s="153"/>
      <c r="F75" s="153"/>
      <c r="G75" s="153"/>
      <c r="H75" s="153"/>
      <c r="I75" s="151"/>
      <c r="J75" s="222"/>
      <c r="K75" s="222"/>
      <c r="L75" s="202"/>
      <c r="M75" s="86"/>
      <c r="N75" s="86"/>
      <c r="O75" s="86"/>
      <c r="P75" s="86"/>
      <c r="Q75" s="86"/>
      <c r="R75" s="147"/>
      <c r="S75" s="64"/>
      <c r="T75" s="64"/>
      <c r="U75" s="90"/>
    </row>
    <row r="76" spans="1:22" s="99" customFormat="1" ht="15.75" customHeight="1" x14ac:dyDescent="0.25">
      <c r="A76" s="207"/>
      <c r="B76" s="201"/>
      <c r="C76" s="202"/>
      <c r="D76" s="202"/>
      <c r="E76" s="203"/>
      <c r="F76" s="203"/>
      <c r="G76" s="202"/>
      <c r="H76" s="202"/>
      <c r="I76" s="202"/>
      <c r="J76" s="222"/>
      <c r="K76" s="222"/>
      <c r="L76" s="202"/>
      <c r="M76" s="86"/>
      <c r="N76" s="86"/>
      <c r="O76" s="86"/>
      <c r="P76" s="86"/>
      <c r="Q76" s="86"/>
      <c r="R76" s="147"/>
      <c r="S76" s="64"/>
      <c r="T76" s="64"/>
      <c r="U76" s="90"/>
    </row>
    <row r="77" spans="1:22" s="99" customFormat="1" ht="15.75" customHeight="1" x14ac:dyDescent="0.25">
      <c r="A77" s="204" t="s">
        <v>147</v>
      </c>
      <c r="B77" s="192"/>
      <c r="C77" s="193"/>
      <c r="D77" s="202"/>
      <c r="E77" s="203"/>
      <c r="F77" s="203"/>
      <c r="G77" s="202"/>
      <c r="H77" s="202"/>
      <c r="I77" s="202"/>
      <c r="J77" s="222"/>
      <c r="K77" s="222"/>
      <c r="L77" s="202"/>
      <c r="M77" s="86"/>
      <c r="N77" s="86"/>
      <c r="O77" s="86"/>
      <c r="P77" s="86"/>
      <c r="Q77" s="86"/>
      <c r="R77" s="147"/>
      <c r="S77" s="64"/>
      <c r="T77" s="64"/>
      <c r="U77" s="90"/>
    </row>
    <row r="78" spans="1:22" s="99" customFormat="1" ht="15.75" customHeight="1" x14ac:dyDescent="0.25">
      <c r="A78" s="171" t="s">
        <v>142</v>
      </c>
      <c r="B78" s="85"/>
      <c r="C78" s="86"/>
      <c r="D78" s="86"/>
      <c r="E78" s="203"/>
      <c r="F78" s="203"/>
      <c r="G78" s="202"/>
      <c r="H78" s="202"/>
      <c r="I78" s="202"/>
      <c r="J78" s="222"/>
      <c r="K78" s="222"/>
      <c r="L78" s="202"/>
      <c r="M78" s="86"/>
      <c r="N78" s="86"/>
      <c r="O78" s="86"/>
      <c r="P78" s="86"/>
      <c r="Q78" s="86"/>
      <c r="R78" s="147"/>
      <c r="S78" s="64"/>
      <c r="T78" s="64"/>
      <c r="U78" s="90"/>
    </row>
    <row r="79" spans="1:22" s="99" customFormat="1" ht="15.75" customHeight="1" x14ac:dyDescent="0.25">
      <c r="A79" s="171" t="s">
        <v>146</v>
      </c>
      <c r="B79" s="85"/>
      <c r="C79" s="86"/>
      <c r="D79" s="86"/>
      <c r="E79" s="203"/>
      <c r="F79" s="203"/>
      <c r="G79" s="202"/>
      <c r="H79" s="202"/>
      <c r="I79" s="202"/>
      <c r="J79" s="222"/>
      <c r="K79" s="222"/>
      <c r="L79" s="202"/>
      <c r="M79" s="86"/>
      <c r="N79" s="86"/>
      <c r="O79" s="86"/>
      <c r="P79" s="86"/>
      <c r="Q79" s="86"/>
      <c r="R79" s="147"/>
      <c r="S79" s="64"/>
      <c r="T79" s="64"/>
      <c r="U79" s="90"/>
    </row>
    <row r="80" spans="1:22" s="99" customFormat="1" ht="15.75" customHeight="1" x14ac:dyDescent="0.25">
      <c r="A80" s="171" t="s">
        <v>143</v>
      </c>
      <c r="B80" s="85"/>
      <c r="C80" s="86"/>
      <c r="D80" s="86"/>
      <c r="E80" s="203"/>
      <c r="F80" s="203"/>
      <c r="G80" s="202"/>
      <c r="H80" s="202"/>
      <c r="I80" s="202"/>
      <c r="J80" s="222"/>
      <c r="K80" s="222"/>
      <c r="L80" s="202"/>
      <c r="M80" s="86"/>
      <c r="N80" s="86"/>
      <c r="O80" s="86"/>
      <c r="P80" s="86"/>
      <c r="Q80" s="86"/>
      <c r="R80" s="147"/>
      <c r="S80" s="64"/>
      <c r="T80" s="64"/>
      <c r="U80" s="90"/>
    </row>
    <row r="81" spans="1:21" s="99" customFormat="1" ht="15.75" customHeight="1" x14ac:dyDescent="0.25">
      <c r="A81" s="171" t="s">
        <v>144</v>
      </c>
      <c r="B81" s="85"/>
      <c r="C81" s="86"/>
      <c r="D81" s="86"/>
      <c r="E81" s="203"/>
      <c r="F81" s="203"/>
      <c r="G81" s="202"/>
      <c r="H81" s="202"/>
      <c r="I81" s="202"/>
      <c r="J81" s="222"/>
      <c r="K81" s="222"/>
      <c r="L81" s="202"/>
      <c r="M81" s="86"/>
      <c r="N81" s="86"/>
      <c r="O81" s="86"/>
      <c r="P81" s="86"/>
      <c r="Q81" s="86"/>
      <c r="R81" s="147"/>
      <c r="S81" s="64"/>
      <c r="T81" s="64"/>
      <c r="U81" s="90"/>
    </row>
    <row r="82" spans="1:21" s="99" customFormat="1" ht="15.75" customHeight="1" x14ac:dyDescent="0.25">
      <c r="A82" s="171" t="s">
        <v>145</v>
      </c>
      <c r="B82" s="85"/>
      <c r="C82" s="86"/>
      <c r="D82" s="86"/>
      <c r="E82" s="203"/>
      <c r="F82" s="203"/>
      <c r="G82" s="202"/>
      <c r="H82" s="202"/>
      <c r="I82" s="202"/>
      <c r="J82" s="222"/>
      <c r="K82" s="222"/>
      <c r="L82" s="202"/>
      <c r="M82" s="86"/>
      <c r="N82" s="86"/>
      <c r="O82" s="86"/>
      <c r="P82" s="86"/>
      <c r="Q82" s="86"/>
      <c r="R82" s="147"/>
      <c r="S82" s="64"/>
      <c r="T82" s="64"/>
      <c r="U82" s="90"/>
    </row>
    <row r="83" spans="1:21" s="99" customFormat="1" ht="15.75" customHeight="1" x14ac:dyDescent="0.25">
      <c r="A83" s="171" t="s">
        <v>150</v>
      </c>
      <c r="B83" s="85"/>
      <c r="C83" s="86"/>
      <c r="D83" s="86"/>
      <c r="E83" s="203"/>
      <c r="F83" s="203"/>
      <c r="G83" s="202"/>
      <c r="H83" s="202"/>
      <c r="I83" s="202"/>
      <c r="J83" s="222"/>
      <c r="K83" s="222"/>
      <c r="L83" s="202"/>
      <c r="M83" s="86"/>
      <c r="N83" s="86"/>
      <c r="O83" s="86"/>
      <c r="P83" s="86"/>
      <c r="Q83" s="86"/>
      <c r="R83" s="147"/>
      <c r="S83" s="64"/>
      <c r="T83" s="64"/>
      <c r="U83" s="90"/>
    </row>
    <row r="84" spans="1:21" s="99" customFormat="1" ht="15.75" customHeight="1" x14ac:dyDescent="0.25">
      <c r="A84" s="171" t="s">
        <v>148</v>
      </c>
      <c r="B84" s="85"/>
      <c r="C84" s="86"/>
      <c r="D84" s="86"/>
      <c r="E84" s="203"/>
      <c r="F84" s="203"/>
      <c r="G84" s="202"/>
      <c r="H84" s="202"/>
      <c r="I84" s="202"/>
      <c r="J84" s="222"/>
      <c r="K84" s="222"/>
      <c r="L84" s="202"/>
      <c r="M84" s="86"/>
      <c r="N84" s="86"/>
      <c r="O84" s="86"/>
      <c r="P84" s="86"/>
      <c r="Q84" s="86"/>
      <c r="R84" s="147"/>
      <c r="S84" s="64"/>
      <c r="T84" s="64"/>
      <c r="U84" s="90"/>
    </row>
    <row r="85" spans="1:21" s="99" customFormat="1" ht="15.75" customHeight="1" x14ac:dyDescent="0.25">
      <c r="A85" s="171" t="s">
        <v>149</v>
      </c>
      <c r="B85" s="85"/>
      <c r="C85" s="86"/>
      <c r="D85" s="86"/>
      <c r="E85" s="203"/>
      <c r="F85" s="203"/>
      <c r="G85" s="202"/>
      <c r="H85" s="202"/>
      <c r="I85" s="202"/>
      <c r="J85" s="222"/>
      <c r="K85" s="222"/>
      <c r="L85" s="202"/>
      <c r="M85" s="86"/>
      <c r="N85" s="86"/>
      <c r="O85" s="86"/>
      <c r="P85" s="86"/>
      <c r="Q85" s="86"/>
      <c r="R85" s="147"/>
      <c r="S85" s="64"/>
      <c r="T85" s="64"/>
      <c r="U85" s="90"/>
    </row>
    <row r="86" spans="1:21" s="99" customFormat="1" ht="15.75" customHeight="1" x14ac:dyDescent="0.25">
      <c r="A86" s="52"/>
      <c r="B86" s="201"/>
      <c r="C86" s="202"/>
      <c r="D86" s="202"/>
      <c r="E86" s="203"/>
      <c r="F86" s="203"/>
      <c r="G86" s="202"/>
      <c r="H86" s="202"/>
      <c r="I86" s="202"/>
      <c r="J86" s="222"/>
      <c r="K86" s="222"/>
      <c r="L86" s="202"/>
      <c r="M86" s="86"/>
      <c r="N86" s="86"/>
      <c r="O86" s="86"/>
      <c r="P86" s="86"/>
      <c r="Q86" s="86"/>
      <c r="R86" s="147"/>
      <c r="S86" s="64"/>
      <c r="T86" s="64"/>
      <c r="U86" s="90"/>
    </row>
    <row r="87" spans="1:21" s="99" customFormat="1" ht="15.75" customHeight="1" x14ac:dyDescent="0.25">
      <c r="A87" s="204" t="s">
        <v>87</v>
      </c>
      <c r="B87" s="192"/>
      <c r="C87" s="193"/>
      <c r="D87" s="193"/>
      <c r="E87" s="194"/>
      <c r="F87" s="194"/>
      <c r="G87" s="193"/>
      <c r="H87" s="193"/>
      <c r="I87" s="193"/>
      <c r="J87" s="223"/>
      <c r="K87" s="223"/>
      <c r="L87" s="193"/>
      <c r="M87" s="193"/>
      <c r="N87" s="193"/>
      <c r="O87" s="193"/>
      <c r="P87" s="193"/>
      <c r="Q87" s="193"/>
      <c r="R87" s="197"/>
      <c r="S87" s="195"/>
      <c r="T87" s="195"/>
      <c r="U87" s="196"/>
    </row>
    <row r="88" spans="1:21" s="99" customFormat="1" ht="15.75" customHeight="1" x14ac:dyDescent="0.25">
      <c r="A88" s="207" t="s">
        <v>120</v>
      </c>
      <c r="B88" s="201"/>
      <c r="C88" s="202"/>
      <c r="D88" s="202"/>
      <c r="E88" s="203"/>
      <c r="F88" s="203"/>
      <c r="G88" s="202"/>
      <c r="H88" s="202"/>
      <c r="I88" s="202"/>
      <c r="J88" s="222"/>
      <c r="K88" s="222"/>
      <c r="L88" s="202"/>
      <c r="M88" s="193"/>
      <c r="N88" s="193"/>
      <c r="O88" s="193"/>
      <c r="P88" s="193"/>
      <c r="Q88" s="193"/>
      <c r="R88" s="197"/>
      <c r="S88" s="195"/>
      <c r="T88" s="195"/>
      <c r="U88" s="196"/>
    </row>
    <row r="89" spans="1:21" s="99" customFormat="1" ht="15.75" customHeight="1" x14ac:dyDescent="0.25">
      <c r="A89" s="207" t="s">
        <v>129</v>
      </c>
      <c r="B89" s="201"/>
      <c r="C89" s="202"/>
      <c r="D89" s="202"/>
      <c r="E89" s="203"/>
      <c r="F89" s="203"/>
      <c r="G89" s="202"/>
      <c r="H89" s="202"/>
      <c r="I89" s="202"/>
      <c r="J89" s="259"/>
      <c r="K89" s="222"/>
      <c r="L89" s="202"/>
      <c r="M89" s="193"/>
      <c r="N89" s="193"/>
      <c r="O89" s="193"/>
      <c r="P89" s="193"/>
      <c r="Q89" s="193"/>
      <c r="R89" s="197"/>
      <c r="S89" s="195"/>
      <c r="T89" s="195"/>
      <c r="U89" s="196"/>
    </row>
    <row r="90" spans="1:21" s="99" customFormat="1" ht="15.75" customHeight="1" x14ac:dyDescent="0.25">
      <c r="A90" s="207" t="s">
        <v>121</v>
      </c>
      <c r="B90" s="201"/>
      <c r="C90" s="202"/>
      <c r="D90" s="202"/>
      <c r="E90" s="203"/>
      <c r="F90" s="203"/>
      <c r="G90" s="202"/>
      <c r="H90" s="202"/>
      <c r="I90" s="202"/>
      <c r="J90" s="222"/>
      <c r="K90" s="222"/>
      <c r="L90" s="202"/>
      <c r="M90" s="193"/>
      <c r="N90" s="193"/>
      <c r="O90" s="193"/>
      <c r="P90" s="193"/>
      <c r="Q90" s="193"/>
      <c r="R90" s="197"/>
      <c r="S90" s="195"/>
      <c r="T90" s="195"/>
      <c r="U90" s="196"/>
    </row>
    <row r="91" spans="1:21" s="99" customFormat="1" ht="15.75" customHeight="1" x14ac:dyDescent="0.25">
      <c r="A91" s="207" t="s">
        <v>122</v>
      </c>
      <c r="B91" s="201"/>
      <c r="C91" s="202"/>
      <c r="D91" s="202"/>
      <c r="E91" s="203"/>
      <c r="F91" s="203"/>
      <c r="G91" s="202"/>
      <c r="H91" s="202"/>
      <c r="I91" s="202"/>
      <c r="J91" s="222"/>
      <c r="K91" s="222"/>
      <c r="L91" s="202"/>
      <c r="M91" s="193"/>
      <c r="N91" s="193"/>
      <c r="O91" s="193"/>
      <c r="P91" s="193"/>
      <c r="Q91" s="193"/>
      <c r="R91" s="197"/>
      <c r="S91" s="195"/>
      <c r="T91" s="195"/>
      <c r="U91" s="196"/>
    </row>
    <row r="92" spans="1:21" s="99" customFormat="1" ht="15.75" customHeight="1" x14ac:dyDescent="0.25">
      <c r="A92" s="171"/>
      <c r="B92" s="85"/>
      <c r="C92" s="86"/>
      <c r="D92" s="86"/>
      <c r="E92" s="63"/>
      <c r="F92" s="63"/>
      <c r="G92" s="86"/>
      <c r="H92" s="86"/>
      <c r="I92" s="86"/>
      <c r="J92" s="224"/>
      <c r="K92" s="224"/>
      <c r="L92" s="86"/>
      <c r="M92" s="86"/>
      <c r="N92" s="86"/>
      <c r="O92" s="86"/>
      <c r="P92" s="86"/>
      <c r="Q92" s="86"/>
      <c r="R92" s="147"/>
      <c r="S92" s="64"/>
      <c r="T92" s="64"/>
      <c r="U92" s="90"/>
    </row>
    <row r="93" spans="1:21" s="99" customFormat="1" ht="15.75" customHeight="1" x14ac:dyDescent="0.25">
      <c r="A93" s="204" t="s">
        <v>123</v>
      </c>
      <c r="B93" s="85"/>
      <c r="C93" s="86"/>
      <c r="D93" s="86"/>
      <c r="E93" s="63"/>
      <c r="F93" s="63"/>
      <c r="G93" s="86"/>
      <c r="H93" s="86"/>
      <c r="I93" s="86"/>
      <c r="J93" s="224"/>
      <c r="K93" s="224"/>
      <c r="L93" s="86"/>
      <c r="M93" s="86"/>
      <c r="N93" s="86"/>
      <c r="O93" s="86"/>
      <c r="P93" s="86"/>
      <c r="Q93" s="86"/>
      <c r="R93" s="147"/>
      <c r="S93" s="64"/>
      <c r="T93" s="64"/>
      <c r="U93" s="90"/>
    </row>
    <row r="94" spans="1:21" s="13" customFormat="1" x14ac:dyDescent="0.25">
      <c r="A94" s="216" t="s">
        <v>118</v>
      </c>
      <c r="B94" s="153"/>
      <c r="C94" s="153"/>
      <c r="D94" s="153"/>
      <c r="E94" s="153"/>
      <c r="F94" s="153"/>
      <c r="G94" s="153"/>
      <c r="H94" s="153"/>
      <c r="I94" s="153"/>
      <c r="J94" s="225"/>
      <c r="K94" s="225"/>
      <c r="L94" s="153"/>
      <c r="M94" s="153"/>
      <c r="N94" s="153"/>
      <c r="O94" s="153"/>
      <c r="P94" s="153"/>
      <c r="Q94" s="153"/>
      <c r="R94" s="208"/>
      <c r="S94" s="206"/>
      <c r="T94" s="206"/>
      <c r="U94" s="152"/>
    </row>
    <row r="95" spans="1:21" s="46" customFormat="1" x14ac:dyDescent="0.25">
      <c r="A95" s="209" t="s">
        <v>136</v>
      </c>
      <c r="B95" s="205"/>
      <c r="C95" s="205"/>
      <c r="D95" s="205"/>
      <c r="E95" s="205"/>
      <c r="F95" s="205"/>
      <c r="G95" s="205"/>
      <c r="H95" s="205"/>
      <c r="I95" s="205"/>
      <c r="J95" s="226"/>
      <c r="K95" s="226"/>
      <c r="L95" s="205"/>
      <c r="M95" s="205"/>
      <c r="N95" s="205"/>
      <c r="O95" s="205"/>
      <c r="P95" s="205"/>
      <c r="Q95" s="205"/>
      <c r="R95" s="154"/>
      <c r="S95" s="152"/>
      <c r="T95" s="152"/>
      <c r="U95" s="152"/>
    </row>
    <row r="96" spans="1:21" s="88" customFormat="1" x14ac:dyDescent="0.25">
      <c r="A96" s="172"/>
      <c r="B96" s="37"/>
      <c r="C96" s="37"/>
      <c r="D96" s="37"/>
      <c r="E96" s="37"/>
      <c r="F96" s="37"/>
      <c r="G96" s="37"/>
      <c r="H96" s="37"/>
      <c r="I96" s="37"/>
      <c r="J96" s="227"/>
      <c r="K96" s="227"/>
      <c r="L96" s="37"/>
      <c r="M96" s="37"/>
      <c r="N96" s="37"/>
      <c r="O96" s="37"/>
      <c r="P96" s="37"/>
      <c r="Q96" s="37"/>
      <c r="R96" s="53"/>
      <c r="S96" s="90"/>
      <c r="T96" s="90"/>
      <c r="U96" s="90"/>
    </row>
    <row r="97" spans="1:21" s="88" customFormat="1" ht="15.75" x14ac:dyDescent="0.25">
      <c r="A97" s="204" t="s">
        <v>112</v>
      </c>
      <c r="B97" s="190"/>
      <c r="C97" s="190"/>
      <c r="D97" s="190"/>
      <c r="E97" s="190"/>
      <c r="F97" s="190"/>
      <c r="G97" s="190"/>
      <c r="H97" s="190"/>
      <c r="I97" s="37"/>
      <c r="J97" s="227"/>
      <c r="K97" s="227"/>
      <c r="L97" s="37"/>
      <c r="M97" s="37"/>
      <c r="N97" s="37"/>
      <c r="O97" s="37"/>
      <c r="P97" s="37"/>
      <c r="Q97" s="37"/>
      <c r="R97" s="53"/>
      <c r="S97" s="90"/>
      <c r="T97" s="90"/>
      <c r="U97" s="90"/>
    </row>
    <row r="98" spans="1:21" s="88" customFormat="1" x14ac:dyDescent="0.25">
      <c r="A98" s="172" t="s">
        <v>110</v>
      </c>
      <c r="B98" s="37"/>
      <c r="C98" s="37"/>
      <c r="D98" s="37"/>
      <c r="E98" s="37"/>
      <c r="F98" s="37"/>
      <c r="G98" s="37"/>
      <c r="H98" s="37"/>
      <c r="I98" s="37"/>
      <c r="J98" s="227"/>
      <c r="K98" s="227"/>
      <c r="L98" s="37"/>
      <c r="M98" s="37"/>
      <c r="N98" s="37"/>
      <c r="O98" s="37"/>
      <c r="P98" s="37"/>
      <c r="Q98" s="37"/>
      <c r="R98" s="53"/>
      <c r="S98" s="90"/>
      <c r="T98" s="90"/>
      <c r="U98" s="90"/>
    </row>
    <row r="99" spans="1:21" s="88" customFormat="1" x14ac:dyDescent="0.25">
      <c r="A99" s="172" t="s">
        <v>127</v>
      </c>
      <c r="B99" s="37"/>
      <c r="C99" s="37"/>
      <c r="D99" s="37"/>
      <c r="E99" s="37"/>
      <c r="F99" s="37"/>
      <c r="G99" s="37"/>
      <c r="H99" s="37"/>
      <c r="I99" s="37"/>
      <c r="J99" s="227"/>
      <c r="K99" s="227"/>
      <c r="L99" s="37"/>
      <c r="M99" s="37"/>
      <c r="N99" s="37"/>
      <c r="O99" s="37"/>
      <c r="P99" s="37"/>
      <c r="Q99" s="37"/>
      <c r="R99" s="53"/>
      <c r="S99" s="90"/>
      <c r="T99" s="90"/>
      <c r="U99" s="90"/>
    </row>
    <row r="100" spans="1:21" s="88" customFormat="1" ht="15.75" thickBot="1" x14ac:dyDescent="0.3">
      <c r="A100" s="173" t="s">
        <v>128</v>
      </c>
      <c r="B100" s="55"/>
      <c r="C100" s="55"/>
      <c r="D100" s="55"/>
      <c r="E100" s="55"/>
      <c r="F100" s="55"/>
      <c r="G100" s="55"/>
      <c r="H100" s="55"/>
      <c r="I100" s="55"/>
      <c r="J100" s="228"/>
      <c r="K100" s="228"/>
      <c r="L100" s="55"/>
      <c r="M100" s="55"/>
      <c r="N100" s="55"/>
      <c r="O100" s="55"/>
      <c r="P100" s="55"/>
      <c r="Q100" s="55"/>
      <c r="R100" s="56"/>
      <c r="S100" s="90"/>
      <c r="T100" s="90"/>
      <c r="U100" s="90"/>
    </row>
  </sheetData>
  <mergeCells count="3">
    <mergeCell ref="S5:T5"/>
    <mergeCell ref="D5:E5"/>
    <mergeCell ref="Q5:R5"/>
  </mergeCells>
  <conditionalFormatting sqref="D7:D67">
    <cfRule type="expression" dxfId="514" priority="822">
      <formula>ISTEXT($D7)</formula>
    </cfRule>
    <cfRule type="expression" dxfId="513" priority="823">
      <formula>NOT(ISBLANK($D7))</formula>
    </cfRule>
  </conditionalFormatting>
  <conditionalFormatting sqref="E7:E67">
    <cfRule type="expression" dxfId="512" priority="820">
      <formula>ISTEXT($E7)</formula>
    </cfRule>
    <cfRule type="expression" dxfId="511" priority="821">
      <formula>NOT(ISBLANK($E7))</formula>
    </cfRule>
  </conditionalFormatting>
  <conditionalFormatting sqref="G67">
    <cfRule type="expression" dxfId="510" priority="818">
      <formula>ISTEXT($G67)</formula>
    </cfRule>
    <cfRule type="expression" dxfId="509" priority="819">
      <formula>NOT(ISBLANK($G67))</formula>
    </cfRule>
  </conditionalFormatting>
  <conditionalFormatting sqref="I7:I67">
    <cfRule type="expression" dxfId="508" priority="816">
      <formula>ISTEXT($I7)</formula>
    </cfRule>
    <cfRule type="expression" dxfId="507" priority="817">
      <formula>NOT(ISBLANK($I7))</formula>
    </cfRule>
  </conditionalFormatting>
  <conditionalFormatting sqref="H7:H67">
    <cfRule type="expression" dxfId="506" priority="814">
      <formula>ISTEXT($H7)</formula>
    </cfRule>
    <cfRule type="expression" dxfId="505" priority="815">
      <formula>NOT(ISBLANK($H7))</formula>
    </cfRule>
  </conditionalFormatting>
  <conditionalFormatting sqref="J7:J67">
    <cfRule type="expression" dxfId="504" priority="812">
      <formula>ISTEXT($J7)</formula>
    </cfRule>
    <cfRule type="expression" dxfId="503" priority="813">
      <formula>NOT(ISBLANK($J7))</formula>
    </cfRule>
  </conditionalFormatting>
  <conditionalFormatting sqref="K7:K67">
    <cfRule type="expression" dxfId="502" priority="810">
      <formula>ISTEXT($K7)</formula>
    </cfRule>
    <cfRule type="expression" dxfId="501" priority="811">
      <formula>NOT(ISBLANK($K7))</formula>
    </cfRule>
  </conditionalFormatting>
  <conditionalFormatting sqref="L7:L67">
    <cfRule type="expression" dxfId="500" priority="808">
      <formula>ISTEXT($L7)</formula>
    </cfRule>
    <cfRule type="expression" dxfId="499" priority="809">
      <formula>NOT(ISBLANK($L7))</formula>
    </cfRule>
  </conditionalFormatting>
  <conditionalFormatting sqref="M7:M67">
    <cfRule type="expression" dxfId="498" priority="806">
      <formula>ISTEXT($M7)</formula>
    </cfRule>
    <cfRule type="expression" dxfId="497" priority="807">
      <formula>NOT(ISBLANK($M7))</formula>
    </cfRule>
  </conditionalFormatting>
  <conditionalFormatting sqref="N7:N67">
    <cfRule type="expression" dxfId="496" priority="804">
      <formula>ISTEXT($N7)</formula>
    </cfRule>
    <cfRule type="expression" dxfId="495" priority="805">
      <formula>NOT(ISBLANK($N7))</formula>
    </cfRule>
  </conditionalFormatting>
  <conditionalFormatting sqref="O7:O67">
    <cfRule type="expression" dxfId="494" priority="802">
      <formula>ISTEXT($O7)</formula>
    </cfRule>
    <cfRule type="expression" dxfId="493" priority="803">
      <formula>NOT(ISBLANK($O7))</formula>
    </cfRule>
  </conditionalFormatting>
  <conditionalFormatting sqref="P7:P67 V7:V66">
    <cfRule type="expression" dxfId="492" priority="800">
      <formula>ISTEXT($P7)</formula>
    </cfRule>
    <cfRule type="expression" dxfId="491" priority="801">
      <formula>NOT(ISBLANK($P7))</formula>
    </cfRule>
  </conditionalFormatting>
  <conditionalFormatting sqref="Q7:Q67 R21">
    <cfRule type="expression" dxfId="490" priority="798">
      <formula>ISTEXT($Q7)</formula>
    </cfRule>
    <cfRule type="expression" dxfId="489" priority="799">
      <formula>NOT(ISBLANK($Q7))</formula>
    </cfRule>
  </conditionalFormatting>
  <conditionalFormatting sqref="R7:R67">
    <cfRule type="expression" dxfId="488" priority="796">
      <formula>ISTEXT($R7)</formula>
    </cfRule>
    <cfRule type="expression" dxfId="487" priority="797">
      <formula>NOT(ISBLANK($R7))</formula>
    </cfRule>
  </conditionalFormatting>
  <conditionalFormatting sqref="S7:S67 T21">
    <cfRule type="expression" dxfId="486" priority="792">
      <formula>ISTEXT($S7)</formula>
    </cfRule>
    <cfRule type="expression" dxfId="485" priority="793">
      <formula>NOT(ISBLANK($S7))</formula>
    </cfRule>
  </conditionalFormatting>
  <conditionalFormatting sqref="T7:T67">
    <cfRule type="expression" dxfId="484" priority="790">
      <formula>ISTEXT($T7)</formula>
    </cfRule>
    <cfRule type="expression" dxfId="483" priority="791">
      <formula>NOT(ISBLANK($T7))</formula>
    </cfRule>
  </conditionalFormatting>
  <conditionalFormatting sqref="F19:F67">
    <cfRule type="expression" dxfId="482" priority="785">
      <formula>OR(ISBLANK($H19),AND(ISBLANK($J19),ISBLANK($K19)))</formula>
    </cfRule>
  </conditionalFormatting>
  <conditionalFormatting sqref="D7:E66 H7:T66 V7:V66">
    <cfRule type="expression" dxfId="481" priority="422">
      <formula>NOT(ISBLANK($B7))</formula>
    </cfRule>
  </conditionalFormatting>
  <conditionalFormatting sqref="C7:C66">
    <cfRule type="containsText" dxfId="480" priority="387" operator="containsText" text="Y">
      <formula>NOT(ISERROR(SEARCH("Y",C7)))</formula>
    </cfRule>
  </conditionalFormatting>
  <conditionalFormatting sqref="G19:G66">
    <cfRule type="expression" dxfId="479" priority="110">
      <formula>OR(ISBLANK($I19),AND(ISBLANK($J19),ISBLANK($K19)))</formula>
    </cfRule>
  </conditionalFormatting>
  <conditionalFormatting sqref="F35:F46">
    <cfRule type="expression" dxfId="478" priority="57">
      <formula>OR(ISBLANK($H35),AND(ISBLANK($J35),ISBLANK($K35)))</formula>
    </cfRule>
  </conditionalFormatting>
  <conditionalFormatting sqref="G35:G46">
    <cfRule type="expression" dxfId="477" priority="56">
      <formula>OR(ISBLANK($I35),AND(ISBLANK($J35),ISBLANK($K35)))</formula>
    </cfRule>
  </conditionalFormatting>
  <conditionalFormatting sqref="F7:F18">
    <cfRule type="expression" dxfId="476" priority="13">
      <formula>OR(ISBLANK($H7),AND(ISBLANK($J7),ISBLANK($K7)))</formula>
    </cfRule>
  </conditionalFormatting>
  <conditionalFormatting sqref="G7:G18">
    <cfRule type="expression" dxfId="475" priority="12">
      <formula>OR(ISBLANK($I7),AND(ISBLANK($J7),ISBLANK($K7)))</formula>
    </cfRule>
  </conditionalFormatting>
  <conditionalFormatting sqref="U7:U66">
    <cfRule type="expression" dxfId="474" priority="829">
      <formula>ISTEXT($U7)</formula>
    </cfRule>
    <cfRule type="expression" dxfId="473" priority="830">
      <formula>NOT(ISBLANK($U7))</formula>
    </cfRule>
    <cfRule type="expression" dxfId="472" priority="831">
      <formula>NOT(ISBLANK($B7))</formula>
    </cfRule>
  </conditionalFormatting>
  <conditionalFormatting sqref="E16">
    <cfRule type="expression" dxfId="471" priority="7">
      <formula>ISTEXT($D16)</formula>
    </cfRule>
    <cfRule type="expression" dxfId="470" priority="8">
      <formula>NOT(ISBLANK($D16))</formula>
    </cfRule>
  </conditionalFormatting>
  <conditionalFormatting sqref="E17">
    <cfRule type="expression" dxfId="469" priority="5">
      <formula>ISTEXT($D17)</formula>
    </cfRule>
    <cfRule type="expression" dxfId="468" priority="6">
      <formula>NOT(ISBLANK($D17))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abSelected="1" topLeftCell="A7" zoomScaleNormal="100" workbookViewId="0">
      <selection activeCell="R25" sqref="R25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1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6" t="s">
        <v>15</v>
      </c>
      <c r="B1" s="136"/>
      <c r="C1" s="136"/>
      <c r="D1" s="136"/>
      <c r="E1" s="136"/>
      <c r="F1" s="136"/>
      <c r="G1" s="136"/>
      <c r="H1" s="136"/>
      <c r="I1" s="136"/>
      <c r="J1" s="136"/>
      <c r="M1" s="36"/>
      <c r="N1" s="36"/>
      <c r="O1" s="36"/>
      <c r="P1" s="36"/>
      <c r="Q1" s="36"/>
    </row>
    <row r="2" spans="1:18" s="38" customFormat="1" ht="15.75" customHeight="1" x14ac:dyDescent="0.3">
      <c r="A2" s="130" t="str">
        <f>'Eff Conc.'!A2</f>
        <v>Refinery Name</v>
      </c>
      <c r="B2" s="131"/>
      <c r="C2" s="131"/>
      <c r="D2" s="131"/>
      <c r="E2" s="131"/>
      <c r="F2" s="131"/>
      <c r="G2" s="131"/>
      <c r="H2" s="131"/>
      <c r="I2" s="131"/>
      <c r="J2" s="132"/>
      <c r="M2" s="14"/>
      <c r="N2" s="14"/>
      <c r="O2" s="14"/>
      <c r="P2" s="14"/>
      <c r="Q2" s="14"/>
    </row>
    <row r="3" spans="1:18" s="38" customFormat="1" ht="16.5" customHeight="1" thickBot="1" x14ac:dyDescent="0.35">
      <c r="A3" s="133" t="str">
        <f>'Eff Conc.'!A3</f>
        <v>Contact Person Name, Title, Phone Number, Email Address</v>
      </c>
      <c r="B3" s="134"/>
      <c r="C3" s="134"/>
      <c r="D3" s="134"/>
      <c r="E3" s="134"/>
      <c r="F3" s="134"/>
      <c r="G3" s="134"/>
      <c r="H3" s="134"/>
      <c r="I3" s="134"/>
      <c r="J3" s="135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7" t="s">
        <v>57</v>
      </c>
      <c r="D5" s="277" t="s">
        <v>13</v>
      </c>
      <c r="E5" s="278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159</v>
      </c>
    </row>
    <row r="6" spans="1:18" ht="46.5" x14ac:dyDescent="0.25">
      <c r="A6" s="80"/>
      <c r="B6" s="16" t="s">
        <v>32</v>
      </c>
      <c r="C6" s="68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5" t="s">
        <v>151</v>
      </c>
      <c r="Q6" s="19"/>
      <c r="R6" s="252" t="s">
        <v>151</v>
      </c>
    </row>
    <row r="7" spans="1:18" ht="15" customHeight="1" x14ac:dyDescent="0.25">
      <c r="A7" s="229" t="str">
        <f>'Eff Conc.'!A7</f>
        <v>Q3 2012</v>
      </c>
      <c r="B7" s="70">
        <f>'Eff Conc.'!B7</f>
        <v>41093.409722222219</v>
      </c>
      <c r="C7" s="102">
        <f>'Eff Conc.'!C7</f>
        <v>0</v>
      </c>
      <c r="D7" s="186">
        <f>'Eff Conc.'!D7</f>
        <v>3.7</v>
      </c>
      <c r="E7" s="186">
        <f>'Eff Conc.'!E7</f>
        <v>0</v>
      </c>
      <c r="F7" s="217" t="str">
        <f>IF(OR('Eff Conc.'!F7=0,'Eff Conc.'!F7=""), " ", 'Eff Conc.'!$D7*'Eff Conc.'!F7*3.78)</f>
        <v xml:space="preserve"> </v>
      </c>
      <c r="G7" s="217" t="str">
        <f>IF(OR('Eff Conc.'!G7=0,'Eff Conc.'!G7=""), " ", 'Eff Conc.'!$D7*'Eff Conc.'!G7*3.78)</f>
        <v xml:space="preserve"> </v>
      </c>
      <c r="H7" s="217" t="str">
        <f>IF('Eff Conc.'!H7="", " ", 'Eff Conc.'!$D7*'Eff Conc.'!H7*3.78)</f>
        <v xml:space="preserve"> </v>
      </c>
      <c r="I7" s="217" t="str">
        <f>IF('Eff Conc.'!I7="", " ", 'Eff Conc.'!$D7*'Eff Conc.'!I7*3.78)</f>
        <v xml:space="preserve"> </v>
      </c>
      <c r="J7" s="217" t="str">
        <f>IF('Eff Conc.'!J7="", " ", 'Eff Conc.'!$D7*'Eff Conc.'!J7*3.78)</f>
        <v xml:space="preserve"> </v>
      </c>
      <c r="K7" s="217" t="str">
        <f>IF('Eff Conc.'!K7="", " ", 'Eff Conc.'!$D7*'Eff Conc.'!K7*3.78)</f>
        <v xml:space="preserve"> </v>
      </c>
      <c r="L7" s="217">
        <f>IF('Eff Conc.'!L7="", " ", 'Eff Conc.'!$D7*'Eff Conc.'!L7*3.78)</f>
        <v>0.81957959999999996</v>
      </c>
      <c r="M7" s="257" t="str">
        <f>IF('Eff Conc.'!M7="", " ", 'Eff Conc.'!$D7*'Eff Conc.'!M7*3.78)</f>
        <v xml:space="preserve"> </v>
      </c>
      <c r="N7" s="217" t="str">
        <f>IF('Eff Conc.'!N7="", " ", 'Eff Conc.'!$D7*'Eff Conc.'!N7*3.78)</f>
        <v xml:space="preserve"> </v>
      </c>
      <c r="O7" s="217" t="str">
        <f>IF('Eff Conc.'!O7="", " ", 'Eff Conc.'!$D7*'Eff Conc.'!O7*3.78)</f>
        <v xml:space="preserve"> </v>
      </c>
      <c r="P7" s="217" t="str">
        <f>IF('Eff Conc.'!P7="", " ", 'Eff Conc.'!$D7*'Eff Conc.'!P7*3.78)</f>
        <v xml:space="preserve"> </v>
      </c>
      <c r="Q7" s="217">
        <f>IF('Eff Conc.'!U7="", " ", 'Eff Conc.'!$D7*'Eff Conc.'!U7*3.78)</f>
        <v>137.48238000000001</v>
      </c>
      <c r="R7" s="253">
        <f>IF('Eff Conc.'!R7="", " ", 'Eff Conc.'!$D7*'Eff Conc.'!R7*3.78)</f>
        <v>120.139675440624</v>
      </c>
    </row>
    <row r="8" spans="1:18" x14ac:dyDescent="0.25">
      <c r="A8" s="229" t="str">
        <f>'Eff Conc.'!A8</f>
        <v>Q3 2012</v>
      </c>
      <c r="B8" s="70">
        <f>'Eff Conc.'!B8</f>
        <v>41101.375</v>
      </c>
      <c r="C8" s="102">
        <f>'Eff Conc.'!C8</f>
        <v>0</v>
      </c>
      <c r="D8" s="186">
        <f>'Eff Conc.'!D8</f>
        <v>3.4773713800000001</v>
      </c>
      <c r="E8" s="186">
        <f>'Eff Conc.'!E8</f>
        <v>0</v>
      </c>
      <c r="F8" s="217">
        <f>IF(OR('Eff Conc.'!F8=0,'Eff Conc.'!F8=""), " ", 'Eff Conc.'!$D8*'Eff Conc.'!F8*3.78)</f>
        <v>240.41224320195599</v>
      </c>
      <c r="G8" s="217">
        <f>IF(OR('Eff Conc.'!G8=0,'Eff Conc.'!G8=""), " ", 'Eff Conc.'!$D8*'Eff Conc.'!G8*3.78)</f>
        <v>236.60034869520001</v>
      </c>
      <c r="H8" s="217">
        <f>IF('Eff Conc.'!H8="", " ", 'Eff Conc.'!$D8*'Eff Conc.'!H8*3.78)</f>
        <v>39.433391449199995</v>
      </c>
      <c r="I8" s="217">
        <f>IF('Eff Conc.'!I8="", " ", 'Eff Conc.'!$D8*'Eff Conc.'!I8*3.78)</f>
        <v>36.804498685919995</v>
      </c>
      <c r="J8" s="217">
        <f>IF('Eff Conc.'!J8="", " ", 'Eff Conc.'!$D8*'Eff Conc.'!J8*3.78)</f>
        <v>197.16695724599998</v>
      </c>
      <c r="K8" s="217">
        <f>IF('Eff Conc.'!K8="", " ", 'Eff Conc.'!$D8*'Eff Conc.'!K8*3.78)</f>
        <v>3.8118945067559999</v>
      </c>
      <c r="L8" s="217" t="str">
        <f>IF('Eff Conc.'!L8="", " ", 'Eff Conc.'!$D8*'Eff Conc.'!L8*3.78)</f>
        <v xml:space="preserve"> </v>
      </c>
      <c r="M8" s="257" t="str">
        <f>IF('Eff Conc.'!M8="", " ", 'Eff Conc.'!$D8*'Eff Conc.'!M8*3.78)</f>
        <v xml:space="preserve"> </v>
      </c>
      <c r="N8" s="217" t="str">
        <f>IF('Eff Conc.'!N8="", " ", 'Eff Conc.'!$D8*'Eff Conc.'!N8*3.78)</f>
        <v xml:space="preserve"> </v>
      </c>
      <c r="O8" s="217" t="str">
        <f>IF('Eff Conc.'!O8="", " ", 'Eff Conc.'!$D8*'Eff Conc.'!O8*3.78)</f>
        <v xml:space="preserve"> </v>
      </c>
      <c r="P8" s="217" t="str">
        <f>IF('Eff Conc.'!P8="", " ", 'Eff Conc.'!$D8*'Eff Conc.'!P8*3.78)</f>
        <v xml:space="preserve"> </v>
      </c>
      <c r="Q8" s="217" t="str">
        <f>IF('Eff Conc.'!U8="", " ", 'Eff Conc.'!$D8*'Eff Conc.'!U8*3.78)</f>
        <v xml:space="preserve"> </v>
      </c>
      <c r="R8" s="253">
        <f>IF('Eff Conc.'!R8="", " ", 'Eff Conc.'!$D8*'Eff Conc.'!R8*3.78)</f>
        <v>112.91088350803102</v>
      </c>
    </row>
    <row r="9" spans="1:18" x14ac:dyDescent="0.25">
      <c r="A9" s="229" t="str">
        <f>'Eff Conc.'!A9</f>
        <v>Q3 2012</v>
      </c>
      <c r="B9" s="70">
        <f>'Eff Conc.'!B9</f>
        <v>41101.368055555555</v>
      </c>
      <c r="C9" s="102">
        <f>'Eff Conc.'!C9</f>
        <v>0</v>
      </c>
      <c r="D9" s="186">
        <f>'Eff Conc.'!D9</f>
        <v>3.4733858089999998</v>
      </c>
      <c r="E9" s="186">
        <f>'Eff Conc.'!E9</f>
        <v>0</v>
      </c>
      <c r="F9" s="217" t="str">
        <f>IF(OR('Eff Conc.'!F9=0,'Eff Conc.'!F9=""), " ", 'Eff Conc.'!$D9*'Eff Conc.'!F9*3.78)</f>
        <v xml:space="preserve"> </v>
      </c>
      <c r="G9" s="217" t="str">
        <f>IF(OR('Eff Conc.'!G9=0,'Eff Conc.'!G9=""), " ", 'Eff Conc.'!$D9*'Eff Conc.'!G9*3.78)</f>
        <v xml:space="preserve"> </v>
      </c>
      <c r="H9" s="217" t="str">
        <f>IF('Eff Conc.'!H9="", " ", 'Eff Conc.'!$D9*'Eff Conc.'!H9*3.78)</f>
        <v xml:space="preserve"> </v>
      </c>
      <c r="I9" s="217" t="str">
        <f>IF('Eff Conc.'!I9="", " ", 'Eff Conc.'!$D9*'Eff Conc.'!I9*3.78)</f>
        <v xml:space="preserve"> </v>
      </c>
      <c r="J9" s="217" t="str">
        <f>IF('Eff Conc.'!J9="", " ", 'Eff Conc.'!$D9*'Eff Conc.'!J9*3.78)</f>
        <v xml:space="preserve"> </v>
      </c>
      <c r="K9" s="217" t="str">
        <f>IF('Eff Conc.'!K9="", " ", 'Eff Conc.'!$D9*'Eff Conc.'!K9*3.78)</f>
        <v xml:space="preserve"> </v>
      </c>
      <c r="L9" s="217" t="str">
        <f>IF('Eff Conc.'!L9="", " ", 'Eff Conc.'!$D9*'Eff Conc.'!L9*3.78)</f>
        <v xml:space="preserve"> </v>
      </c>
      <c r="M9" s="257" t="str">
        <f>IF('Eff Conc.'!M9="", " ", 'Eff Conc.'!$D9*'Eff Conc.'!M9*3.78)</f>
        <v xml:space="preserve"> </v>
      </c>
      <c r="N9" s="217">
        <f>IF('Eff Conc.'!N9="", " ", 'Eff Conc.'!$D9*'Eff Conc.'!N9*3.78)</f>
        <v>42.014074745664004</v>
      </c>
      <c r="O9" s="217">
        <f>IF('Eff Conc.'!O9="", " ", 'Eff Conc.'!$D9*'Eff Conc.'!O9*3.78)</f>
        <v>47.265834088871998</v>
      </c>
      <c r="P9" s="217" t="str">
        <f>IF('Eff Conc.'!P9="", " ", 'Eff Conc.'!$D9*'Eff Conc.'!P9*3.78)</f>
        <v xml:space="preserve"> </v>
      </c>
      <c r="Q9" s="217" t="str">
        <f>IF('Eff Conc.'!U9="", " ", 'Eff Conc.'!$D9*'Eff Conc.'!U9*3.78)</f>
        <v xml:space="preserve"> </v>
      </c>
      <c r="R9" s="253">
        <f>IF('Eff Conc.'!R9="", " ", 'Eff Conc.'!$D9*'Eff Conc.'!R9*3.78)</f>
        <v>117.52249962366147</v>
      </c>
    </row>
    <row r="10" spans="1:18" ht="15" customHeight="1" x14ac:dyDescent="0.25">
      <c r="A10" s="229" t="str">
        <f>'Eff Conc.'!A10</f>
        <v>Q3 2012</v>
      </c>
      <c r="B10" s="70">
        <f>'Eff Conc.'!B10</f>
        <v>41123.385416666664</v>
      </c>
      <c r="C10" s="102">
        <f>'Eff Conc.'!C10</f>
        <v>0</v>
      </c>
      <c r="D10" s="186">
        <f>'Eff Conc.'!D10</f>
        <v>3.77</v>
      </c>
      <c r="E10" s="186">
        <f>'Eff Conc.'!E10</f>
        <v>0</v>
      </c>
      <c r="F10" s="217">
        <f>IF(OR('Eff Conc.'!F10=0,'Eff Conc.'!F10=""), " ", 'Eff Conc.'!$D10*'Eff Conc.'!F10*3.78)</f>
        <v>238.27003200000004</v>
      </c>
      <c r="G10" s="217">
        <f>IF(OR('Eff Conc.'!G10=0,'Eff Conc.'!G10=""), " ", 'Eff Conc.'!$D10*'Eff Conc.'!G10*3.78)</f>
        <v>228.00959999999998</v>
      </c>
      <c r="H10" s="217">
        <f>IF('Eff Conc.'!H10="", " ", 'Eff Conc.'!$D10*'Eff Conc.'!H10*3.78)</f>
        <v>89.778779999999983</v>
      </c>
      <c r="I10" s="217">
        <f>IF('Eff Conc.'!I10="", " ", 'Eff Conc.'!$D10*'Eff Conc.'!I10*3.78)</f>
        <v>85.503600000000006</v>
      </c>
      <c r="J10" s="217">
        <f>IF('Eff Conc.'!J10="", " ", 'Eff Conc.'!$D10*'Eff Conc.'!J10*3.78)</f>
        <v>142.506</v>
      </c>
      <c r="K10" s="217">
        <f>IF('Eff Conc.'!K10="", " ", 'Eff Conc.'!$D10*'Eff Conc.'!K10*3.78)</f>
        <v>5.9852519999999991</v>
      </c>
      <c r="L10" s="217">
        <f>IF('Eff Conc.'!L10="", " ", 'Eff Conc.'!$D10*'Eff Conc.'!L10*3.78)</f>
        <v>58.569966000000001</v>
      </c>
      <c r="M10" s="257" t="str">
        <f>IF('Eff Conc.'!M10="", " ", 'Eff Conc.'!$D10*'Eff Conc.'!M10*3.78)</f>
        <v xml:space="preserve"> </v>
      </c>
      <c r="N10" s="217">
        <f>IF('Eff Conc.'!N10="", " ", 'Eff Conc.'!$D10*'Eff Conc.'!N10*3.78)</f>
        <v>41.326739999999994</v>
      </c>
      <c r="O10" s="217" t="str">
        <f>IF('Eff Conc.'!O10="", " ", 'Eff Conc.'!$D10*'Eff Conc.'!O10*3.78)</f>
        <v xml:space="preserve"> </v>
      </c>
      <c r="P10" s="217" t="str">
        <f>IF('Eff Conc.'!P10="", " ", 'Eff Conc.'!$D10*'Eff Conc.'!P10*3.78)</f>
        <v xml:space="preserve"> </v>
      </c>
      <c r="Q10" s="217">
        <f>IF('Eff Conc.'!U10="", " ", 'Eff Conc.'!$D10*'Eff Conc.'!U10*3.78)</f>
        <v>37.051559999999995</v>
      </c>
      <c r="R10" s="253">
        <f>IF('Eff Conc.'!R10="", " ", 'Eff Conc.'!$D10*'Eff Conc.'!R10*3.78)</f>
        <v>98.612895966366608</v>
      </c>
    </row>
    <row r="11" spans="1:18" x14ac:dyDescent="0.25">
      <c r="A11" s="229" t="str">
        <f>'Eff Conc.'!A11</f>
        <v>Q3 2012</v>
      </c>
      <c r="B11" s="70">
        <f>'Eff Conc.'!B11</f>
        <v>41123.364583333336</v>
      </c>
      <c r="C11" s="102">
        <f>'Eff Conc.'!C11</f>
        <v>0</v>
      </c>
      <c r="D11" s="186">
        <f>'Eff Conc.'!D11</f>
        <v>3.765314965</v>
      </c>
      <c r="E11" s="186">
        <f>'Eff Conc.'!E11</f>
        <v>0</v>
      </c>
      <c r="F11" s="217" t="str">
        <f>IF(OR('Eff Conc.'!F11=0,'Eff Conc.'!F11=""), " ", 'Eff Conc.'!$D11*'Eff Conc.'!F11*3.78)</f>
        <v xml:space="preserve"> </v>
      </c>
      <c r="G11" s="217" t="str">
        <f>IF(OR('Eff Conc.'!G11=0,'Eff Conc.'!G11=""), " ", 'Eff Conc.'!$D11*'Eff Conc.'!G11*3.78)</f>
        <v xml:space="preserve"> </v>
      </c>
      <c r="H11" s="217" t="str">
        <f>IF('Eff Conc.'!H11="", " ", 'Eff Conc.'!$D11*'Eff Conc.'!H11*3.78)</f>
        <v xml:space="preserve"> </v>
      </c>
      <c r="I11" s="217" t="str">
        <f>IF('Eff Conc.'!I11="", " ", 'Eff Conc.'!$D11*'Eff Conc.'!I11*3.78)</f>
        <v xml:space="preserve"> </v>
      </c>
      <c r="J11" s="217" t="str">
        <f>IF('Eff Conc.'!J11="", " ", 'Eff Conc.'!$D11*'Eff Conc.'!J11*3.78)</f>
        <v xml:space="preserve"> </v>
      </c>
      <c r="K11" s="217" t="str">
        <f>IF('Eff Conc.'!K11="", " ", 'Eff Conc.'!$D11*'Eff Conc.'!K11*3.78)</f>
        <v xml:space="preserve"> </v>
      </c>
      <c r="L11" s="217" t="str">
        <f>IF('Eff Conc.'!L11="", " ", 'Eff Conc.'!$D11*'Eff Conc.'!L11*3.78)</f>
        <v xml:space="preserve"> </v>
      </c>
      <c r="M11" s="257" t="str">
        <f>IF('Eff Conc.'!M11="", " ", 'Eff Conc.'!$D11*'Eff Conc.'!M11*3.78)</f>
        <v xml:space="preserve"> </v>
      </c>
      <c r="N11" s="217" t="str">
        <f>IF('Eff Conc.'!N11="", " ", 'Eff Conc.'!$D11*'Eff Conc.'!N11*3.78)</f>
        <v xml:space="preserve"> </v>
      </c>
      <c r="O11" s="217" t="str">
        <f>IF('Eff Conc.'!O11="", " ", 'Eff Conc.'!$D11*'Eff Conc.'!O11*3.78)</f>
        <v xml:space="preserve"> </v>
      </c>
      <c r="P11" s="217" t="str">
        <f>IF('Eff Conc.'!P11="", " ", 'Eff Conc.'!$D11*'Eff Conc.'!P11*3.78)</f>
        <v xml:space="preserve"> </v>
      </c>
      <c r="Q11" s="217" t="str">
        <f>IF('Eff Conc.'!U11="", " ", 'Eff Conc.'!$D11*'Eff Conc.'!U11*3.78)</f>
        <v xml:space="preserve"> </v>
      </c>
      <c r="R11" s="253">
        <f>IF('Eff Conc.'!R11="", " ", 'Eff Conc.'!$D11*'Eff Conc.'!R11*3.78)</f>
        <v>98.490348255742248</v>
      </c>
    </row>
    <row r="12" spans="1:18" s="12" customFormat="1" x14ac:dyDescent="0.25">
      <c r="A12" s="229" t="str">
        <f>'Eff Conc.'!A12</f>
        <v>Q3 2012</v>
      </c>
      <c r="B12" s="70">
        <f>'Eff Conc.'!B12</f>
        <v>41157.40625</v>
      </c>
      <c r="C12" s="102">
        <f>'Eff Conc.'!C12</f>
        <v>0</v>
      </c>
      <c r="D12" s="186">
        <f>'Eff Conc.'!D12</f>
        <v>3.21</v>
      </c>
      <c r="E12" s="186">
        <f>'Eff Conc.'!E12</f>
        <v>0</v>
      </c>
      <c r="F12" s="217">
        <f>IF(OR('Eff Conc.'!F12=0,'Eff Conc.'!F12=""), " ", 'Eff Conc.'!$D12*'Eff Conc.'!F12*3.78)</f>
        <v>187.3094706</v>
      </c>
      <c r="G12" s="217">
        <f>IF(OR('Eff Conc.'!G12=0,'Eff Conc.'!G12=""), " ", 'Eff Conc.'!$D12*'Eff Conc.'!G12*3.78)</f>
        <v>182.00699999999998</v>
      </c>
      <c r="H12" s="217">
        <f>IF('Eff Conc.'!H12="", " ", 'Eff Conc.'!$D12*'Eff Conc.'!H12*3.78)</f>
        <v>29.121119999999998</v>
      </c>
      <c r="I12" s="217">
        <f>IF('Eff Conc.'!I12="", " ", 'Eff Conc.'!$D12*'Eff Conc.'!I12*3.78)</f>
        <v>23.054219999999997</v>
      </c>
      <c r="J12" s="217">
        <f>IF('Eff Conc.'!J12="", " ", 'Eff Conc.'!$D12*'Eff Conc.'!J12*3.78)</f>
        <v>157.73939999999999</v>
      </c>
      <c r="K12" s="217">
        <f>IF('Eff Conc.'!K12="", " ", 'Eff Conc.'!$D12*'Eff Conc.'!K12*3.78)</f>
        <v>0.44895059999999992</v>
      </c>
      <c r="L12" s="217">
        <f>IF('Eff Conc.'!L12="", " ", 'Eff Conc.'!$D12*'Eff Conc.'!L12*3.78)</f>
        <v>0.40648230000000002</v>
      </c>
      <c r="M12" s="257" t="str">
        <f>IF('Eff Conc.'!M12="", " ", 'Eff Conc.'!$D12*'Eff Conc.'!M12*3.78)</f>
        <v xml:space="preserve"> </v>
      </c>
      <c r="N12" s="217">
        <f>IF('Eff Conc.'!N12="", " ", 'Eff Conc.'!$D12*'Eff Conc.'!N12*3.78)</f>
        <v>36.401399999999995</v>
      </c>
      <c r="O12" s="217">
        <f>IF('Eff Conc.'!O12="", " ", 'Eff Conc.'!$D12*'Eff Conc.'!O12*3.78)</f>
        <v>32.76126</v>
      </c>
      <c r="P12" s="217" t="str">
        <f>IF('Eff Conc.'!P12="", " ", 'Eff Conc.'!$D12*'Eff Conc.'!P12*3.78)</f>
        <v xml:space="preserve"> </v>
      </c>
      <c r="Q12" s="217">
        <f>IF('Eff Conc.'!U12="", " ", 'Eff Conc.'!$D12*'Eff Conc.'!U12*3.78)</f>
        <v>138.32532</v>
      </c>
      <c r="R12" s="253">
        <f>IF('Eff Conc.'!R12="", " ", 'Eff Conc.'!$D12*'Eff Conc.'!R12*3.78)</f>
        <v>87.242022000000006</v>
      </c>
    </row>
    <row r="13" spans="1:18" x14ac:dyDescent="0.25">
      <c r="A13" s="229" t="str">
        <f>'Eff Conc.'!A13</f>
        <v>Q4 2012</v>
      </c>
      <c r="B13" s="70">
        <f>'Eff Conc.'!B13</f>
        <v>41184.420138888891</v>
      </c>
      <c r="C13" s="102">
        <f>'Eff Conc.'!C13</f>
        <v>0</v>
      </c>
      <c r="D13" s="186">
        <f>'Eff Conc.'!D13</f>
        <v>3.65</v>
      </c>
      <c r="E13" s="186">
        <f>'Eff Conc.'!E13</f>
        <v>0</v>
      </c>
      <c r="F13" s="217">
        <f>IF(OR('Eff Conc.'!F13=0,'Eff Conc.'!F13=""), " ", 'Eff Conc.'!$D13*'Eff Conc.'!F13*3.78)</f>
        <v>334.43928</v>
      </c>
      <c r="G13" s="217">
        <f>IF(OR('Eff Conc.'!G13=0,'Eff Conc.'!G13=""), " ", 'Eff Conc.'!$D13*'Eff Conc.'!G13*3.78)</f>
        <v>331.12799999999999</v>
      </c>
      <c r="H13" s="217">
        <f>IF('Eff Conc.'!H13="", " ", 'Eff Conc.'!$D13*'Eff Conc.'!H13*3.78)</f>
        <v>28.973699999999997</v>
      </c>
      <c r="I13" s="217">
        <f>IF('Eff Conc.'!I13="", " ", 'Eff Conc.'!$D13*'Eff Conc.'!I13*3.78)</f>
        <v>28.973699999999997</v>
      </c>
      <c r="J13" s="217">
        <f>IF('Eff Conc.'!J13="", " ", 'Eff Conc.'!$D13*'Eff Conc.'!J13*3.78)</f>
        <v>303.53399999999999</v>
      </c>
      <c r="K13" s="217">
        <f>IF('Eff Conc.'!K13="", " ", 'Eff Conc.'!$D13*'Eff Conc.'!K13*3.78)</f>
        <v>1.9315799999999999</v>
      </c>
      <c r="L13" s="217">
        <f>IF('Eff Conc.'!L13="", " ", 'Eff Conc.'!$D13*'Eff Conc.'!L13*3.78)</f>
        <v>0.79470719999999995</v>
      </c>
      <c r="M13" s="257" t="str">
        <f>IF('Eff Conc.'!M13="", " ", 'Eff Conc.'!$D13*'Eff Conc.'!M13*3.78)</f>
        <v xml:space="preserve"> </v>
      </c>
      <c r="N13" s="217">
        <f>IF('Eff Conc.'!N13="", " ", 'Eff Conc.'!$D13*'Eff Conc.'!N13*3.78)</f>
        <v>45.530099999999997</v>
      </c>
      <c r="O13" s="217">
        <f>IF('Eff Conc.'!O13="", " ", 'Eff Conc.'!$D13*'Eff Conc.'!O13*3.78)</f>
        <v>42.770699999999998</v>
      </c>
      <c r="P13" s="217">
        <f>IF('Eff Conc.'!P13="", " ", 'Eff Conc.'!$D13*'Eff Conc.'!P13*3.78)</f>
        <v>30.353400000000004</v>
      </c>
      <c r="Q13" s="217">
        <f>IF('Eff Conc.'!U13="", " ", 'Eff Conc.'!$D13*'Eff Conc.'!U13*3.78)</f>
        <v>154.52639999999997</v>
      </c>
      <c r="R13" s="253">
        <f>IF('Eff Conc.'!R13="", " ", 'Eff Conc.'!$D13*'Eff Conc.'!R13*3.78)</f>
        <v>100.16622</v>
      </c>
    </row>
    <row r="14" spans="1:18" x14ac:dyDescent="0.25">
      <c r="A14" s="229" t="str">
        <f>'Eff Conc.'!A14</f>
        <v>Q4 2012</v>
      </c>
      <c r="B14" s="70">
        <f>'Eff Conc.'!B14</f>
        <v>41215.40625</v>
      </c>
      <c r="C14" s="102">
        <f>'Eff Conc.'!C14</f>
        <v>0</v>
      </c>
      <c r="D14" s="186">
        <f>'Eff Conc.'!D14</f>
        <v>6.22</v>
      </c>
      <c r="E14" s="186">
        <f>'Eff Conc.'!E14</f>
        <v>0</v>
      </c>
      <c r="F14" s="217">
        <f>IF(OR('Eff Conc.'!F14=0,'Eff Conc.'!F14=""), " ", 'Eff Conc.'!$D14*'Eff Conc.'!F14*3.78)</f>
        <v>414.50950799999993</v>
      </c>
      <c r="G14" s="217">
        <f>IF(OR('Eff Conc.'!G14=0,'Eff Conc.'!G14=""), " ", 'Eff Conc.'!$D14*'Eff Conc.'!G14*3.78)</f>
        <v>423.20879999999994</v>
      </c>
      <c r="H14" s="217">
        <f>IF('Eff Conc.'!H14="", " ", 'Eff Conc.'!$D14*'Eff Conc.'!H14*3.78)</f>
        <v>54.076679999999996</v>
      </c>
      <c r="I14" s="217">
        <f>IF('Eff Conc.'!I14="", " ", 'Eff Conc.'!$D14*'Eff Conc.'!I14*3.78)</f>
        <v>49.374359999999996</v>
      </c>
      <c r="J14" s="217">
        <f>IF('Eff Conc.'!J14="", " ", 'Eff Conc.'!$D14*'Eff Conc.'!J14*3.78)</f>
        <v>352.67399999999998</v>
      </c>
      <c r="K14" s="217">
        <f>IF('Eff Conc.'!K14="", " ", 'Eff Conc.'!$D14*'Eff Conc.'!K14*3.78)</f>
        <v>7.7588279999999994</v>
      </c>
      <c r="L14" s="217">
        <f>IF('Eff Conc.'!L14="", " ", 'Eff Conc.'!$D14*'Eff Conc.'!L14*3.78)</f>
        <v>1.7351560799999999</v>
      </c>
      <c r="M14" s="257" t="str">
        <f>IF('Eff Conc.'!M14="", " ", 'Eff Conc.'!$D14*'Eff Conc.'!M14*3.78)</f>
        <v xml:space="preserve"> </v>
      </c>
      <c r="N14" s="217">
        <f>IF('Eff Conc.'!N14="", " ", 'Eff Conc.'!$D14*'Eff Conc.'!N14*3.78)</f>
        <v>68.183639999999997</v>
      </c>
      <c r="O14" s="217">
        <f>IF('Eff Conc.'!O14="", " ", 'Eff Conc.'!$D14*'Eff Conc.'!O14*3.78)</f>
        <v>63.481319999999997</v>
      </c>
      <c r="P14" s="217" t="str">
        <f>IF('Eff Conc.'!P14="", " ", 'Eff Conc.'!$D14*'Eff Conc.'!P14*3.78)</f>
        <v xml:space="preserve"> </v>
      </c>
      <c r="Q14" s="217">
        <f>IF('Eff Conc.'!U14="", " ", 'Eff Conc.'!$D14*'Eff Conc.'!U14*3.78)</f>
        <v>173.98584</v>
      </c>
      <c r="R14" s="253">
        <f>IF('Eff Conc.'!R14="", " ", 'Eff Conc.'!$D14*'Eff Conc.'!R14*3.78)</f>
        <v>170.223984</v>
      </c>
    </row>
    <row r="15" spans="1:18" ht="15" customHeight="1" x14ac:dyDescent="0.25">
      <c r="A15" s="229" t="str">
        <f>'Eff Conc.'!A15</f>
        <v>Q4 2012</v>
      </c>
      <c r="B15" s="70">
        <f>'Eff Conc.'!B15</f>
        <v>41240.474305555559</v>
      </c>
      <c r="C15" s="102">
        <f>'Eff Conc.'!C15</f>
        <v>0</v>
      </c>
      <c r="D15" s="186">
        <f>'Eff Conc.'!D15</f>
        <v>8.59</v>
      </c>
      <c r="E15" s="186">
        <f>'Eff Conc.'!E15</f>
        <v>0</v>
      </c>
      <c r="F15" s="217" t="str">
        <f>IF(OR('Eff Conc.'!F15=0,'Eff Conc.'!F15=""), " ", 'Eff Conc.'!$D15*'Eff Conc.'!F15*3.78)</f>
        <v xml:space="preserve"> </v>
      </c>
      <c r="G15" s="217" t="str">
        <f>IF(OR('Eff Conc.'!G15=0,'Eff Conc.'!G15=""), " ", 'Eff Conc.'!$D15*'Eff Conc.'!G15*3.78)</f>
        <v xml:space="preserve"> </v>
      </c>
      <c r="H15" s="217" t="str">
        <f>IF('Eff Conc.'!H15="", " ", 'Eff Conc.'!$D15*'Eff Conc.'!H15*3.78)</f>
        <v xml:space="preserve"> </v>
      </c>
      <c r="I15" s="217" t="str">
        <f>IF('Eff Conc.'!I15="", " ", 'Eff Conc.'!$D15*'Eff Conc.'!I15*3.78)</f>
        <v xml:space="preserve"> </v>
      </c>
      <c r="J15" s="217" t="str">
        <f>IF('Eff Conc.'!J15="", " ", 'Eff Conc.'!$D15*'Eff Conc.'!J15*3.78)</f>
        <v xml:space="preserve"> </v>
      </c>
      <c r="K15" s="217">
        <f>IF('Eff Conc.'!K15="", " ", 'Eff Conc.'!$D15*'Eff Conc.'!K15*3.78)</f>
        <v>0.51952319999999996</v>
      </c>
      <c r="L15" s="217" t="str">
        <f>IF('Eff Conc.'!L15="", " ", 'Eff Conc.'!$D15*'Eff Conc.'!L15*3.78)</f>
        <v xml:space="preserve"> </v>
      </c>
      <c r="M15" s="257" t="str">
        <f>IF('Eff Conc.'!M15="", " ", 'Eff Conc.'!$D15*'Eff Conc.'!M15*3.78)</f>
        <v xml:space="preserve"> </v>
      </c>
      <c r="N15" s="217" t="str">
        <f>IF('Eff Conc.'!N15="", " ", 'Eff Conc.'!$D15*'Eff Conc.'!N15*3.78)</f>
        <v xml:space="preserve"> </v>
      </c>
      <c r="O15" s="217" t="str">
        <f>IF('Eff Conc.'!O15="", " ", 'Eff Conc.'!$D15*'Eff Conc.'!O15*3.78)</f>
        <v xml:space="preserve"> </v>
      </c>
      <c r="P15" s="217">
        <f>IF('Eff Conc.'!P15="", " ", 'Eff Conc.'!$D15*'Eff Conc.'!P15*3.78)</f>
        <v>61.693379999999991</v>
      </c>
      <c r="Q15" s="217" t="str">
        <f>IF('Eff Conc.'!U15="", " ", 'Eff Conc.'!$D15*'Eff Conc.'!U15*3.78)</f>
        <v xml:space="preserve"> </v>
      </c>
      <c r="R15" s="253">
        <f>IF('Eff Conc.'!R15="", " ", 'Eff Conc.'!$D15*'Eff Conc.'!R15*3.78)</f>
        <v>228.26550599999999</v>
      </c>
    </row>
    <row r="16" spans="1:18" x14ac:dyDescent="0.25">
      <c r="A16" s="229" t="str">
        <f>'Eff Conc.'!A16</f>
        <v>Q4 2012</v>
      </c>
      <c r="B16" s="70">
        <f>'Eff Conc.'!B16</f>
        <v>41247.449999999997</v>
      </c>
      <c r="C16" s="102" t="str">
        <f>'Eff Conc.'!C16</f>
        <v>Y</v>
      </c>
      <c r="D16" s="186">
        <f>'Eff Conc.'!D16</f>
        <v>16.72</v>
      </c>
      <c r="E16" s="186">
        <f>'Eff Conc.'!E16</f>
        <v>16.72</v>
      </c>
      <c r="F16" s="217">
        <f>IF(OR('Eff Conc.'!F16=0,'Eff Conc.'!F16=""), " ", 'Eff Conc.'!$D16*'Eff Conc.'!F16*3.78)</f>
        <v>966.66847199999984</v>
      </c>
      <c r="G16" s="217">
        <f>IF(OR('Eff Conc.'!G16=0,'Eff Conc.'!G16=""), " ", 'Eff Conc.'!$D16*'Eff Conc.'!G16*3.78)</f>
        <v>884.8223999999999</v>
      </c>
      <c r="H16" s="217">
        <f>IF('Eff Conc.'!H16="", " ", 'Eff Conc.'!$D16*'Eff Conc.'!H16*3.78)</f>
        <v>139.04352</v>
      </c>
      <c r="I16" s="217">
        <f>IF('Eff Conc.'!I16="", " ", 'Eff Conc.'!$D16*'Eff Conc.'!I16*3.78)</f>
        <v>88.48223999999999</v>
      </c>
      <c r="J16" s="217">
        <f>IF('Eff Conc.'!J16="", " ", 'Eff Conc.'!$D16*'Eff Conc.'!J16*3.78)</f>
        <v>821.62079999999992</v>
      </c>
      <c r="K16" s="217">
        <f>IF('Eff Conc.'!K16="", " ", 'Eff Conc.'!$D16*'Eff Conc.'!K16*3.78)</f>
        <v>6.0041519999999986</v>
      </c>
      <c r="L16" s="217">
        <f>IF('Eff Conc.'!L16="", " ", 'Eff Conc.'!$D16*'Eff Conc.'!L16*3.78)</f>
        <v>10.238659199999999</v>
      </c>
      <c r="M16" s="257" t="str">
        <f>IF('Eff Conc.'!M16="", " ", 'Eff Conc.'!$D16*'Eff Conc.'!M16*3.78)</f>
        <v xml:space="preserve"> </v>
      </c>
      <c r="N16" s="217">
        <f>IF('Eff Conc.'!N16="", " ", 'Eff Conc.'!$D16*'Eff Conc.'!N16*3.78)</f>
        <v>107.44271999999998</v>
      </c>
      <c r="O16" s="217">
        <f>IF('Eff Conc.'!O16="", " ", 'Eff Conc.'!$D16*'Eff Conc.'!O16*3.78)</f>
        <v>107.44271999999998</v>
      </c>
      <c r="P16" s="217">
        <f>IF('Eff Conc.'!P16="", " ", 'Eff Conc.'!$D16*'Eff Conc.'!P16*3.78)</f>
        <v>88.48223999999999</v>
      </c>
      <c r="Q16" s="217">
        <f>IF('Eff Conc.'!U16="", " ", 'Eff Conc.'!$D16*'Eff Conc.'!U16*3.78)</f>
        <v>720.49824000000001</v>
      </c>
      <c r="R16" s="253">
        <f>IF('Eff Conc.'!R16="", " ", 'Eff Conc.'!$D16*'Eff Conc.'!R16*3.78)</f>
        <v>470.21990399999999</v>
      </c>
    </row>
    <row r="17" spans="1:18" x14ac:dyDescent="0.25">
      <c r="A17" s="229" t="str">
        <f>'Eff Conc.'!A17</f>
        <v>Q12013</v>
      </c>
      <c r="B17" s="70">
        <f>'Eff Conc.'!B17</f>
        <v>41276.428472222222</v>
      </c>
      <c r="C17" s="102" t="str">
        <f>'Eff Conc.'!C17</f>
        <v>Y</v>
      </c>
      <c r="D17" s="186">
        <f>'Eff Conc.'!D17</f>
        <v>11.46</v>
      </c>
      <c r="E17" s="186">
        <f>'Eff Conc.'!E17</f>
        <v>11.46</v>
      </c>
      <c r="F17" s="217" t="str">
        <f>IF(OR('Eff Conc.'!F17=0,'Eff Conc.'!F17=""), " ", 'Eff Conc.'!$D17*'Eff Conc.'!F17*3.78)</f>
        <v xml:space="preserve"> </v>
      </c>
      <c r="G17" s="217" t="str">
        <f>IF(OR('Eff Conc.'!G17=0,'Eff Conc.'!G17=""), " ", 'Eff Conc.'!$D17*'Eff Conc.'!G17*3.78)</f>
        <v xml:space="preserve"> </v>
      </c>
      <c r="H17" s="217" t="str">
        <f>IF('Eff Conc.'!H17="", " ", 'Eff Conc.'!$D17*'Eff Conc.'!H17*3.78)</f>
        <v xml:space="preserve"> </v>
      </c>
      <c r="I17" s="217" t="str">
        <f>IF('Eff Conc.'!I17="", " ", 'Eff Conc.'!$D17*'Eff Conc.'!I17*3.78)</f>
        <v xml:space="preserve"> </v>
      </c>
      <c r="J17" s="217" t="str">
        <f>IF('Eff Conc.'!J17="", " ", 'Eff Conc.'!$D17*'Eff Conc.'!J17*3.78)</f>
        <v xml:space="preserve"> </v>
      </c>
      <c r="K17" s="217" t="str">
        <f>IF('Eff Conc.'!K17="", " ", 'Eff Conc.'!$D17*'Eff Conc.'!K17*3.78)</f>
        <v xml:space="preserve"> </v>
      </c>
      <c r="L17" s="217" t="str">
        <f>IF('Eff Conc.'!L17="", " ", 'Eff Conc.'!$D17*'Eff Conc.'!L17*3.78)</f>
        <v xml:space="preserve"> </v>
      </c>
      <c r="M17" s="257" t="str">
        <f>IF('Eff Conc.'!M17="", " ", 'Eff Conc.'!$D17*'Eff Conc.'!M17*3.78)</f>
        <v xml:space="preserve"> </v>
      </c>
      <c r="N17" s="217" t="str">
        <f>IF('Eff Conc.'!N17="", " ", 'Eff Conc.'!$D17*'Eff Conc.'!N17*3.78)</f>
        <v xml:space="preserve"> </v>
      </c>
      <c r="O17" s="217" t="str">
        <f>IF('Eff Conc.'!O17="", " ", 'Eff Conc.'!$D17*'Eff Conc.'!O17*3.78)</f>
        <v xml:space="preserve"> </v>
      </c>
      <c r="P17" s="217">
        <f>IF('Eff Conc.'!P17="", " ", 'Eff Conc.'!$D17*'Eff Conc.'!P17*3.78)</f>
        <v>69.310079999999999</v>
      </c>
      <c r="Q17" s="217" t="str">
        <f>IF('Eff Conc.'!U17="", " ", 'Eff Conc.'!$D17*'Eff Conc.'!U17*3.78)</f>
        <v xml:space="preserve"> </v>
      </c>
      <c r="R17" s="253">
        <f>IF('Eff Conc.'!R17="", " ", 'Eff Conc.'!$D17*'Eff Conc.'!R17*3.78)</f>
        <v>310.59579600000001</v>
      </c>
    </row>
    <row r="18" spans="1:18" x14ac:dyDescent="0.25">
      <c r="A18" s="229" t="str">
        <f>'Eff Conc.'!A18</f>
        <v>Q12013</v>
      </c>
      <c r="B18" s="70">
        <f>'Eff Conc.'!B18</f>
        <v>41276.4375</v>
      </c>
      <c r="C18" s="102">
        <f>'Eff Conc.'!C18</f>
        <v>0</v>
      </c>
      <c r="D18" s="186">
        <f>'Eff Conc.'!D18</f>
        <v>10.9</v>
      </c>
      <c r="E18" s="186">
        <f>'Eff Conc.'!E18</f>
        <v>0</v>
      </c>
      <c r="F18" s="217">
        <f>IF(OR('Eff Conc.'!F18=0,'Eff Conc.'!F18=""), " ", 'Eff Conc.'!$D18*'Eff Conc.'!F18*3.78)</f>
        <v>536.45003999999994</v>
      </c>
      <c r="G18" s="217">
        <f>IF(OR('Eff Conc.'!G18=0,'Eff Conc.'!G18=""), " ", 'Eff Conc.'!$D18*'Eff Conc.'!G18*3.78)</f>
        <v>535.62600000000009</v>
      </c>
      <c r="H18" s="217">
        <f>IF('Eff Conc.'!H18="", " ", 'Eff Conc.'!$D18*'Eff Conc.'!H18*3.78)</f>
        <v>148.3272</v>
      </c>
      <c r="I18" s="217">
        <f>IF('Eff Conc.'!I18="", " ", 'Eff Conc.'!$D18*'Eff Conc.'!I18*3.78)</f>
        <v>140.08680000000001</v>
      </c>
      <c r="J18" s="217">
        <f>IF('Eff Conc.'!J18="", " ", 'Eff Conc.'!$D18*'Eff Conc.'!J18*3.78)</f>
        <v>383.17860000000002</v>
      </c>
      <c r="K18" s="217">
        <f>IF('Eff Conc.'!K18="", " ", 'Eff Conc.'!$D18*'Eff Conc.'!K18*3.78)</f>
        <v>4.9442399999999997</v>
      </c>
      <c r="L18" s="217">
        <f>IF('Eff Conc.'!L18="", " ", 'Eff Conc.'!$D18*'Eff Conc.'!L18*3.78)</f>
        <v>86.524199999999993</v>
      </c>
      <c r="M18" s="257" t="str">
        <f>IF('Eff Conc.'!M18="", " ", 'Eff Conc.'!$D18*'Eff Conc.'!M18*3.78)</f>
        <v xml:space="preserve"> </v>
      </c>
      <c r="N18" s="217">
        <f>IF('Eff Conc.'!N18="", " ", 'Eff Conc.'!$D18*'Eff Conc.'!N18*3.78)</f>
        <v>90.644400000000005</v>
      </c>
      <c r="O18" s="217">
        <f>IF('Eff Conc.'!O18="", " ", 'Eff Conc.'!$D18*'Eff Conc.'!O18*3.78)</f>
        <v>90.644400000000005</v>
      </c>
      <c r="P18" s="217" t="str">
        <f>IF('Eff Conc.'!P18="", " ", 'Eff Conc.'!$D18*'Eff Conc.'!P18*3.78)</f>
        <v xml:space="preserve"> </v>
      </c>
      <c r="Q18" s="217">
        <f>IF('Eff Conc.'!U18="", " ", 'Eff Conc.'!$D18*'Eff Conc.'!U18*3.78)</f>
        <v>379.05840000000001</v>
      </c>
      <c r="R18" s="253">
        <f>IF('Eff Conc.'!R18="", " ", 'Eff Conc.'!$D18*'Eff Conc.'!R18*3.78)</f>
        <v>295.41834</v>
      </c>
    </row>
    <row r="19" spans="1:18" x14ac:dyDescent="0.25">
      <c r="A19" s="229" t="str">
        <f>'Eff Conc.'!A19</f>
        <v>Q12013</v>
      </c>
      <c r="B19" s="70">
        <f>'Eff Conc.'!B19</f>
        <v>41310.395833333336</v>
      </c>
      <c r="C19" s="102">
        <f>'Eff Conc.'!C19</f>
        <v>0</v>
      </c>
      <c r="D19" s="186">
        <f>'Eff Conc.'!D19</f>
        <v>3.34</v>
      </c>
      <c r="E19" s="186">
        <f>'Eff Conc.'!E19</f>
        <v>0</v>
      </c>
      <c r="F19" s="217" t="str">
        <f>IF(OR('Eff Conc.'!F19=0,'Eff Conc.'!F19=""), " ", 'Eff Conc.'!$D19*'Eff Conc.'!F19*3.78)</f>
        <v xml:space="preserve"> </v>
      </c>
      <c r="G19" s="217" t="str">
        <f>IF(OR('Eff Conc.'!G19=0,'Eff Conc.'!G19=""), " ", 'Eff Conc.'!$D19*'Eff Conc.'!G19*3.78)</f>
        <v xml:space="preserve"> </v>
      </c>
      <c r="H19" s="217" t="str">
        <f>IF('Eff Conc.'!H19="", " ", 'Eff Conc.'!$D19*'Eff Conc.'!H19*3.78)</f>
        <v xml:space="preserve"> </v>
      </c>
      <c r="I19" s="217" t="str">
        <f>IF('Eff Conc.'!I19="", " ", 'Eff Conc.'!$D19*'Eff Conc.'!I19*3.78)</f>
        <v xml:space="preserve"> </v>
      </c>
      <c r="J19" s="217" t="str">
        <f>IF('Eff Conc.'!J19="", " ", 'Eff Conc.'!$D19*'Eff Conc.'!J19*3.78)</f>
        <v xml:space="preserve"> </v>
      </c>
      <c r="K19" s="217" t="str">
        <f>IF('Eff Conc.'!K19="", " ", 'Eff Conc.'!$D19*'Eff Conc.'!K19*3.78)</f>
        <v xml:space="preserve"> </v>
      </c>
      <c r="L19" s="217" t="str">
        <f>IF('Eff Conc.'!L19="", " ", 'Eff Conc.'!$D19*'Eff Conc.'!L19*3.78)</f>
        <v xml:space="preserve"> </v>
      </c>
      <c r="M19" s="257" t="str">
        <f>IF('Eff Conc.'!M19="", " ", 'Eff Conc.'!$D19*'Eff Conc.'!M19*3.78)</f>
        <v xml:space="preserve"> </v>
      </c>
      <c r="N19" s="217" t="str">
        <f>IF('Eff Conc.'!N19="", " ", 'Eff Conc.'!$D19*'Eff Conc.'!N19*3.78)</f>
        <v xml:space="preserve"> </v>
      </c>
      <c r="O19" s="217" t="str">
        <f>IF('Eff Conc.'!O19="", " ", 'Eff Conc.'!$D19*'Eff Conc.'!O19*3.78)</f>
        <v xml:space="preserve"> </v>
      </c>
      <c r="P19" s="217">
        <f>IF('Eff Conc.'!P19="", " ", 'Eff Conc.'!$D19*'Eff Conc.'!P19*3.78)</f>
        <v>116.15183999999999</v>
      </c>
      <c r="Q19" s="217" t="str">
        <f>IF('Eff Conc.'!U19="", " ", 'Eff Conc.'!$D19*'Eff Conc.'!U19*3.78)</f>
        <v xml:space="preserve"> </v>
      </c>
      <c r="R19" s="253">
        <f>IF('Eff Conc.'!R19="", " ", 'Eff Conc.'!$D19*'Eff Conc.'!R19*3.78)</f>
        <v>91.153943999999996</v>
      </c>
    </row>
    <row r="20" spans="1:18" x14ac:dyDescent="0.25">
      <c r="A20" s="229" t="str">
        <f>'Eff Conc.'!A20</f>
        <v>Q12013</v>
      </c>
      <c r="B20" s="70">
        <f>'Eff Conc.'!B20</f>
        <v>41310.40625</v>
      </c>
      <c r="C20" s="102">
        <f>'Eff Conc.'!C20</f>
        <v>0</v>
      </c>
      <c r="D20" s="186">
        <f>'Eff Conc.'!D20</f>
        <v>3.61</v>
      </c>
      <c r="E20" s="186">
        <f>'Eff Conc.'!E20</f>
        <v>0</v>
      </c>
      <c r="F20" s="217">
        <f>IF(OR('Eff Conc.'!F20=0,'Eff Conc.'!F20=""), " ", 'Eff Conc.'!$D20*'Eff Conc.'!F20*3.78)</f>
        <v>181.9530972</v>
      </c>
      <c r="G20" s="217">
        <f>IF(OR('Eff Conc.'!G20=0,'Eff Conc.'!G20=""), " ", 'Eff Conc.'!$D20*'Eff Conc.'!G20*3.78)</f>
        <v>191.04119999999998</v>
      </c>
      <c r="H20" s="217">
        <f>IF('Eff Conc.'!H20="", " ", 'Eff Conc.'!$D20*'Eff Conc.'!H20*3.78)</f>
        <v>17.739539999999998</v>
      </c>
      <c r="I20" s="217">
        <f>IF('Eff Conc.'!I20="", " ", 'Eff Conc.'!$D20*'Eff Conc.'!I20*3.78)</f>
        <v>20.468699999999998</v>
      </c>
      <c r="J20" s="217">
        <f>IF('Eff Conc.'!J20="", " ", 'Eff Conc.'!$D20*'Eff Conc.'!J20*3.78)</f>
        <v>163.74959999999999</v>
      </c>
      <c r="K20" s="217">
        <f>IF('Eff Conc.'!K20="", " ", 'Eff Conc.'!$D20*'Eff Conc.'!K20*3.78)</f>
        <v>0.46395719999999996</v>
      </c>
      <c r="L20" s="217">
        <f>IF('Eff Conc.'!L20="", " ", 'Eff Conc.'!$D20*'Eff Conc.'!L20*3.78)</f>
        <v>0.98659133999999993</v>
      </c>
      <c r="M20" s="257" t="str">
        <f>IF('Eff Conc.'!M20="", " ", 'Eff Conc.'!$D20*'Eff Conc.'!M20*3.78)</f>
        <v xml:space="preserve"> </v>
      </c>
      <c r="N20" s="217">
        <f>IF('Eff Conc.'!N20="", " ", 'Eff Conc.'!$D20*'Eff Conc.'!N20*3.78)</f>
        <v>136.458</v>
      </c>
      <c r="O20" s="217">
        <f>IF('Eff Conc.'!O20="", " ", 'Eff Conc.'!$D20*'Eff Conc.'!O20*3.78)</f>
        <v>132.36425999999997</v>
      </c>
      <c r="P20" s="217" t="str">
        <f>IF('Eff Conc.'!P20="", " ", 'Eff Conc.'!$D20*'Eff Conc.'!P20*3.78)</f>
        <v xml:space="preserve"> </v>
      </c>
      <c r="Q20" s="217">
        <f>IF('Eff Conc.'!U20="", " ", 'Eff Conc.'!$D20*'Eff Conc.'!U20*3.78)</f>
        <v>54.583199999999998</v>
      </c>
      <c r="R20" s="253">
        <f>IF('Eff Conc.'!R20="", " ", 'Eff Conc.'!$D20*'Eff Conc.'!R20*3.78)</f>
        <v>98.52267599999999</v>
      </c>
    </row>
    <row r="21" spans="1:18" ht="15" customHeight="1" x14ac:dyDescent="0.25">
      <c r="A21" s="229" t="str">
        <f>'Eff Conc.'!A21</f>
        <v>Q12013</v>
      </c>
      <c r="B21" s="70">
        <f>'Eff Conc.'!B21</f>
        <v>41338.458333333336</v>
      </c>
      <c r="C21" s="102">
        <f>'Eff Conc.'!C21</f>
        <v>0</v>
      </c>
      <c r="D21" s="186">
        <f>'Eff Conc.'!D21</f>
        <v>3.97</v>
      </c>
      <c r="E21" s="186">
        <f>'Eff Conc.'!E21</f>
        <v>0</v>
      </c>
      <c r="F21" s="217">
        <f>IF(OR('Eff Conc.'!F21=0,'Eff Conc.'!F21=""), " ", 'Eff Conc.'!$D21*'Eff Conc.'!F21*3.78)</f>
        <v>350.02894499999996</v>
      </c>
      <c r="G21" s="217">
        <f>IF(OR('Eff Conc.'!G21=0,'Eff Conc.'!G21=""), " ", 'Eff Conc.'!$D21*'Eff Conc.'!G21*3.78)</f>
        <v>330.14519999999999</v>
      </c>
      <c r="H21" s="217">
        <f>IF('Eff Conc.'!H21="", " ", 'Eff Conc.'!$D21*'Eff Conc.'!H21*3.78)</f>
        <v>34.515180000000001</v>
      </c>
      <c r="I21" s="217">
        <f>IF('Eff Conc.'!I21="", " ", 'Eff Conc.'!$D21*'Eff Conc.'!I21*3.78)</f>
        <v>8.2536300000000011</v>
      </c>
      <c r="J21" s="217">
        <f>IF('Eff Conc.'!J21="", " ", 'Eff Conc.'!$D21*'Eff Conc.'!J21*3.78)</f>
        <v>315.1386</v>
      </c>
      <c r="K21" s="217">
        <f>IF('Eff Conc.'!K21="", " ", 'Eff Conc.'!$D21*'Eff Conc.'!K21*3.78)</f>
        <v>0.37516500000000003</v>
      </c>
      <c r="L21" s="217">
        <f>IF('Eff Conc.'!L21="", " ", 'Eff Conc.'!$D21*'Eff Conc.'!L21*3.78)</f>
        <v>0.40517819999999999</v>
      </c>
      <c r="M21" s="257" t="str">
        <f>IF('Eff Conc.'!M21="", " ", 'Eff Conc.'!$D21*'Eff Conc.'!M21*3.78)</f>
        <v xml:space="preserve"> </v>
      </c>
      <c r="N21" s="217">
        <f>IF('Eff Conc.'!N21="", " ", 'Eff Conc.'!$D21*'Eff Conc.'!N21*3.78)</f>
        <v>145.56402</v>
      </c>
      <c r="O21" s="217">
        <f>IF('Eff Conc.'!O21="", " ", 'Eff Conc.'!$D21*'Eff Conc.'!O21*3.78)</f>
        <v>114.05015999999999</v>
      </c>
      <c r="P21" s="217">
        <f>IF('Eff Conc.'!P21="", " ", 'Eff Conc.'!$D21*'Eff Conc.'!P21*3.78)</f>
        <v>111.04884000000001</v>
      </c>
      <c r="Q21" s="217">
        <f>IF('Eff Conc.'!U21="", " ", 'Eff Conc.'!$D21*'Eff Conc.'!U21*3.78)</f>
        <v>210.0924</v>
      </c>
      <c r="R21" s="253">
        <f>IF('Eff Conc.'!R21="", " ", 'Eff Conc.'!$D21*'Eff Conc.'!R21*3.78)</f>
        <v>107.1771372</v>
      </c>
    </row>
    <row r="22" spans="1:18" x14ac:dyDescent="0.25">
      <c r="A22" s="229" t="str">
        <f>'Eff Conc.'!A22</f>
        <v>Q22013</v>
      </c>
      <c r="B22" s="70">
        <f>'Eff Conc.'!B22</f>
        <v>41366.399305555555</v>
      </c>
      <c r="C22" s="102" t="str">
        <f>'Eff Conc.'!C22</f>
        <v>Y</v>
      </c>
      <c r="D22" s="186">
        <f>'Eff Conc.'!D22</f>
        <v>12.33</v>
      </c>
      <c r="E22" s="186">
        <f>'Eff Conc.'!E22</f>
        <v>13.36</v>
      </c>
      <c r="F22" s="217">
        <f>IF(OR('Eff Conc.'!F22=0,'Eff Conc.'!F22=""), " ", 'Eff Conc.'!$D22*'Eff Conc.'!F22*3.78)</f>
        <v>1233.5114483999998</v>
      </c>
      <c r="G22" s="217">
        <f>IF(OR('Eff Conc.'!G22=0,'Eff Conc.'!G22=""), " ", 'Eff Conc.'!$D22*'Eff Conc.'!G22*3.78)</f>
        <v>1205.5470083999999</v>
      </c>
      <c r="H22" s="217">
        <f>IF('Eff Conc.'!H22="", " ", 'Eff Conc.'!$D22*'Eff Conc.'!H22*3.78)</f>
        <v>111.85775999999998</v>
      </c>
      <c r="I22" s="217">
        <f>IF('Eff Conc.'!I22="", " ", 'Eff Conc.'!$D22*'Eff Conc.'!I22*3.78)</f>
        <v>83.893319999999989</v>
      </c>
      <c r="J22" s="217">
        <f>IF('Eff Conc.'!J22="", " ", 'Eff Conc.'!$D22*'Eff Conc.'!J22*3.78)</f>
        <v>1118.5776000000001</v>
      </c>
      <c r="K22" s="217">
        <f>IF('Eff Conc.'!K22="", " ", 'Eff Conc.'!$D22*'Eff Conc.'!K22*3.78)</f>
        <v>3.0760884000000002</v>
      </c>
      <c r="L22" s="217">
        <f>IF('Eff Conc.'!L22="", " ", 'Eff Conc.'!$D22*'Eff Conc.'!L22*3.78)</f>
        <v>4.7539547999999998</v>
      </c>
      <c r="M22" s="257" t="str">
        <f>IF('Eff Conc.'!M22="", " ", 'Eff Conc.'!$D22*'Eff Conc.'!M22*3.78)</f>
        <v xml:space="preserve"> </v>
      </c>
      <c r="N22" s="217">
        <f>IF('Eff Conc.'!N22="", " ", 'Eff Conc.'!$D22*'Eff Conc.'!N22*3.78)</f>
        <v>251.67996000000002</v>
      </c>
      <c r="O22" s="217">
        <f>IF('Eff Conc.'!O22="", " ", 'Eff Conc.'!$D22*'Eff Conc.'!O22*3.78)</f>
        <v>219.05477999999999</v>
      </c>
      <c r="P22" s="217">
        <f>IF('Eff Conc.'!P22="", " ", 'Eff Conc.'!$D22*'Eff Conc.'!P22*3.78)</f>
        <v>205.07256000000001</v>
      </c>
      <c r="Q22" s="217">
        <f>IF('Eff Conc.'!U22="", " ", 'Eff Conc.'!$D22*'Eff Conc.'!U22*3.78)</f>
        <v>699.11099999999988</v>
      </c>
      <c r="R22" s="253">
        <f>IF('Eff Conc.'!R22="", " ", 'Eff Conc.'!$D22*'Eff Conc.'!R22*3.78)</f>
        <v>329.98039199999999</v>
      </c>
    </row>
    <row r="23" spans="1:18" x14ac:dyDescent="0.25">
      <c r="A23" s="229" t="str">
        <f>'Eff Conc.'!A23</f>
        <v>Q22013</v>
      </c>
      <c r="B23" s="70">
        <f>'Eff Conc.'!B23</f>
        <v>41396.409722222219</v>
      </c>
      <c r="C23" s="102">
        <f>'Eff Conc.'!C23</f>
        <v>0</v>
      </c>
      <c r="D23" s="186">
        <f>'Eff Conc.'!D23</f>
        <v>3.72</v>
      </c>
      <c r="E23" s="186">
        <f>'Eff Conc.'!E23</f>
        <v>0</v>
      </c>
      <c r="F23" s="217">
        <f>IF(OR('Eff Conc.'!F23=0,'Eff Conc.'!F23=""), " ", 'Eff Conc.'!$D23*'Eff Conc.'!F23*3.78)</f>
        <v>293.88744000000008</v>
      </c>
      <c r="G23" s="217">
        <f>IF(OR('Eff Conc.'!G23=0,'Eff Conc.'!G23=""), " ", 'Eff Conc.'!$D23*'Eff Conc.'!G23*3.78)</f>
        <v>302.32440000000003</v>
      </c>
      <c r="H23" s="217">
        <f>IF('Eff Conc.'!H23="", " ", 'Eff Conc.'!$D23*'Eff Conc.'!H23*3.78)</f>
        <v>25.310880000000001</v>
      </c>
      <c r="I23" s="217">
        <f>IF('Eff Conc.'!I23="", " ", 'Eff Conc.'!$D23*'Eff Conc.'!I23*3.78)</f>
        <v>33.747840000000004</v>
      </c>
      <c r="J23" s="217">
        <f>IF('Eff Conc.'!J23="", " ", 'Eff Conc.'!$D23*'Eff Conc.'!J23*3.78)</f>
        <v>267.17040000000003</v>
      </c>
      <c r="K23" s="217">
        <f>IF('Eff Conc.'!K23="", " ", 'Eff Conc.'!$D23*'Eff Conc.'!K23*3.78)</f>
        <v>1.4061600000000001</v>
      </c>
      <c r="L23" s="217">
        <f>IF('Eff Conc.'!L23="", " ", 'Eff Conc.'!$D23*'Eff Conc.'!L23*3.78)</f>
        <v>0.37966319999999998</v>
      </c>
      <c r="M23" s="257" t="str">
        <f>IF('Eff Conc.'!M23="", " ", 'Eff Conc.'!$D23*'Eff Conc.'!M23*3.78)</f>
        <v xml:space="preserve"> </v>
      </c>
      <c r="N23" s="217">
        <f>IF('Eff Conc.'!N23="", " ", 'Eff Conc.'!$D23*'Eff Conc.'!N23*3.78)</f>
        <v>54.840240000000001</v>
      </c>
      <c r="O23" s="217">
        <f>IF('Eff Conc.'!O23="", " ", 'Eff Conc.'!$D23*'Eff Conc.'!O23*3.78)</f>
        <v>50.621760000000002</v>
      </c>
      <c r="P23" s="217">
        <f>IF('Eff Conc.'!P23="", " ", 'Eff Conc.'!$D23*'Eff Conc.'!P23*3.78)</f>
        <v>47.809439999999995</v>
      </c>
      <c r="Q23" s="217">
        <f>IF('Eff Conc.'!U23="", " ", 'Eff Conc.'!$D23*'Eff Conc.'!U23*3.78)</f>
        <v>284.04432000000003</v>
      </c>
      <c r="R23" s="253">
        <f>IF('Eff Conc.'!R23="", " ", 'Eff Conc.'!$D23*'Eff Conc.'!R23*3.78)</f>
        <v>102.790296</v>
      </c>
    </row>
    <row r="24" spans="1:18" x14ac:dyDescent="0.25">
      <c r="A24" s="229" t="str">
        <f>'Eff Conc.'!A24</f>
        <v>Q22013</v>
      </c>
      <c r="B24" s="70">
        <f>'Eff Conc.'!B24</f>
        <v>41429.395833333336</v>
      </c>
      <c r="C24" s="102">
        <f>'Eff Conc.'!C24</f>
        <v>0</v>
      </c>
      <c r="D24" s="186">
        <f>'Eff Conc.'!D24</f>
        <v>6.85</v>
      </c>
      <c r="E24" s="186">
        <f>'Eff Conc.'!E24</f>
        <v>0</v>
      </c>
      <c r="F24" s="217">
        <f>IF(OR('Eff Conc.'!F24=0,'Eff Conc.'!F24=""), " ", 'Eff Conc.'!$D24*'Eff Conc.'!F24*3.78)</f>
        <v>756.59345999999994</v>
      </c>
      <c r="G24" s="217">
        <f>IF(OR('Eff Conc.'!G24=0,'Eff Conc.'!G24=""), " ", 'Eff Conc.'!$D24*'Eff Conc.'!G24*3.78)</f>
        <v>668.55725999999993</v>
      </c>
      <c r="H24" s="217">
        <f>IF('Eff Conc.'!H24="", " ", 'Eff Conc.'!$D24*'Eff Conc.'!H24*3.78)</f>
        <v>152.7687</v>
      </c>
      <c r="I24" s="217">
        <f>IF('Eff Conc.'!I24="", " ", 'Eff Conc.'!$D24*'Eff Conc.'!I24*3.78)</f>
        <v>64.732500000000002</v>
      </c>
      <c r="J24" s="217">
        <f>IF('Eff Conc.'!J24="", " ", 'Eff Conc.'!$D24*'Eff Conc.'!J24*3.78)</f>
        <v>595.53899999999987</v>
      </c>
      <c r="K24" s="217">
        <f>IF('Eff Conc.'!K24="", " ", 'Eff Conc.'!$D24*'Eff Conc.'!K24*3.78)</f>
        <v>8.285759999999998</v>
      </c>
      <c r="L24" s="217">
        <f>IF('Eff Conc.'!L24="", " ", 'Eff Conc.'!$D24*'Eff Conc.'!L24*3.78)</f>
        <v>2.7705509999999998</v>
      </c>
      <c r="M24" s="257" t="str">
        <f>IF('Eff Conc.'!M24="", " ", 'Eff Conc.'!$D24*'Eff Conc.'!M24*3.78)</f>
        <v xml:space="preserve"> </v>
      </c>
      <c r="N24" s="217">
        <f>IF('Eff Conc.'!N24="", " ", 'Eff Conc.'!$D24*'Eff Conc.'!N24*3.78)</f>
        <v>69.911100000000005</v>
      </c>
      <c r="O24" s="217">
        <f>IF('Eff Conc.'!O24="", " ", 'Eff Conc.'!$D24*'Eff Conc.'!O24*3.78)</f>
        <v>69.911100000000005</v>
      </c>
      <c r="P24" s="217">
        <f>IF('Eff Conc.'!P24="", " ", 'Eff Conc.'!$D24*'Eff Conc.'!P24*3.78)</f>
        <v>64.732500000000002</v>
      </c>
      <c r="Q24" s="217">
        <f>IF('Eff Conc.'!U24="", " ", 'Eff Conc.'!$D24*'Eff Conc.'!U24*3.78)</f>
        <v>142.41149999999999</v>
      </c>
      <c r="R24" s="253">
        <f>IF('Eff Conc.'!R24="", " ", 'Eff Conc.'!$D24*'Eff Conc.'!R24*3.78)</f>
        <v>190.05461999999997</v>
      </c>
    </row>
    <row r="25" spans="1:18" x14ac:dyDescent="0.25">
      <c r="A25" s="229">
        <f>'Eff Conc.'!A25</f>
        <v>0</v>
      </c>
      <c r="B25" s="70">
        <f>'Eff Conc.'!B25</f>
        <v>0</v>
      </c>
      <c r="C25" s="102">
        <f>'Eff Conc.'!C25</f>
        <v>0</v>
      </c>
      <c r="D25" s="186">
        <f>'Eff Conc.'!D25</f>
        <v>0</v>
      </c>
      <c r="E25" s="186">
        <f>'Eff Conc.'!E25</f>
        <v>0</v>
      </c>
      <c r="F25" s="217" t="str">
        <f>IF(OR('Eff Conc.'!F25=0,'Eff Conc.'!F25=""), " ", 'Eff Conc.'!$D25*'Eff Conc.'!F25*3.78)</f>
        <v xml:space="preserve"> </v>
      </c>
      <c r="G25" s="217" t="str">
        <f>IF(OR('Eff Conc.'!G25=0,'Eff Conc.'!G25=""), " ", 'Eff Conc.'!$D25*'Eff Conc.'!G25*3.78)</f>
        <v xml:space="preserve"> </v>
      </c>
      <c r="H25" s="217" t="str">
        <f>IF('Eff Conc.'!H25="", " ", 'Eff Conc.'!$D25*'Eff Conc.'!H25*3.78)</f>
        <v xml:space="preserve"> </v>
      </c>
      <c r="I25" s="217" t="str">
        <f>IF('Eff Conc.'!I25="", " ", 'Eff Conc.'!$D25*'Eff Conc.'!I25*3.78)</f>
        <v xml:space="preserve"> </v>
      </c>
      <c r="J25" s="217" t="str">
        <f>IF('Eff Conc.'!J25="", " ", 'Eff Conc.'!$D25*'Eff Conc.'!J25*3.78)</f>
        <v xml:space="preserve"> </v>
      </c>
      <c r="K25" s="217" t="str">
        <f>IF('Eff Conc.'!K25="", " ", 'Eff Conc.'!$D25*'Eff Conc.'!K25*3.78)</f>
        <v xml:space="preserve"> </v>
      </c>
      <c r="L25" s="217" t="str">
        <f>IF('Eff Conc.'!L25="", " ", 'Eff Conc.'!$D25*'Eff Conc.'!L25*3.78)</f>
        <v xml:space="preserve"> </v>
      </c>
      <c r="M25" s="257" t="str">
        <f>IF('Eff Conc.'!M25="", " ", 'Eff Conc.'!$D25*'Eff Conc.'!M25*3.78)</f>
        <v xml:space="preserve"> </v>
      </c>
      <c r="N25" s="217" t="str">
        <f>IF('Eff Conc.'!N25="", " ", 'Eff Conc.'!$D25*'Eff Conc.'!N25*3.78)</f>
        <v xml:space="preserve"> </v>
      </c>
      <c r="O25" s="217" t="str">
        <f>IF('Eff Conc.'!O25="", " ", 'Eff Conc.'!$D25*'Eff Conc.'!O25*3.78)</f>
        <v xml:space="preserve"> </v>
      </c>
      <c r="P25" s="217" t="str">
        <f>IF('Eff Conc.'!P25="", " ", 'Eff Conc.'!$E25*'Eff Conc.'!P25*3.78)</f>
        <v xml:space="preserve"> </v>
      </c>
      <c r="Q25" s="217" t="str">
        <f>IF('Eff Conc.'!U25="", " ", 'Eff Conc.'!$D25*'Eff Conc.'!U25*3.78)</f>
        <v xml:space="preserve"> </v>
      </c>
      <c r="R25" s="253" t="str">
        <f>IF('Eff Conc.'!R25="", " ", 'Eff Conc.'!$E25*'Eff Conc.'!R25*3.78)</f>
        <v xml:space="preserve"> </v>
      </c>
    </row>
    <row r="26" spans="1:18" x14ac:dyDescent="0.25">
      <c r="A26" s="229">
        <f>'Eff Conc.'!A26</f>
        <v>0</v>
      </c>
      <c r="B26" s="70">
        <f>'Eff Conc.'!B26</f>
        <v>0</v>
      </c>
      <c r="C26" s="102">
        <f>'Eff Conc.'!C26</f>
        <v>0</v>
      </c>
      <c r="D26" s="186">
        <f>'Eff Conc.'!D26</f>
        <v>0</v>
      </c>
      <c r="E26" s="186">
        <f>'Eff Conc.'!E26</f>
        <v>0</v>
      </c>
      <c r="F26" s="217" t="str">
        <f>IF(OR('Eff Conc.'!F26=0,'Eff Conc.'!F26=""), " ", 'Eff Conc.'!$D26*'Eff Conc.'!F26*3.78)</f>
        <v xml:space="preserve"> </v>
      </c>
      <c r="G26" s="217" t="str">
        <f>IF(OR('Eff Conc.'!G26=0,'Eff Conc.'!G26=""), " ", 'Eff Conc.'!$D26*'Eff Conc.'!G26*3.78)</f>
        <v xml:space="preserve"> </v>
      </c>
      <c r="H26" s="217" t="str">
        <f>IF('Eff Conc.'!H26="", " ", 'Eff Conc.'!$D26*'Eff Conc.'!H26*3.78)</f>
        <v xml:space="preserve"> </v>
      </c>
      <c r="I26" s="217" t="str">
        <f>IF('Eff Conc.'!I26="", " ", 'Eff Conc.'!$D26*'Eff Conc.'!I26*3.78)</f>
        <v xml:space="preserve"> </v>
      </c>
      <c r="J26" s="217" t="str">
        <f>IF('Eff Conc.'!J26="", " ", 'Eff Conc.'!$D26*'Eff Conc.'!J26*3.78)</f>
        <v xml:space="preserve"> </v>
      </c>
      <c r="K26" s="217" t="str">
        <f>IF('Eff Conc.'!K26="", " ", 'Eff Conc.'!$D26*'Eff Conc.'!K26*3.78)</f>
        <v xml:space="preserve"> </v>
      </c>
      <c r="L26" s="217" t="str">
        <f>IF('Eff Conc.'!L26="", " ", 'Eff Conc.'!$D26*'Eff Conc.'!L26*3.78)</f>
        <v xml:space="preserve"> </v>
      </c>
      <c r="M26" s="257" t="str">
        <f>IF('Eff Conc.'!M26="", " ", 'Eff Conc.'!$D26*'Eff Conc.'!M26*3.78)</f>
        <v xml:space="preserve"> </v>
      </c>
      <c r="N26" s="217" t="str">
        <f>IF('Eff Conc.'!N26="", " ", 'Eff Conc.'!$D26*'Eff Conc.'!N26*3.78)</f>
        <v xml:space="preserve"> </v>
      </c>
      <c r="O26" s="217" t="str">
        <f>IF('Eff Conc.'!O26="", " ", 'Eff Conc.'!$D26*'Eff Conc.'!O26*3.78)</f>
        <v xml:space="preserve"> </v>
      </c>
      <c r="P26" s="217" t="str">
        <f>IF('Eff Conc.'!P26="", " ", 'Eff Conc.'!$E26*'Eff Conc.'!P26*3.78)</f>
        <v xml:space="preserve"> </v>
      </c>
      <c r="Q26" s="217" t="str">
        <f>IF('Eff Conc.'!U26="", " ", 'Eff Conc.'!$D26*'Eff Conc.'!U26*3.78)</f>
        <v xml:space="preserve"> </v>
      </c>
      <c r="R26" s="253" t="str">
        <f>IF('Eff Conc.'!R26="", " ", 'Eff Conc.'!$E26*'Eff Conc.'!R26*3.78)</f>
        <v xml:space="preserve"> </v>
      </c>
    </row>
    <row r="27" spans="1:18" ht="15" customHeight="1" x14ac:dyDescent="0.25">
      <c r="A27" s="229">
        <f>'Eff Conc.'!A27</f>
        <v>0</v>
      </c>
      <c r="B27" s="70">
        <f>'Eff Conc.'!B27</f>
        <v>0</v>
      </c>
      <c r="C27" s="102">
        <f>'Eff Conc.'!C27</f>
        <v>0</v>
      </c>
      <c r="D27" s="186">
        <f>'Eff Conc.'!D27</f>
        <v>0</v>
      </c>
      <c r="E27" s="186">
        <f>'Eff Conc.'!E27</f>
        <v>0</v>
      </c>
      <c r="F27" s="217" t="str">
        <f>IF(OR('Eff Conc.'!F27=0,'Eff Conc.'!F27=""), " ", 'Eff Conc.'!$D27*'Eff Conc.'!F27*3.78)</f>
        <v xml:space="preserve"> </v>
      </c>
      <c r="G27" s="217" t="str">
        <f>IF(OR('Eff Conc.'!G27=0,'Eff Conc.'!G27=""), " ", 'Eff Conc.'!$D27*'Eff Conc.'!G27*3.78)</f>
        <v xml:space="preserve"> </v>
      </c>
      <c r="H27" s="217" t="str">
        <f>IF('Eff Conc.'!H27="", " ", 'Eff Conc.'!$D27*'Eff Conc.'!H27*3.78)</f>
        <v xml:space="preserve"> </v>
      </c>
      <c r="I27" s="217" t="str">
        <f>IF('Eff Conc.'!I27="", " ", 'Eff Conc.'!$D27*'Eff Conc.'!I27*3.78)</f>
        <v xml:space="preserve"> </v>
      </c>
      <c r="J27" s="217" t="str">
        <f>IF('Eff Conc.'!J27="", " ", 'Eff Conc.'!$D27*'Eff Conc.'!J27*3.78)</f>
        <v xml:space="preserve"> </v>
      </c>
      <c r="K27" s="217" t="str">
        <f>IF('Eff Conc.'!K27="", " ", 'Eff Conc.'!$D27*'Eff Conc.'!K27*3.78)</f>
        <v xml:space="preserve"> </v>
      </c>
      <c r="L27" s="217" t="str">
        <f>IF('Eff Conc.'!L27="", " ", 'Eff Conc.'!$D27*'Eff Conc.'!L27*3.78)</f>
        <v xml:space="preserve"> </v>
      </c>
      <c r="M27" s="257" t="str">
        <f>IF('Eff Conc.'!M27="", " ", 'Eff Conc.'!$D27*'Eff Conc.'!M27*3.78)</f>
        <v xml:space="preserve"> </v>
      </c>
      <c r="N27" s="217" t="str">
        <f>IF('Eff Conc.'!N27="", " ", 'Eff Conc.'!$D27*'Eff Conc.'!N27*3.78)</f>
        <v xml:space="preserve"> </v>
      </c>
      <c r="O27" s="217" t="str">
        <f>IF('Eff Conc.'!O27="", " ", 'Eff Conc.'!$D27*'Eff Conc.'!O27*3.78)</f>
        <v xml:space="preserve"> </v>
      </c>
      <c r="P27" s="217" t="str">
        <f>IF('Eff Conc.'!P27="", " ", 'Eff Conc.'!$E27*'Eff Conc.'!P27*3.78)</f>
        <v xml:space="preserve"> </v>
      </c>
      <c r="Q27" s="217" t="str">
        <f>IF('Eff Conc.'!U27="", " ", 'Eff Conc.'!$D27*'Eff Conc.'!U27*3.78)</f>
        <v xml:space="preserve"> </v>
      </c>
      <c r="R27" s="253" t="str">
        <f>IF('Eff Conc.'!R27="", " ", 'Eff Conc.'!$E27*'Eff Conc.'!R27*3.78)</f>
        <v xml:space="preserve"> </v>
      </c>
    </row>
    <row r="28" spans="1:18" ht="15" customHeight="1" x14ac:dyDescent="0.25">
      <c r="A28" s="229">
        <f>'Eff Conc.'!A28</f>
        <v>0</v>
      </c>
      <c r="B28" s="70">
        <f>'Eff Conc.'!B28</f>
        <v>0</v>
      </c>
      <c r="C28" s="102">
        <f>'Eff Conc.'!C28</f>
        <v>0</v>
      </c>
      <c r="D28" s="186">
        <f>'Eff Conc.'!D28</f>
        <v>0</v>
      </c>
      <c r="E28" s="186">
        <f>'Eff Conc.'!E28</f>
        <v>0</v>
      </c>
      <c r="F28" s="217" t="str">
        <f>IF(OR('Eff Conc.'!F28=0,'Eff Conc.'!F28=""), " ", 'Eff Conc.'!$D28*'Eff Conc.'!F28*3.78)</f>
        <v xml:space="preserve"> </v>
      </c>
      <c r="G28" s="217" t="str">
        <f>IF(OR('Eff Conc.'!G28=0,'Eff Conc.'!G28=""), " ", 'Eff Conc.'!$D28*'Eff Conc.'!G28*3.78)</f>
        <v xml:space="preserve"> </v>
      </c>
      <c r="H28" s="217" t="str">
        <f>IF('Eff Conc.'!H28="", " ", 'Eff Conc.'!$D28*'Eff Conc.'!H28*3.78)</f>
        <v xml:space="preserve"> </v>
      </c>
      <c r="I28" s="217" t="str">
        <f>IF('Eff Conc.'!I28="", " ", 'Eff Conc.'!$D28*'Eff Conc.'!I28*3.78)</f>
        <v xml:space="preserve"> </v>
      </c>
      <c r="J28" s="217" t="str">
        <f>IF('Eff Conc.'!J28="", " ", 'Eff Conc.'!$D28*'Eff Conc.'!J28*3.78)</f>
        <v xml:space="preserve"> </v>
      </c>
      <c r="K28" s="217" t="str">
        <f>IF('Eff Conc.'!K28="", " ", 'Eff Conc.'!$D28*'Eff Conc.'!K28*3.78)</f>
        <v xml:space="preserve"> </v>
      </c>
      <c r="L28" s="217" t="str">
        <f>IF('Eff Conc.'!L28="", " ", 'Eff Conc.'!$D28*'Eff Conc.'!L28*3.78)</f>
        <v xml:space="preserve"> </v>
      </c>
      <c r="M28" s="257" t="str">
        <f>IF('Eff Conc.'!M28="", " ", 'Eff Conc.'!$D28*'Eff Conc.'!M28*3.78)</f>
        <v xml:space="preserve"> </v>
      </c>
      <c r="N28" s="217" t="str">
        <f>IF('Eff Conc.'!N28="", " ", 'Eff Conc.'!$D28*'Eff Conc.'!N28*3.78)</f>
        <v xml:space="preserve"> </v>
      </c>
      <c r="O28" s="217" t="str">
        <f>IF('Eff Conc.'!O28="", " ", 'Eff Conc.'!$D28*'Eff Conc.'!O28*3.78)</f>
        <v xml:space="preserve"> </v>
      </c>
      <c r="P28" s="217" t="str">
        <f>IF('Eff Conc.'!P28="", " ", 'Eff Conc.'!$E28*'Eff Conc.'!P28*3.78)</f>
        <v xml:space="preserve"> </v>
      </c>
      <c r="Q28" s="217" t="str">
        <f>IF('Eff Conc.'!U28="", " ", 'Eff Conc.'!$D28*'Eff Conc.'!U28*3.78)</f>
        <v xml:space="preserve"> </v>
      </c>
      <c r="R28" s="253" t="str">
        <f>IF('Eff Conc.'!R28="", " ", 'Eff Conc.'!$E28*'Eff Conc.'!R28*3.78)</f>
        <v xml:space="preserve"> </v>
      </c>
    </row>
    <row r="29" spans="1:18" ht="15" customHeight="1" x14ac:dyDescent="0.25">
      <c r="A29" s="229">
        <f>'Eff Conc.'!A29</f>
        <v>0</v>
      </c>
      <c r="B29" s="70">
        <f>'Eff Conc.'!B29</f>
        <v>0</v>
      </c>
      <c r="C29" s="102">
        <f>'Eff Conc.'!C29</f>
        <v>0</v>
      </c>
      <c r="D29" s="186">
        <f>'Eff Conc.'!D29</f>
        <v>0</v>
      </c>
      <c r="E29" s="186">
        <f>'Eff Conc.'!E29</f>
        <v>0</v>
      </c>
      <c r="F29" s="217" t="str">
        <f>IF(OR('Eff Conc.'!F29=0,'Eff Conc.'!F29=""), " ", 'Eff Conc.'!$D29*'Eff Conc.'!F29*3.78)</f>
        <v xml:space="preserve"> </v>
      </c>
      <c r="G29" s="217" t="str">
        <f>IF(OR('Eff Conc.'!G29=0,'Eff Conc.'!G29=""), " ", 'Eff Conc.'!$D29*'Eff Conc.'!G29*3.78)</f>
        <v xml:space="preserve"> </v>
      </c>
      <c r="H29" s="217" t="str">
        <f>IF('Eff Conc.'!H29="", " ", 'Eff Conc.'!$D29*'Eff Conc.'!H29*3.78)</f>
        <v xml:space="preserve"> </v>
      </c>
      <c r="I29" s="217" t="str">
        <f>IF('Eff Conc.'!I29="", " ", 'Eff Conc.'!$D29*'Eff Conc.'!I29*3.78)</f>
        <v xml:space="preserve"> </v>
      </c>
      <c r="J29" s="217" t="str">
        <f>IF('Eff Conc.'!J29="", " ", 'Eff Conc.'!$D29*'Eff Conc.'!J29*3.78)</f>
        <v xml:space="preserve"> </v>
      </c>
      <c r="K29" s="217" t="str">
        <f>IF('Eff Conc.'!K29="", " ", 'Eff Conc.'!$D29*'Eff Conc.'!K29*3.78)</f>
        <v xml:space="preserve"> </v>
      </c>
      <c r="L29" s="217" t="str">
        <f>IF('Eff Conc.'!L29="", " ", 'Eff Conc.'!$D29*'Eff Conc.'!L29*3.78)</f>
        <v xml:space="preserve"> </v>
      </c>
      <c r="M29" s="257" t="str">
        <f>IF('Eff Conc.'!M29="", " ", 'Eff Conc.'!$D29*'Eff Conc.'!M29*3.78)</f>
        <v xml:space="preserve"> </v>
      </c>
      <c r="N29" s="217" t="str">
        <f>IF('Eff Conc.'!N29="", " ", 'Eff Conc.'!$D29*'Eff Conc.'!N29*3.78)</f>
        <v xml:space="preserve"> </v>
      </c>
      <c r="O29" s="217" t="str">
        <f>IF('Eff Conc.'!O29="", " ", 'Eff Conc.'!$D29*'Eff Conc.'!O29*3.78)</f>
        <v xml:space="preserve"> </v>
      </c>
      <c r="P29" s="217" t="str">
        <f>IF('Eff Conc.'!P29="", " ", 'Eff Conc.'!$E29*'Eff Conc.'!P29*3.78)</f>
        <v xml:space="preserve"> </v>
      </c>
      <c r="Q29" s="217" t="str">
        <f>IF('Eff Conc.'!U29="", " ", 'Eff Conc.'!$D29*'Eff Conc.'!U29*3.78)</f>
        <v xml:space="preserve"> </v>
      </c>
      <c r="R29" s="253" t="str">
        <f>IF('Eff Conc.'!R29="", " ", 'Eff Conc.'!$E29*'Eff Conc.'!R29*3.78)</f>
        <v xml:space="preserve"> </v>
      </c>
    </row>
    <row r="30" spans="1:18" ht="15" customHeight="1" x14ac:dyDescent="0.25">
      <c r="A30" s="229">
        <f>'Eff Conc.'!A30</f>
        <v>0</v>
      </c>
      <c r="B30" s="70">
        <f>'Eff Conc.'!B30</f>
        <v>0</v>
      </c>
      <c r="C30" s="102">
        <f>'Eff Conc.'!C30</f>
        <v>0</v>
      </c>
      <c r="D30" s="186">
        <f>'Eff Conc.'!D30</f>
        <v>0</v>
      </c>
      <c r="E30" s="186">
        <f>'Eff Conc.'!E30</f>
        <v>0</v>
      </c>
      <c r="F30" s="217" t="str">
        <f>IF(OR('Eff Conc.'!F30=0,'Eff Conc.'!F30=""), " ", 'Eff Conc.'!$D30*'Eff Conc.'!F30*3.78)</f>
        <v xml:space="preserve"> </v>
      </c>
      <c r="G30" s="217" t="str">
        <f>IF(OR('Eff Conc.'!G30=0,'Eff Conc.'!G30=""), " ", 'Eff Conc.'!$D30*'Eff Conc.'!G30*3.78)</f>
        <v xml:space="preserve"> </v>
      </c>
      <c r="H30" s="217" t="str">
        <f>IF('Eff Conc.'!H30="", " ", 'Eff Conc.'!$D30*'Eff Conc.'!H30*3.78)</f>
        <v xml:space="preserve"> </v>
      </c>
      <c r="I30" s="217" t="str">
        <f>IF('Eff Conc.'!I30="", " ", 'Eff Conc.'!$D30*'Eff Conc.'!I30*3.78)</f>
        <v xml:space="preserve"> </v>
      </c>
      <c r="J30" s="217" t="str">
        <f>IF('Eff Conc.'!J30="", " ", 'Eff Conc.'!$D30*'Eff Conc.'!J30*3.78)</f>
        <v xml:space="preserve"> </v>
      </c>
      <c r="K30" s="217" t="str">
        <f>IF('Eff Conc.'!K30="", " ", 'Eff Conc.'!$D30*'Eff Conc.'!K30*3.78)</f>
        <v xml:space="preserve"> </v>
      </c>
      <c r="L30" s="217" t="str">
        <f>IF('Eff Conc.'!L30="", " ", 'Eff Conc.'!$D30*'Eff Conc.'!L30*3.78)</f>
        <v xml:space="preserve"> </v>
      </c>
      <c r="M30" s="257" t="str">
        <f>IF('Eff Conc.'!M30="", " ", 'Eff Conc.'!$D30*'Eff Conc.'!M30*3.78)</f>
        <v xml:space="preserve"> </v>
      </c>
      <c r="N30" s="217" t="str">
        <f>IF('Eff Conc.'!N30="", " ", 'Eff Conc.'!$D30*'Eff Conc.'!N30*3.78)</f>
        <v xml:space="preserve"> </v>
      </c>
      <c r="O30" s="217" t="str">
        <f>IF('Eff Conc.'!O30="", " ", 'Eff Conc.'!$D30*'Eff Conc.'!O30*3.78)</f>
        <v xml:space="preserve"> </v>
      </c>
      <c r="P30" s="217" t="str">
        <f>IF('Eff Conc.'!P30="", " ", 'Eff Conc.'!$E30*'Eff Conc.'!P30*3.78)</f>
        <v xml:space="preserve"> </v>
      </c>
      <c r="Q30" s="217" t="str">
        <f>IF('Eff Conc.'!U30="", " ", 'Eff Conc.'!$D30*'Eff Conc.'!U30*3.78)</f>
        <v xml:space="preserve"> </v>
      </c>
      <c r="R30" s="253" t="str">
        <f>IF('Eff Conc.'!R30="", " ", 'Eff Conc.'!$E30*'Eff Conc.'!R30*3.78)</f>
        <v xml:space="preserve"> </v>
      </c>
    </row>
    <row r="31" spans="1:18" ht="15" customHeight="1" x14ac:dyDescent="0.25">
      <c r="A31" s="229">
        <f>'Eff Conc.'!A31</f>
        <v>0</v>
      </c>
      <c r="B31" s="70">
        <f>'Eff Conc.'!B31</f>
        <v>0</v>
      </c>
      <c r="C31" s="102">
        <f>'Eff Conc.'!C31</f>
        <v>0</v>
      </c>
      <c r="D31" s="186">
        <f>'Eff Conc.'!D31</f>
        <v>0</v>
      </c>
      <c r="E31" s="186">
        <f>'Eff Conc.'!E31</f>
        <v>0</v>
      </c>
      <c r="F31" s="217" t="str">
        <f>IF(OR('Eff Conc.'!F31=0,'Eff Conc.'!F31=""), " ", 'Eff Conc.'!$D31*'Eff Conc.'!F31*3.78)</f>
        <v xml:space="preserve"> </v>
      </c>
      <c r="G31" s="217" t="str">
        <f>IF(OR('Eff Conc.'!G31=0,'Eff Conc.'!G31=""), " ", 'Eff Conc.'!$D31*'Eff Conc.'!G31*3.78)</f>
        <v xml:space="preserve"> </v>
      </c>
      <c r="H31" s="217" t="str">
        <f>IF('Eff Conc.'!H31="", " ", 'Eff Conc.'!$D31*'Eff Conc.'!H31*3.78)</f>
        <v xml:space="preserve"> </v>
      </c>
      <c r="I31" s="217" t="str">
        <f>IF('Eff Conc.'!I31="", " ", 'Eff Conc.'!$D31*'Eff Conc.'!I31*3.78)</f>
        <v xml:space="preserve"> </v>
      </c>
      <c r="J31" s="217" t="str">
        <f>IF('Eff Conc.'!J31="", " ", 'Eff Conc.'!$D31*'Eff Conc.'!J31*3.78)</f>
        <v xml:space="preserve"> </v>
      </c>
      <c r="K31" s="217" t="str">
        <f>IF('Eff Conc.'!K31="", " ", 'Eff Conc.'!$D31*'Eff Conc.'!K31*3.78)</f>
        <v xml:space="preserve"> </v>
      </c>
      <c r="L31" s="217" t="str">
        <f>IF('Eff Conc.'!L31="", " ", 'Eff Conc.'!$D31*'Eff Conc.'!L31*3.78)</f>
        <v xml:space="preserve"> </v>
      </c>
      <c r="M31" s="257" t="str">
        <f>IF('Eff Conc.'!M31="", " ", 'Eff Conc.'!$D31*'Eff Conc.'!M31*3.78)</f>
        <v xml:space="preserve"> </v>
      </c>
      <c r="N31" s="217" t="str">
        <f>IF('Eff Conc.'!N31="", " ", 'Eff Conc.'!$D31*'Eff Conc.'!N31*3.78)</f>
        <v xml:space="preserve"> </v>
      </c>
      <c r="O31" s="217" t="str">
        <f>IF('Eff Conc.'!O31="", " ", 'Eff Conc.'!$D31*'Eff Conc.'!O31*3.78)</f>
        <v xml:space="preserve"> </v>
      </c>
      <c r="P31" s="217" t="str">
        <f>IF('Eff Conc.'!P31="", " ", 'Eff Conc.'!$E31*'Eff Conc.'!P31*3.78)</f>
        <v xml:space="preserve"> </v>
      </c>
      <c r="Q31" s="217" t="str">
        <f>IF('Eff Conc.'!U31="", " ", 'Eff Conc.'!$D31*'Eff Conc.'!U31*3.78)</f>
        <v xml:space="preserve"> </v>
      </c>
      <c r="R31" s="253" t="str">
        <f>IF('Eff Conc.'!R31="", " ", 'Eff Conc.'!$E31*'Eff Conc.'!R31*3.78)</f>
        <v xml:space="preserve"> </v>
      </c>
    </row>
    <row r="32" spans="1:18" ht="15" customHeight="1" x14ac:dyDescent="0.25">
      <c r="A32" s="229">
        <f>'Eff Conc.'!A32</f>
        <v>0</v>
      </c>
      <c r="B32" s="70">
        <f>'Eff Conc.'!B32</f>
        <v>0</v>
      </c>
      <c r="C32" s="102">
        <f>'Eff Conc.'!C32</f>
        <v>0</v>
      </c>
      <c r="D32" s="186">
        <f>'Eff Conc.'!D32</f>
        <v>0</v>
      </c>
      <c r="E32" s="186">
        <f>'Eff Conc.'!E32</f>
        <v>0</v>
      </c>
      <c r="F32" s="217" t="str">
        <f>IF(OR('Eff Conc.'!F32=0,'Eff Conc.'!F32=""), " ", 'Eff Conc.'!$D32*'Eff Conc.'!F32*3.78)</f>
        <v xml:space="preserve"> </v>
      </c>
      <c r="G32" s="217" t="str">
        <f>IF(OR('Eff Conc.'!G32=0,'Eff Conc.'!G32=""), " ", 'Eff Conc.'!$D32*'Eff Conc.'!G32*3.78)</f>
        <v xml:space="preserve"> </v>
      </c>
      <c r="H32" s="217" t="str">
        <f>IF('Eff Conc.'!H32="", " ", 'Eff Conc.'!$D32*'Eff Conc.'!H32*3.78)</f>
        <v xml:space="preserve"> </v>
      </c>
      <c r="I32" s="217" t="str">
        <f>IF('Eff Conc.'!I32="", " ", 'Eff Conc.'!$D32*'Eff Conc.'!I32*3.78)</f>
        <v xml:space="preserve"> </v>
      </c>
      <c r="J32" s="217" t="str">
        <f>IF('Eff Conc.'!J32="", " ", 'Eff Conc.'!$D32*'Eff Conc.'!J32*3.78)</f>
        <v xml:space="preserve"> </v>
      </c>
      <c r="K32" s="217" t="str">
        <f>IF('Eff Conc.'!K32="", " ", 'Eff Conc.'!$D32*'Eff Conc.'!K32*3.78)</f>
        <v xml:space="preserve"> </v>
      </c>
      <c r="L32" s="217" t="str">
        <f>IF('Eff Conc.'!L32="", " ", 'Eff Conc.'!$D32*'Eff Conc.'!L32*3.78)</f>
        <v xml:space="preserve"> </v>
      </c>
      <c r="M32" s="257" t="str">
        <f>IF('Eff Conc.'!M32="", " ", 'Eff Conc.'!$D32*'Eff Conc.'!M32*3.78)</f>
        <v xml:space="preserve"> </v>
      </c>
      <c r="N32" s="217" t="str">
        <f>IF('Eff Conc.'!N32="", " ", 'Eff Conc.'!$D32*'Eff Conc.'!N32*3.78)</f>
        <v xml:space="preserve"> </v>
      </c>
      <c r="O32" s="217" t="str">
        <f>IF('Eff Conc.'!O32="", " ", 'Eff Conc.'!$D32*'Eff Conc.'!O32*3.78)</f>
        <v xml:space="preserve"> </v>
      </c>
      <c r="P32" s="217" t="str">
        <f>IF('Eff Conc.'!P32="", " ", 'Eff Conc.'!$E32*'Eff Conc.'!P32*3.78)</f>
        <v xml:space="preserve"> </v>
      </c>
      <c r="Q32" s="217" t="str">
        <f>IF('Eff Conc.'!U32="", " ", 'Eff Conc.'!$D32*'Eff Conc.'!U32*3.78)</f>
        <v xml:space="preserve"> </v>
      </c>
      <c r="R32" s="253" t="str">
        <f>IF('Eff Conc.'!R32="", " ", 'Eff Conc.'!$E32*'Eff Conc.'!R32*3.78)</f>
        <v xml:space="preserve"> </v>
      </c>
    </row>
    <row r="33" spans="1:18" ht="15" customHeight="1" x14ac:dyDescent="0.25">
      <c r="A33" s="229">
        <f>'Eff Conc.'!A33</f>
        <v>0</v>
      </c>
      <c r="B33" s="70">
        <f>'Eff Conc.'!B33</f>
        <v>0</v>
      </c>
      <c r="C33" s="102">
        <f>'Eff Conc.'!C33</f>
        <v>0</v>
      </c>
      <c r="D33" s="186">
        <f>'Eff Conc.'!D33</f>
        <v>0</v>
      </c>
      <c r="E33" s="186">
        <f>'Eff Conc.'!E33</f>
        <v>0</v>
      </c>
      <c r="F33" s="217" t="str">
        <f>IF(OR('Eff Conc.'!F33=0,'Eff Conc.'!F33=""), " ", 'Eff Conc.'!$D33*'Eff Conc.'!F33*3.78)</f>
        <v xml:space="preserve"> </v>
      </c>
      <c r="G33" s="217" t="str">
        <f>IF(OR('Eff Conc.'!G33=0,'Eff Conc.'!G33=""), " ", 'Eff Conc.'!$D33*'Eff Conc.'!G33*3.78)</f>
        <v xml:space="preserve"> </v>
      </c>
      <c r="H33" s="217" t="str">
        <f>IF('Eff Conc.'!H33="", " ", 'Eff Conc.'!$D33*'Eff Conc.'!H33*3.78)</f>
        <v xml:space="preserve"> </v>
      </c>
      <c r="I33" s="217" t="str">
        <f>IF('Eff Conc.'!I33="", " ", 'Eff Conc.'!$D33*'Eff Conc.'!I33*3.78)</f>
        <v xml:space="preserve"> </v>
      </c>
      <c r="J33" s="217" t="str">
        <f>IF('Eff Conc.'!J33="", " ", 'Eff Conc.'!$D33*'Eff Conc.'!J33*3.78)</f>
        <v xml:space="preserve"> </v>
      </c>
      <c r="K33" s="217" t="str">
        <f>IF('Eff Conc.'!K33="", " ", 'Eff Conc.'!$D33*'Eff Conc.'!K33*3.78)</f>
        <v xml:space="preserve"> </v>
      </c>
      <c r="L33" s="217" t="str">
        <f>IF('Eff Conc.'!L33="", " ", 'Eff Conc.'!$D33*'Eff Conc.'!L33*3.78)</f>
        <v xml:space="preserve"> </v>
      </c>
      <c r="M33" s="257" t="str">
        <f>IF('Eff Conc.'!M33="", " ", 'Eff Conc.'!$D33*'Eff Conc.'!M33*3.78)</f>
        <v xml:space="preserve"> </v>
      </c>
      <c r="N33" s="217" t="str">
        <f>IF('Eff Conc.'!N33="", " ", 'Eff Conc.'!$D33*'Eff Conc.'!N33*3.78)</f>
        <v xml:space="preserve"> </v>
      </c>
      <c r="O33" s="217" t="str">
        <f>IF('Eff Conc.'!O33="", " ", 'Eff Conc.'!$D33*'Eff Conc.'!O33*3.78)</f>
        <v xml:space="preserve"> </v>
      </c>
      <c r="P33" s="217" t="str">
        <f>IF('Eff Conc.'!P33="", " ", 'Eff Conc.'!$E33*'Eff Conc.'!P33*3.78)</f>
        <v xml:space="preserve"> </v>
      </c>
      <c r="Q33" s="217" t="str">
        <f>IF('Eff Conc.'!U33="", " ", 'Eff Conc.'!$D33*'Eff Conc.'!U33*3.78)</f>
        <v xml:space="preserve"> </v>
      </c>
      <c r="R33" s="253" t="str">
        <f>IF('Eff Conc.'!R33="", " ", 'Eff Conc.'!$E33*'Eff Conc.'!R33*3.78)</f>
        <v xml:space="preserve"> </v>
      </c>
    </row>
    <row r="34" spans="1:18" ht="15" customHeight="1" x14ac:dyDescent="0.25">
      <c r="A34" s="229">
        <f>'Eff Conc.'!A34</f>
        <v>0</v>
      </c>
      <c r="B34" s="70">
        <f>'Eff Conc.'!B34</f>
        <v>0</v>
      </c>
      <c r="C34" s="102">
        <f>'Eff Conc.'!C34</f>
        <v>0</v>
      </c>
      <c r="D34" s="186">
        <f>'Eff Conc.'!D34</f>
        <v>0</v>
      </c>
      <c r="E34" s="186">
        <f>'Eff Conc.'!E34</f>
        <v>0</v>
      </c>
      <c r="F34" s="217" t="str">
        <f>IF(OR('Eff Conc.'!F34=0,'Eff Conc.'!F34=""), " ", 'Eff Conc.'!$D34*'Eff Conc.'!F34*3.78)</f>
        <v xml:space="preserve"> </v>
      </c>
      <c r="G34" s="217" t="str">
        <f>IF(OR('Eff Conc.'!G34=0,'Eff Conc.'!G34=""), " ", 'Eff Conc.'!$D34*'Eff Conc.'!G34*3.78)</f>
        <v xml:space="preserve"> </v>
      </c>
      <c r="H34" s="217" t="str">
        <f>IF('Eff Conc.'!H34="", " ", 'Eff Conc.'!$D34*'Eff Conc.'!H34*3.78)</f>
        <v xml:space="preserve"> </v>
      </c>
      <c r="I34" s="217" t="str">
        <f>IF('Eff Conc.'!I34="", " ", 'Eff Conc.'!$D34*'Eff Conc.'!I34*3.78)</f>
        <v xml:space="preserve"> </v>
      </c>
      <c r="J34" s="217" t="str">
        <f>IF('Eff Conc.'!J34="", " ", 'Eff Conc.'!$D34*'Eff Conc.'!J34*3.78)</f>
        <v xml:space="preserve"> </v>
      </c>
      <c r="K34" s="217" t="str">
        <f>IF('Eff Conc.'!K34="", " ", 'Eff Conc.'!$D34*'Eff Conc.'!K34*3.78)</f>
        <v xml:space="preserve"> </v>
      </c>
      <c r="L34" s="217" t="str">
        <f>IF('Eff Conc.'!L34="", " ", 'Eff Conc.'!$D34*'Eff Conc.'!L34*3.78)</f>
        <v xml:space="preserve"> </v>
      </c>
      <c r="M34" s="257" t="str">
        <f>IF('Eff Conc.'!M34="", " ", 'Eff Conc.'!$D34*'Eff Conc.'!M34*3.78)</f>
        <v xml:space="preserve"> </v>
      </c>
      <c r="N34" s="217" t="str">
        <f>IF('Eff Conc.'!N34="", " ", 'Eff Conc.'!$D34*'Eff Conc.'!N34*3.78)</f>
        <v xml:space="preserve"> </v>
      </c>
      <c r="O34" s="217" t="str">
        <f>IF('Eff Conc.'!O34="", " ", 'Eff Conc.'!$D34*'Eff Conc.'!O34*3.78)</f>
        <v xml:space="preserve"> </v>
      </c>
      <c r="P34" s="217" t="str">
        <f>IF('Eff Conc.'!P34="", " ", 'Eff Conc.'!$E34*'Eff Conc.'!P34*3.78)</f>
        <v xml:space="preserve"> </v>
      </c>
      <c r="Q34" s="217" t="str">
        <f>IF('Eff Conc.'!U34="", " ", 'Eff Conc.'!$D34*'Eff Conc.'!U34*3.78)</f>
        <v xml:space="preserve"> </v>
      </c>
      <c r="R34" s="253" t="str">
        <f>IF('Eff Conc.'!R34="", " ", 'Eff Conc.'!$E34*'Eff Conc.'!R34*3.78)</f>
        <v xml:space="preserve"> </v>
      </c>
    </row>
    <row r="35" spans="1:18" ht="15" customHeight="1" x14ac:dyDescent="0.25">
      <c r="A35" s="229">
        <f>'Eff Conc.'!A35</f>
        <v>0</v>
      </c>
      <c r="B35" s="70">
        <f>'Eff Conc.'!B35</f>
        <v>0</v>
      </c>
      <c r="C35" s="102">
        <f>'Eff Conc.'!C35</f>
        <v>0</v>
      </c>
      <c r="D35" s="186">
        <f>'Eff Conc.'!D35</f>
        <v>0</v>
      </c>
      <c r="E35" s="186">
        <f>'Eff Conc.'!E35</f>
        <v>0</v>
      </c>
      <c r="F35" s="217" t="str">
        <f>IF(OR('Eff Conc.'!F35=0,'Eff Conc.'!F35=""), " ", 'Eff Conc.'!$D35*'Eff Conc.'!F35*3.78)</f>
        <v xml:space="preserve"> </v>
      </c>
      <c r="G35" s="217" t="str">
        <f>IF(OR('Eff Conc.'!G35=0,'Eff Conc.'!G35=""), " ", 'Eff Conc.'!$D35*'Eff Conc.'!G35*3.78)</f>
        <v xml:space="preserve"> </v>
      </c>
      <c r="H35" s="217" t="str">
        <f>IF('Eff Conc.'!H35="", " ", 'Eff Conc.'!$D35*'Eff Conc.'!H35*3.78)</f>
        <v xml:space="preserve"> </v>
      </c>
      <c r="I35" s="217" t="str">
        <f>IF('Eff Conc.'!I35="", " ", 'Eff Conc.'!$D35*'Eff Conc.'!I35*3.78)</f>
        <v xml:space="preserve"> </v>
      </c>
      <c r="J35" s="217" t="str">
        <f>IF('Eff Conc.'!J35="", " ", 'Eff Conc.'!$D35*'Eff Conc.'!J35*3.78)</f>
        <v xml:space="preserve"> </v>
      </c>
      <c r="K35" s="217" t="str">
        <f>IF('Eff Conc.'!K35="", " ", 'Eff Conc.'!$D35*'Eff Conc.'!K35*3.78)</f>
        <v xml:space="preserve"> </v>
      </c>
      <c r="L35" s="217" t="str">
        <f>IF('Eff Conc.'!L35="", " ", 'Eff Conc.'!$D35*'Eff Conc.'!L35*3.78)</f>
        <v xml:space="preserve"> </v>
      </c>
      <c r="M35" s="257" t="str">
        <f>IF('Eff Conc.'!M35="", " ", 'Eff Conc.'!$D35*'Eff Conc.'!M35*3.78)</f>
        <v xml:space="preserve"> </v>
      </c>
      <c r="N35" s="217" t="str">
        <f>IF('Eff Conc.'!N35="", " ", 'Eff Conc.'!$D35*'Eff Conc.'!N35*3.78)</f>
        <v xml:space="preserve"> </v>
      </c>
      <c r="O35" s="217" t="str">
        <f>IF('Eff Conc.'!O35="", " ", 'Eff Conc.'!$D35*'Eff Conc.'!O35*3.78)</f>
        <v xml:space="preserve"> </v>
      </c>
      <c r="P35" s="217" t="str">
        <f>IF('Eff Conc.'!P35="", " ", 'Eff Conc.'!$E35*'Eff Conc.'!P35*3.78)</f>
        <v xml:space="preserve"> </v>
      </c>
      <c r="Q35" s="217" t="str">
        <f>IF('Eff Conc.'!U35="", " ", 'Eff Conc.'!$D35*'Eff Conc.'!U35*3.78)</f>
        <v xml:space="preserve"> </v>
      </c>
      <c r="R35" s="253" t="str">
        <f>IF('Eff Conc.'!R35="", " ", 'Eff Conc.'!$E35*'Eff Conc.'!R35*3.78)</f>
        <v xml:space="preserve"> </v>
      </c>
    </row>
    <row r="36" spans="1:18" ht="15" customHeight="1" x14ac:dyDescent="0.25">
      <c r="A36" s="229">
        <f>'Eff Conc.'!A36</f>
        <v>0</v>
      </c>
      <c r="B36" s="70">
        <f>'Eff Conc.'!B36</f>
        <v>0</v>
      </c>
      <c r="C36" s="102">
        <f>'Eff Conc.'!C36</f>
        <v>0</v>
      </c>
      <c r="D36" s="186">
        <f>'Eff Conc.'!D36</f>
        <v>0</v>
      </c>
      <c r="E36" s="186">
        <f>'Eff Conc.'!E36</f>
        <v>0</v>
      </c>
      <c r="F36" s="217" t="str">
        <f>IF(OR('Eff Conc.'!F36=0,'Eff Conc.'!F36=""), " ", 'Eff Conc.'!$D36*'Eff Conc.'!F36*3.78)</f>
        <v xml:space="preserve"> </v>
      </c>
      <c r="G36" s="217" t="str">
        <f>IF(OR('Eff Conc.'!G36=0,'Eff Conc.'!G36=""), " ", 'Eff Conc.'!$D36*'Eff Conc.'!G36*3.78)</f>
        <v xml:space="preserve"> </v>
      </c>
      <c r="H36" s="217" t="str">
        <f>IF('Eff Conc.'!H36="", " ", 'Eff Conc.'!$D36*'Eff Conc.'!H36*3.78)</f>
        <v xml:space="preserve"> </v>
      </c>
      <c r="I36" s="217" t="str">
        <f>IF('Eff Conc.'!I36="", " ", 'Eff Conc.'!$D36*'Eff Conc.'!I36*3.78)</f>
        <v xml:space="preserve"> </v>
      </c>
      <c r="J36" s="217" t="str">
        <f>IF('Eff Conc.'!J36="", " ", 'Eff Conc.'!$D36*'Eff Conc.'!J36*3.78)</f>
        <v xml:space="preserve"> </v>
      </c>
      <c r="K36" s="217" t="str">
        <f>IF('Eff Conc.'!K36="", " ", 'Eff Conc.'!$D36*'Eff Conc.'!K36*3.78)</f>
        <v xml:space="preserve"> </v>
      </c>
      <c r="L36" s="217" t="str">
        <f>IF('Eff Conc.'!L36="", " ", 'Eff Conc.'!$D36*'Eff Conc.'!L36*3.78)</f>
        <v xml:space="preserve"> </v>
      </c>
      <c r="M36" s="257" t="str">
        <f>IF('Eff Conc.'!M36="", " ", 'Eff Conc.'!$D36*'Eff Conc.'!M36*3.78)</f>
        <v xml:space="preserve"> </v>
      </c>
      <c r="N36" s="217" t="str">
        <f>IF('Eff Conc.'!N36="", " ", 'Eff Conc.'!$D36*'Eff Conc.'!N36*3.78)</f>
        <v xml:space="preserve"> </v>
      </c>
      <c r="O36" s="217" t="str">
        <f>IF('Eff Conc.'!O36="", " ", 'Eff Conc.'!$D36*'Eff Conc.'!O36*3.78)</f>
        <v xml:space="preserve"> </v>
      </c>
      <c r="P36" s="217" t="str">
        <f>IF('Eff Conc.'!P36="", " ", 'Eff Conc.'!$E36*'Eff Conc.'!P36*3.78)</f>
        <v xml:space="preserve"> </v>
      </c>
      <c r="Q36" s="217" t="str">
        <f>IF('Eff Conc.'!U36="", " ", 'Eff Conc.'!$D36*'Eff Conc.'!U36*3.78)</f>
        <v xml:space="preserve"> </v>
      </c>
      <c r="R36" s="253" t="str">
        <f>IF('Eff Conc.'!R36="", " ", 'Eff Conc.'!$E36*'Eff Conc.'!R36*3.78)</f>
        <v xml:space="preserve"> </v>
      </c>
    </row>
    <row r="37" spans="1:18" ht="15" customHeight="1" x14ac:dyDescent="0.25">
      <c r="A37" s="229">
        <f>'Eff Conc.'!A37</f>
        <v>0</v>
      </c>
      <c r="B37" s="70">
        <f>'Eff Conc.'!B37</f>
        <v>0</v>
      </c>
      <c r="C37" s="102">
        <f>'Eff Conc.'!C37</f>
        <v>0</v>
      </c>
      <c r="D37" s="186">
        <f>'Eff Conc.'!D37</f>
        <v>0</v>
      </c>
      <c r="E37" s="186">
        <f>'Eff Conc.'!E37</f>
        <v>0</v>
      </c>
      <c r="F37" s="217" t="str">
        <f>IF(OR('Eff Conc.'!F37=0,'Eff Conc.'!F37=""), " ", 'Eff Conc.'!$D37*'Eff Conc.'!F37*3.78)</f>
        <v xml:space="preserve"> </v>
      </c>
      <c r="G37" s="217" t="str">
        <f>IF(OR('Eff Conc.'!G37=0,'Eff Conc.'!G37=""), " ", 'Eff Conc.'!$D37*'Eff Conc.'!G37*3.78)</f>
        <v xml:space="preserve"> </v>
      </c>
      <c r="H37" s="217" t="str">
        <f>IF('Eff Conc.'!H37="", " ", 'Eff Conc.'!$D37*'Eff Conc.'!H37*3.78)</f>
        <v xml:space="preserve"> </v>
      </c>
      <c r="I37" s="217" t="str">
        <f>IF('Eff Conc.'!I37="", " ", 'Eff Conc.'!$D37*'Eff Conc.'!I37*3.78)</f>
        <v xml:space="preserve"> </v>
      </c>
      <c r="J37" s="217" t="str">
        <f>IF('Eff Conc.'!J37="", " ", 'Eff Conc.'!$D37*'Eff Conc.'!J37*3.78)</f>
        <v xml:space="preserve"> </v>
      </c>
      <c r="K37" s="217" t="str">
        <f>IF('Eff Conc.'!K37="", " ", 'Eff Conc.'!$D37*'Eff Conc.'!K37*3.78)</f>
        <v xml:space="preserve"> </v>
      </c>
      <c r="L37" s="217" t="str">
        <f>IF('Eff Conc.'!L37="", " ", 'Eff Conc.'!$D37*'Eff Conc.'!L37*3.78)</f>
        <v xml:space="preserve"> </v>
      </c>
      <c r="M37" s="257" t="str">
        <f>IF('Eff Conc.'!M37="", " ", 'Eff Conc.'!$D37*'Eff Conc.'!M37*3.78)</f>
        <v xml:space="preserve"> </v>
      </c>
      <c r="N37" s="217" t="str">
        <f>IF('Eff Conc.'!N37="", " ", 'Eff Conc.'!$D37*'Eff Conc.'!N37*3.78)</f>
        <v xml:space="preserve"> </v>
      </c>
      <c r="O37" s="217" t="str">
        <f>IF('Eff Conc.'!O37="", " ", 'Eff Conc.'!$D37*'Eff Conc.'!O37*3.78)</f>
        <v xml:space="preserve"> </v>
      </c>
      <c r="P37" s="217" t="str">
        <f>IF('Eff Conc.'!P37="", " ", 'Eff Conc.'!$E37*'Eff Conc.'!P37*3.78)</f>
        <v xml:space="preserve"> </v>
      </c>
      <c r="Q37" s="217" t="str">
        <f>IF('Eff Conc.'!U37="", " ", 'Eff Conc.'!$D37*'Eff Conc.'!U37*3.78)</f>
        <v xml:space="preserve"> </v>
      </c>
      <c r="R37" s="253" t="str">
        <f>IF('Eff Conc.'!R37="", " ", 'Eff Conc.'!$E37*'Eff Conc.'!R37*3.78)</f>
        <v xml:space="preserve"> </v>
      </c>
    </row>
    <row r="38" spans="1:18" ht="15" customHeight="1" x14ac:dyDescent="0.25">
      <c r="A38" s="229">
        <f>'Eff Conc.'!A38</f>
        <v>0</v>
      </c>
      <c r="B38" s="70">
        <f>'Eff Conc.'!B38</f>
        <v>0</v>
      </c>
      <c r="C38" s="102">
        <f>'Eff Conc.'!C38</f>
        <v>0</v>
      </c>
      <c r="D38" s="186">
        <f>'Eff Conc.'!D38</f>
        <v>0</v>
      </c>
      <c r="E38" s="186">
        <f>'Eff Conc.'!E38</f>
        <v>0</v>
      </c>
      <c r="F38" s="217" t="str">
        <f>IF(OR('Eff Conc.'!F38=0,'Eff Conc.'!F38=""), " ", 'Eff Conc.'!$D38*'Eff Conc.'!F38*3.78)</f>
        <v xml:space="preserve"> </v>
      </c>
      <c r="G38" s="217" t="str">
        <f>IF(OR('Eff Conc.'!G38=0,'Eff Conc.'!G38=""), " ", 'Eff Conc.'!$D38*'Eff Conc.'!G38*3.78)</f>
        <v xml:space="preserve"> </v>
      </c>
      <c r="H38" s="217" t="str">
        <f>IF('Eff Conc.'!H38="", " ", 'Eff Conc.'!$D38*'Eff Conc.'!H38*3.78)</f>
        <v xml:space="preserve"> </v>
      </c>
      <c r="I38" s="217" t="str">
        <f>IF('Eff Conc.'!I38="", " ", 'Eff Conc.'!$D38*'Eff Conc.'!I38*3.78)</f>
        <v xml:space="preserve"> </v>
      </c>
      <c r="J38" s="217" t="str">
        <f>IF('Eff Conc.'!J38="", " ", 'Eff Conc.'!$D38*'Eff Conc.'!J38*3.78)</f>
        <v xml:space="preserve"> </v>
      </c>
      <c r="K38" s="217" t="str">
        <f>IF('Eff Conc.'!K38="", " ", 'Eff Conc.'!$D38*'Eff Conc.'!K38*3.78)</f>
        <v xml:space="preserve"> </v>
      </c>
      <c r="L38" s="217" t="str">
        <f>IF('Eff Conc.'!L38="", " ", 'Eff Conc.'!$D38*'Eff Conc.'!L38*3.78)</f>
        <v xml:space="preserve"> </v>
      </c>
      <c r="M38" s="257" t="str">
        <f>IF('Eff Conc.'!M38="", " ", 'Eff Conc.'!$D38*'Eff Conc.'!M38*3.78)</f>
        <v xml:space="preserve"> </v>
      </c>
      <c r="N38" s="217" t="str">
        <f>IF('Eff Conc.'!N38="", " ", 'Eff Conc.'!$D38*'Eff Conc.'!N38*3.78)</f>
        <v xml:space="preserve"> </v>
      </c>
      <c r="O38" s="217" t="str">
        <f>IF('Eff Conc.'!O38="", " ", 'Eff Conc.'!$D38*'Eff Conc.'!O38*3.78)</f>
        <v xml:space="preserve"> </v>
      </c>
      <c r="P38" s="217" t="str">
        <f>IF('Eff Conc.'!P38="", " ", 'Eff Conc.'!$E38*'Eff Conc.'!P38*3.78)</f>
        <v xml:space="preserve"> </v>
      </c>
      <c r="Q38" s="217" t="str">
        <f>IF('Eff Conc.'!U38="", " ", 'Eff Conc.'!$D38*'Eff Conc.'!U38*3.78)</f>
        <v xml:space="preserve"> </v>
      </c>
      <c r="R38" s="253" t="str">
        <f>IF('Eff Conc.'!R38="", " ", 'Eff Conc.'!$E38*'Eff Conc.'!R38*3.78)</f>
        <v xml:space="preserve"> </v>
      </c>
    </row>
    <row r="39" spans="1:18" ht="15" customHeight="1" x14ac:dyDescent="0.25">
      <c r="A39" s="229">
        <f>'Eff Conc.'!A39</f>
        <v>0</v>
      </c>
      <c r="B39" s="70">
        <f>'Eff Conc.'!B39</f>
        <v>0</v>
      </c>
      <c r="C39" s="102">
        <f>'Eff Conc.'!C39</f>
        <v>0</v>
      </c>
      <c r="D39" s="186">
        <f>'Eff Conc.'!D39</f>
        <v>0</v>
      </c>
      <c r="E39" s="186">
        <f>'Eff Conc.'!E39</f>
        <v>0</v>
      </c>
      <c r="F39" s="217" t="str">
        <f>IF(OR('Eff Conc.'!F39=0,'Eff Conc.'!F39=""), " ", 'Eff Conc.'!$D39*'Eff Conc.'!F39*3.78)</f>
        <v xml:space="preserve"> </v>
      </c>
      <c r="G39" s="217" t="str">
        <f>IF(OR('Eff Conc.'!G39=0,'Eff Conc.'!G39=""), " ", 'Eff Conc.'!$D39*'Eff Conc.'!G39*3.78)</f>
        <v xml:space="preserve"> </v>
      </c>
      <c r="H39" s="217" t="str">
        <f>IF('Eff Conc.'!H39="", " ", 'Eff Conc.'!$D39*'Eff Conc.'!H39*3.78)</f>
        <v xml:space="preserve"> </v>
      </c>
      <c r="I39" s="217" t="str">
        <f>IF('Eff Conc.'!I39="", " ", 'Eff Conc.'!$D39*'Eff Conc.'!I39*3.78)</f>
        <v xml:space="preserve"> </v>
      </c>
      <c r="J39" s="217" t="str">
        <f>IF('Eff Conc.'!J39="", " ", 'Eff Conc.'!$D39*'Eff Conc.'!J39*3.78)</f>
        <v xml:space="preserve"> </v>
      </c>
      <c r="K39" s="217" t="str">
        <f>IF('Eff Conc.'!K39="", " ", 'Eff Conc.'!$D39*'Eff Conc.'!K39*3.78)</f>
        <v xml:space="preserve"> </v>
      </c>
      <c r="L39" s="217" t="str">
        <f>IF('Eff Conc.'!L39="", " ", 'Eff Conc.'!$D39*'Eff Conc.'!L39*3.78)</f>
        <v xml:space="preserve"> </v>
      </c>
      <c r="M39" s="257" t="str">
        <f>IF('Eff Conc.'!M39="", " ", 'Eff Conc.'!$D39*'Eff Conc.'!M39*3.78)</f>
        <v xml:space="preserve"> </v>
      </c>
      <c r="N39" s="217" t="str">
        <f>IF('Eff Conc.'!N39="", " ", 'Eff Conc.'!$D39*'Eff Conc.'!N39*3.78)</f>
        <v xml:space="preserve"> </v>
      </c>
      <c r="O39" s="217" t="str">
        <f>IF('Eff Conc.'!O39="", " ", 'Eff Conc.'!$D39*'Eff Conc.'!O39*3.78)</f>
        <v xml:space="preserve"> </v>
      </c>
      <c r="P39" s="217" t="str">
        <f>IF('Eff Conc.'!P39="", " ", 'Eff Conc.'!$E39*'Eff Conc.'!P39*3.78)</f>
        <v xml:space="preserve"> </v>
      </c>
      <c r="Q39" s="217" t="str">
        <f>IF('Eff Conc.'!U39="", " ", 'Eff Conc.'!$D39*'Eff Conc.'!U39*3.78)</f>
        <v xml:space="preserve"> </v>
      </c>
      <c r="R39" s="253" t="str">
        <f>IF('Eff Conc.'!R39="", " ", 'Eff Conc.'!$E39*'Eff Conc.'!R39*3.78)</f>
        <v xml:space="preserve"> </v>
      </c>
    </row>
    <row r="40" spans="1:18" ht="15" customHeight="1" x14ac:dyDescent="0.25">
      <c r="A40" s="229">
        <f>'Eff Conc.'!A40</f>
        <v>0</v>
      </c>
      <c r="B40" s="70">
        <f>'Eff Conc.'!B40</f>
        <v>0</v>
      </c>
      <c r="C40" s="102">
        <f>'Eff Conc.'!C40</f>
        <v>0</v>
      </c>
      <c r="D40" s="186">
        <f>'Eff Conc.'!D40</f>
        <v>0</v>
      </c>
      <c r="E40" s="186">
        <f>'Eff Conc.'!E40</f>
        <v>0</v>
      </c>
      <c r="F40" s="217" t="str">
        <f>IF(OR('Eff Conc.'!F40=0,'Eff Conc.'!F40=""), " ", 'Eff Conc.'!$D40*'Eff Conc.'!F40*3.78)</f>
        <v xml:space="preserve"> </v>
      </c>
      <c r="G40" s="217" t="str">
        <f>IF(OR('Eff Conc.'!G40=0,'Eff Conc.'!G40=""), " ", 'Eff Conc.'!$D40*'Eff Conc.'!G40*3.78)</f>
        <v xml:space="preserve"> </v>
      </c>
      <c r="H40" s="217" t="str">
        <f>IF('Eff Conc.'!H40="", " ", 'Eff Conc.'!$D40*'Eff Conc.'!H40*3.78)</f>
        <v xml:space="preserve"> </v>
      </c>
      <c r="I40" s="217" t="str">
        <f>IF('Eff Conc.'!I40="", " ", 'Eff Conc.'!$D40*'Eff Conc.'!I40*3.78)</f>
        <v xml:space="preserve"> </v>
      </c>
      <c r="J40" s="217" t="str">
        <f>IF('Eff Conc.'!J40="", " ", 'Eff Conc.'!$D40*'Eff Conc.'!J40*3.78)</f>
        <v xml:space="preserve"> </v>
      </c>
      <c r="K40" s="217" t="str">
        <f>IF('Eff Conc.'!K40="", " ", 'Eff Conc.'!$D40*'Eff Conc.'!K40*3.78)</f>
        <v xml:space="preserve"> </v>
      </c>
      <c r="L40" s="217" t="str">
        <f>IF('Eff Conc.'!L40="", " ", 'Eff Conc.'!$D40*'Eff Conc.'!L40*3.78)</f>
        <v xml:space="preserve"> </v>
      </c>
      <c r="M40" s="257" t="str">
        <f>IF('Eff Conc.'!M40="", " ", 'Eff Conc.'!$D40*'Eff Conc.'!M40*3.78)</f>
        <v xml:space="preserve"> </v>
      </c>
      <c r="N40" s="217" t="str">
        <f>IF('Eff Conc.'!N40="", " ", 'Eff Conc.'!$D40*'Eff Conc.'!N40*3.78)</f>
        <v xml:space="preserve"> </v>
      </c>
      <c r="O40" s="217" t="str">
        <f>IF('Eff Conc.'!O40="", " ", 'Eff Conc.'!$D40*'Eff Conc.'!O40*3.78)</f>
        <v xml:space="preserve"> </v>
      </c>
      <c r="P40" s="217" t="str">
        <f>IF('Eff Conc.'!P40="", " ", 'Eff Conc.'!$E40*'Eff Conc.'!P40*3.78)</f>
        <v xml:space="preserve"> </v>
      </c>
      <c r="Q40" s="217" t="str">
        <f>IF('Eff Conc.'!U40="", " ", 'Eff Conc.'!$D40*'Eff Conc.'!U40*3.78)</f>
        <v xml:space="preserve"> </v>
      </c>
      <c r="R40" s="253" t="str">
        <f>IF('Eff Conc.'!R40="", " ", 'Eff Conc.'!$E40*'Eff Conc.'!R40*3.78)</f>
        <v xml:space="preserve"> </v>
      </c>
    </row>
    <row r="41" spans="1:18" ht="15" customHeight="1" x14ac:dyDescent="0.25">
      <c r="A41" s="229">
        <f>'Eff Conc.'!A41</f>
        <v>0</v>
      </c>
      <c r="B41" s="70">
        <f>'Eff Conc.'!B41</f>
        <v>0</v>
      </c>
      <c r="C41" s="102">
        <f>'Eff Conc.'!C41</f>
        <v>0</v>
      </c>
      <c r="D41" s="186">
        <f>'Eff Conc.'!D41</f>
        <v>0</v>
      </c>
      <c r="E41" s="186">
        <f>'Eff Conc.'!E41</f>
        <v>0</v>
      </c>
      <c r="F41" s="217" t="str">
        <f>IF(OR('Eff Conc.'!F41=0,'Eff Conc.'!F41=""), " ", 'Eff Conc.'!$D41*'Eff Conc.'!F41*3.78)</f>
        <v xml:space="preserve"> </v>
      </c>
      <c r="G41" s="217" t="str">
        <f>IF(OR('Eff Conc.'!G41=0,'Eff Conc.'!G41=""), " ", 'Eff Conc.'!$D41*'Eff Conc.'!G41*3.78)</f>
        <v xml:space="preserve"> </v>
      </c>
      <c r="H41" s="217" t="str">
        <f>IF('Eff Conc.'!H41="", " ", 'Eff Conc.'!$D41*'Eff Conc.'!H41*3.78)</f>
        <v xml:space="preserve"> </v>
      </c>
      <c r="I41" s="217" t="str">
        <f>IF('Eff Conc.'!I41="", " ", 'Eff Conc.'!$D41*'Eff Conc.'!I41*3.78)</f>
        <v xml:space="preserve"> </v>
      </c>
      <c r="J41" s="217" t="str">
        <f>IF('Eff Conc.'!J41="", " ", 'Eff Conc.'!$D41*'Eff Conc.'!J41*3.78)</f>
        <v xml:space="preserve"> </v>
      </c>
      <c r="K41" s="217" t="str">
        <f>IF('Eff Conc.'!K41="", " ", 'Eff Conc.'!$D41*'Eff Conc.'!K41*3.78)</f>
        <v xml:space="preserve"> </v>
      </c>
      <c r="L41" s="217" t="str">
        <f>IF('Eff Conc.'!L41="", " ", 'Eff Conc.'!$D41*'Eff Conc.'!L41*3.78)</f>
        <v xml:space="preserve"> </v>
      </c>
      <c r="M41" s="257" t="str">
        <f>IF('Eff Conc.'!M41="", " ", 'Eff Conc.'!$D41*'Eff Conc.'!M41*3.78)</f>
        <v xml:space="preserve"> </v>
      </c>
      <c r="N41" s="217" t="str">
        <f>IF('Eff Conc.'!N41="", " ", 'Eff Conc.'!$D41*'Eff Conc.'!N41*3.78)</f>
        <v xml:space="preserve"> </v>
      </c>
      <c r="O41" s="217" t="str">
        <f>IF('Eff Conc.'!O41="", " ", 'Eff Conc.'!$D41*'Eff Conc.'!O41*3.78)</f>
        <v xml:space="preserve"> </v>
      </c>
      <c r="P41" s="217" t="str">
        <f>IF('Eff Conc.'!P41="", " ", 'Eff Conc.'!$E41*'Eff Conc.'!P41*3.78)</f>
        <v xml:space="preserve"> </v>
      </c>
      <c r="Q41" s="217" t="str">
        <f>IF('Eff Conc.'!U41="", " ", 'Eff Conc.'!$D41*'Eff Conc.'!U41*3.78)</f>
        <v xml:space="preserve"> </v>
      </c>
      <c r="R41" s="253" t="str">
        <f>IF('Eff Conc.'!R41="", " ", 'Eff Conc.'!$E41*'Eff Conc.'!R41*3.78)</f>
        <v xml:space="preserve"> </v>
      </c>
    </row>
    <row r="42" spans="1:18" ht="15" customHeight="1" x14ac:dyDescent="0.25">
      <c r="A42" s="229">
        <f>'Eff Conc.'!A42</f>
        <v>0</v>
      </c>
      <c r="B42" s="70">
        <f>'Eff Conc.'!B42</f>
        <v>0</v>
      </c>
      <c r="C42" s="102">
        <f>'Eff Conc.'!C42</f>
        <v>0</v>
      </c>
      <c r="D42" s="186">
        <f>'Eff Conc.'!D42</f>
        <v>0</v>
      </c>
      <c r="E42" s="186">
        <f>'Eff Conc.'!E42</f>
        <v>0</v>
      </c>
      <c r="F42" s="217" t="str">
        <f>IF(OR('Eff Conc.'!F42=0,'Eff Conc.'!F42=""), " ", 'Eff Conc.'!$D42*'Eff Conc.'!F42*3.78)</f>
        <v xml:space="preserve"> </v>
      </c>
      <c r="G42" s="217" t="str">
        <f>IF(OR('Eff Conc.'!G42=0,'Eff Conc.'!G42=""), " ", 'Eff Conc.'!$D42*'Eff Conc.'!G42*3.78)</f>
        <v xml:space="preserve"> </v>
      </c>
      <c r="H42" s="217" t="str">
        <f>IF('Eff Conc.'!H42="", " ", 'Eff Conc.'!$D42*'Eff Conc.'!H42*3.78)</f>
        <v xml:space="preserve"> </v>
      </c>
      <c r="I42" s="217" t="str">
        <f>IF('Eff Conc.'!I42="", " ", 'Eff Conc.'!$D42*'Eff Conc.'!I42*3.78)</f>
        <v xml:space="preserve"> </v>
      </c>
      <c r="J42" s="217" t="str">
        <f>IF('Eff Conc.'!J42="", " ", 'Eff Conc.'!$D42*'Eff Conc.'!J42*3.78)</f>
        <v xml:space="preserve"> </v>
      </c>
      <c r="K42" s="217" t="str">
        <f>IF('Eff Conc.'!K42="", " ", 'Eff Conc.'!$D42*'Eff Conc.'!K42*3.78)</f>
        <v xml:space="preserve"> </v>
      </c>
      <c r="L42" s="217" t="str">
        <f>IF('Eff Conc.'!L42="", " ", 'Eff Conc.'!$D42*'Eff Conc.'!L42*3.78)</f>
        <v xml:space="preserve"> </v>
      </c>
      <c r="M42" s="257" t="str">
        <f>IF('Eff Conc.'!M42="", " ", 'Eff Conc.'!$D42*'Eff Conc.'!M42*3.78)</f>
        <v xml:space="preserve"> </v>
      </c>
      <c r="N42" s="217" t="str">
        <f>IF('Eff Conc.'!N42="", " ", 'Eff Conc.'!$D42*'Eff Conc.'!N42*3.78)</f>
        <v xml:space="preserve"> </v>
      </c>
      <c r="O42" s="217" t="str">
        <f>IF('Eff Conc.'!O42="", " ", 'Eff Conc.'!$D42*'Eff Conc.'!O42*3.78)</f>
        <v xml:space="preserve"> </v>
      </c>
      <c r="P42" s="217" t="str">
        <f>IF('Eff Conc.'!P42="", " ", 'Eff Conc.'!$E42*'Eff Conc.'!P42*3.78)</f>
        <v xml:space="preserve"> </v>
      </c>
      <c r="Q42" s="217" t="str">
        <f>IF('Eff Conc.'!U42="", " ", 'Eff Conc.'!$D42*'Eff Conc.'!U42*3.78)</f>
        <v xml:space="preserve"> </v>
      </c>
      <c r="R42" s="253" t="str">
        <f>IF('Eff Conc.'!R42="", " ", 'Eff Conc.'!$E42*'Eff Conc.'!R42*3.78)</f>
        <v xml:space="preserve"> </v>
      </c>
    </row>
    <row r="43" spans="1:18" ht="15" customHeight="1" x14ac:dyDescent="0.25">
      <c r="A43" s="229">
        <f>'Eff Conc.'!A43</f>
        <v>0</v>
      </c>
      <c r="B43" s="70">
        <f>'Eff Conc.'!B43</f>
        <v>0</v>
      </c>
      <c r="C43" s="102">
        <f>'Eff Conc.'!C43</f>
        <v>0</v>
      </c>
      <c r="D43" s="186">
        <f>'Eff Conc.'!D43</f>
        <v>0</v>
      </c>
      <c r="E43" s="186">
        <f>'Eff Conc.'!E43</f>
        <v>0</v>
      </c>
      <c r="F43" s="217" t="str">
        <f>IF(OR('Eff Conc.'!F43=0,'Eff Conc.'!F43=""), " ", 'Eff Conc.'!$D43*'Eff Conc.'!F43*3.78)</f>
        <v xml:space="preserve"> </v>
      </c>
      <c r="G43" s="217" t="str">
        <f>IF(OR('Eff Conc.'!G43=0,'Eff Conc.'!G43=""), " ", 'Eff Conc.'!$D43*'Eff Conc.'!G43*3.78)</f>
        <v xml:space="preserve"> </v>
      </c>
      <c r="H43" s="217" t="str">
        <f>IF('Eff Conc.'!H43="", " ", 'Eff Conc.'!$D43*'Eff Conc.'!H43*3.78)</f>
        <v xml:space="preserve"> </v>
      </c>
      <c r="I43" s="217" t="str">
        <f>IF('Eff Conc.'!I43="", " ", 'Eff Conc.'!$D43*'Eff Conc.'!I43*3.78)</f>
        <v xml:space="preserve"> </v>
      </c>
      <c r="J43" s="217" t="str">
        <f>IF('Eff Conc.'!J43="", " ", 'Eff Conc.'!$D43*'Eff Conc.'!J43*3.78)</f>
        <v xml:space="preserve"> </v>
      </c>
      <c r="K43" s="217" t="str">
        <f>IF('Eff Conc.'!K43="", " ", 'Eff Conc.'!$D43*'Eff Conc.'!K43*3.78)</f>
        <v xml:space="preserve"> </v>
      </c>
      <c r="L43" s="217" t="str">
        <f>IF('Eff Conc.'!L43="", " ", 'Eff Conc.'!$D43*'Eff Conc.'!L43*3.78)</f>
        <v xml:space="preserve"> </v>
      </c>
      <c r="M43" s="257" t="str">
        <f>IF('Eff Conc.'!M43="", " ", 'Eff Conc.'!$D43*'Eff Conc.'!M43*3.78)</f>
        <v xml:space="preserve"> </v>
      </c>
      <c r="N43" s="217" t="str">
        <f>IF('Eff Conc.'!N43="", " ", 'Eff Conc.'!$D43*'Eff Conc.'!N43*3.78)</f>
        <v xml:space="preserve"> </v>
      </c>
      <c r="O43" s="217" t="str">
        <f>IF('Eff Conc.'!O43="", " ", 'Eff Conc.'!$D43*'Eff Conc.'!O43*3.78)</f>
        <v xml:space="preserve"> </v>
      </c>
      <c r="P43" s="217" t="str">
        <f>IF('Eff Conc.'!P43="", " ", 'Eff Conc.'!$E43*'Eff Conc.'!P43*3.78)</f>
        <v xml:space="preserve"> </v>
      </c>
      <c r="Q43" s="217" t="str">
        <f>IF('Eff Conc.'!U43="", " ", 'Eff Conc.'!$D43*'Eff Conc.'!U43*3.78)</f>
        <v xml:space="preserve"> </v>
      </c>
      <c r="R43" s="253" t="str">
        <f>IF('Eff Conc.'!R43="", " ", 'Eff Conc.'!$E43*'Eff Conc.'!R43*3.78)</f>
        <v xml:space="preserve"> </v>
      </c>
    </row>
    <row r="44" spans="1:18" x14ac:dyDescent="0.25">
      <c r="A44" s="229">
        <f>'Eff Conc.'!A44</f>
        <v>0</v>
      </c>
      <c r="B44" s="70">
        <f>'Eff Conc.'!B44</f>
        <v>0</v>
      </c>
      <c r="C44" s="102">
        <f>'Eff Conc.'!C44</f>
        <v>0</v>
      </c>
      <c r="D44" s="186">
        <f>'Eff Conc.'!D44</f>
        <v>0</v>
      </c>
      <c r="E44" s="186">
        <f>'Eff Conc.'!E44</f>
        <v>0</v>
      </c>
      <c r="F44" s="217" t="str">
        <f>IF(OR('Eff Conc.'!F44=0,'Eff Conc.'!F44=""), " ", 'Eff Conc.'!$D44*'Eff Conc.'!F44*3.78)</f>
        <v xml:space="preserve"> </v>
      </c>
      <c r="G44" s="217" t="str">
        <f>IF(OR('Eff Conc.'!G44=0,'Eff Conc.'!G44=""), " ", 'Eff Conc.'!$D44*'Eff Conc.'!G44*3.78)</f>
        <v xml:space="preserve"> </v>
      </c>
      <c r="H44" s="217" t="str">
        <f>IF('Eff Conc.'!H44="", " ", 'Eff Conc.'!$D44*'Eff Conc.'!H44*3.78)</f>
        <v xml:space="preserve"> </v>
      </c>
      <c r="I44" s="217" t="str">
        <f>IF('Eff Conc.'!I44="", " ", 'Eff Conc.'!$D44*'Eff Conc.'!I44*3.78)</f>
        <v xml:space="preserve"> </v>
      </c>
      <c r="J44" s="217" t="str">
        <f>IF('Eff Conc.'!J44="", " ", 'Eff Conc.'!$D44*'Eff Conc.'!J44*3.78)</f>
        <v xml:space="preserve"> </v>
      </c>
      <c r="K44" s="217" t="str">
        <f>IF('Eff Conc.'!K44="", " ", 'Eff Conc.'!$D44*'Eff Conc.'!K44*3.78)</f>
        <v xml:space="preserve"> </v>
      </c>
      <c r="L44" s="217" t="str">
        <f>IF('Eff Conc.'!L44="", " ", 'Eff Conc.'!$D44*'Eff Conc.'!L44*3.78)</f>
        <v xml:space="preserve"> </v>
      </c>
      <c r="M44" s="257" t="str">
        <f>IF('Eff Conc.'!M44="", " ", 'Eff Conc.'!$D44*'Eff Conc.'!M44*3.78)</f>
        <v xml:space="preserve"> </v>
      </c>
      <c r="N44" s="217" t="str">
        <f>IF('Eff Conc.'!N44="", " ", 'Eff Conc.'!$D44*'Eff Conc.'!N44*3.78)</f>
        <v xml:space="preserve"> </v>
      </c>
      <c r="O44" s="217" t="str">
        <f>IF('Eff Conc.'!O44="", " ", 'Eff Conc.'!$D44*'Eff Conc.'!O44*3.78)</f>
        <v xml:space="preserve"> </v>
      </c>
      <c r="P44" s="217" t="str">
        <f>IF('Eff Conc.'!P44="", " ", 'Eff Conc.'!$E44*'Eff Conc.'!P44*3.78)</f>
        <v xml:space="preserve"> </v>
      </c>
      <c r="Q44" s="217" t="str">
        <f>IF('Eff Conc.'!U44="", " ", 'Eff Conc.'!$D44*'Eff Conc.'!U44*3.78)</f>
        <v xml:space="preserve"> </v>
      </c>
      <c r="R44" s="253" t="str">
        <f>IF('Eff Conc.'!R44="", " ", 'Eff Conc.'!$E44*'Eff Conc.'!R44*3.78)</f>
        <v xml:space="preserve"> </v>
      </c>
    </row>
    <row r="45" spans="1:18" x14ac:dyDescent="0.25">
      <c r="A45" s="229">
        <f>'Eff Conc.'!A45</f>
        <v>0</v>
      </c>
      <c r="B45" s="70">
        <f>'Eff Conc.'!B45</f>
        <v>0</v>
      </c>
      <c r="C45" s="102">
        <f>'Eff Conc.'!C45</f>
        <v>0</v>
      </c>
      <c r="D45" s="186">
        <f>'Eff Conc.'!D45</f>
        <v>0</v>
      </c>
      <c r="E45" s="186">
        <f>'Eff Conc.'!E45</f>
        <v>0</v>
      </c>
      <c r="F45" s="217" t="str">
        <f>IF(OR('Eff Conc.'!F45=0,'Eff Conc.'!F45=""), " ", 'Eff Conc.'!$D45*'Eff Conc.'!F45*3.78)</f>
        <v xml:space="preserve"> </v>
      </c>
      <c r="G45" s="217" t="str">
        <f>IF(OR('Eff Conc.'!G45=0,'Eff Conc.'!G45=""), " ", 'Eff Conc.'!$D45*'Eff Conc.'!G45*3.78)</f>
        <v xml:space="preserve"> </v>
      </c>
      <c r="H45" s="217" t="str">
        <f>IF('Eff Conc.'!H45="", " ", 'Eff Conc.'!$D45*'Eff Conc.'!H45*3.78)</f>
        <v xml:space="preserve"> </v>
      </c>
      <c r="I45" s="217" t="str">
        <f>IF('Eff Conc.'!I45="", " ", 'Eff Conc.'!$D45*'Eff Conc.'!I45*3.78)</f>
        <v xml:space="preserve"> </v>
      </c>
      <c r="J45" s="217" t="str">
        <f>IF('Eff Conc.'!J45="", " ", 'Eff Conc.'!$D45*'Eff Conc.'!J45*3.78)</f>
        <v xml:space="preserve"> </v>
      </c>
      <c r="K45" s="217" t="str">
        <f>IF('Eff Conc.'!K45="", " ", 'Eff Conc.'!$D45*'Eff Conc.'!K45*3.78)</f>
        <v xml:space="preserve"> </v>
      </c>
      <c r="L45" s="217" t="str">
        <f>IF('Eff Conc.'!L45="", " ", 'Eff Conc.'!$D45*'Eff Conc.'!L45*3.78)</f>
        <v xml:space="preserve"> </v>
      </c>
      <c r="M45" s="257" t="str">
        <f>IF('Eff Conc.'!M45="", " ", 'Eff Conc.'!$D45*'Eff Conc.'!M45*3.78)</f>
        <v xml:space="preserve"> </v>
      </c>
      <c r="N45" s="217" t="str">
        <f>IF('Eff Conc.'!N45="", " ", 'Eff Conc.'!$D45*'Eff Conc.'!N45*3.78)</f>
        <v xml:space="preserve"> </v>
      </c>
      <c r="O45" s="217" t="str">
        <f>IF('Eff Conc.'!O45="", " ", 'Eff Conc.'!$D45*'Eff Conc.'!O45*3.78)</f>
        <v xml:space="preserve"> </v>
      </c>
      <c r="P45" s="217" t="str">
        <f>IF('Eff Conc.'!P45="", " ", 'Eff Conc.'!$E45*'Eff Conc.'!P45*3.78)</f>
        <v xml:space="preserve"> </v>
      </c>
      <c r="Q45" s="217" t="str">
        <f>IF('Eff Conc.'!U45="", " ", 'Eff Conc.'!$D45*'Eff Conc.'!U45*3.78)</f>
        <v xml:space="preserve"> </v>
      </c>
      <c r="R45" s="253" t="str">
        <f>IF('Eff Conc.'!R45="", " ", 'Eff Conc.'!$E45*'Eff Conc.'!R45*3.78)</f>
        <v xml:space="preserve"> </v>
      </c>
    </row>
    <row r="46" spans="1:18" x14ac:dyDescent="0.25">
      <c r="A46" s="229">
        <f>'Eff Conc.'!A46</f>
        <v>0</v>
      </c>
      <c r="B46" s="70">
        <f>'Eff Conc.'!B46</f>
        <v>0</v>
      </c>
      <c r="C46" s="102">
        <f>'Eff Conc.'!C46</f>
        <v>0</v>
      </c>
      <c r="D46" s="186">
        <f>'Eff Conc.'!D46</f>
        <v>0</v>
      </c>
      <c r="E46" s="186">
        <f>'Eff Conc.'!E46</f>
        <v>0</v>
      </c>
      <c r="F46" s="217" t="str">
        <f>IF(OR('Eff Conc.'!F46=0,'Eff Conc.'!F46=""), " ", 'Eff Conc.'!$D46*'Eff Conc.'!F46*3.78)</f>
        <v xml:space="preserve"> </v>
      </c>
      <c r="G46" s="217" t="str">
        <f>IF(OR('Eff Conc.'!G46=0,'Eff Conc.'!G46=""), " ", 'Eff Conc.'!$D46*'Eff Conc.'!G46*3.78)</f>
        <v xml:space="preserve"> </v>
      </c>
      <c r="H46" s="217" t="str">
        <f>IF('Eff Conc.'!H46="", " ", 'Eff Conc.'!$D46*'Eff Conc.'!H46*3.78)</f>
        <v xml:space="preserve"> </v>
      </c>
      <c r="I46" s="217" t="str">
        <f>IF('Eff Conc.'!I46="", " ", 'Eff Conc.'!$D46*'Eff Conc.'!I46*3.78)</f>
        <v xml:space="preserve"> </v>
      </c>
      <c r="J46" s="217" t="str">
        <f>IF('Eff Conc.'!J46="", " ", 'Eff Conc.'!$D46*'Eff Conc.'!J46*3.78)</f>
        <v xml:space="preserve"> </v>
      </c>
      <c r="K46" s="217" t="str">
        <f>IF('Eff Conc.'!K46="", " ", 'Eff Conc.'!$D46*'Eff Conc.'!K46*3.78)</f>
        <v xml:space="preserve"> </v>
      </c>
      <c r="L46" s="217" t="str">
        <f>IF('Eff Conc.'!L46="", " ", 'Eff Conc.'!$D46*'Eff Conc.'!L46*3.78)</f>
        <v xml:space="preserve"> </v>
      </c>
      <c r="M46" s="257" t="str">
        <f>IF('Eff Conc.'!M46="", " ", 'Eff Conc.'!$D46*'Eff Conc.'!M46*3.78)</f>
        <v xml:space="preserve"> </v>
      </c>
      <c r="N46" s="217" t="str">
        <f>IF('Eff Conc.'!N46="", " ", 'Eff Conc.'!$D46*'Eff Conc.'!N46*3.78)</f>
        <v xml:space="preserve"> </v>
      </c>
      <c r="O46" s="217" t="str">
        <f>IF('Eff Conc.'!O46="", " ", 'Eff Conc.'!$D46*'Eff Conc.'!O46*3.78)</f>
        <v xml:space="preserve"> </v>
      </c>
      <c r="P46" s="217" t="str">
        <f>IF('Eff Conc.'!P46="", " ", 'Eff Conc.'!$E46*'Eff Conc.'!P46*3.78)</f>
        <v xml:space="preserve"> </v>
      </c>
      <c r="Q46" s="217" t="str">
        <f>IF('Eff Conc.'!U46="", " ", 'Eff Conc.'!$D46*'Eff Conc.'!U46*3.78)</f>
        <v xml:space="preserve"> </v>
      </c>
      <c r="R46" s="253" t="str">
        <f>IF('Eff Conc.'!R46="", " ", 'Eff Conc.'!$E46*'Eff Conc.'!R46*3.78)</f>
        <v xml:space="preserve"> </v>
      </c>
    </row>
    <row r="47" spans="1:18" x14ac:dyDescent="0.25">
      <c r="A47" s="229">
        <f>'Eff Conc.'!A47</f>
        <v>0</v>
      </c>
      <c r="B47" s="70">
        <f>'Eff Conc.'!B47</f>
        <v>0</v>
      </c>
      <c r="C47" s="102">
        <f>'Eff Conc.'!C47</f>
        <v>0</v>
      </c>
      <c r="D47" s="186">
        <f>'Eff Conc.'!D47</f>
        <v>0</v>
      </c>
      <c r="E47" s="186">
        <f>'Eff Conc.'!E47</f>
        <v>0</v>
      </c>
      <c r="F47" s="217" t="str">
        <f>IF(OR('Eff Conc.'!F47=0,'Eff Conc.'!F47=""), " ", 'Eff Conc.'!$D47*'Eff Conc.'!F47*3.78)</f>
        <v xml:space="preserve"> </v>
      </c>
      <c r="G47" s="217" t="str">
        <f>IF(OR('Eff Conc.'!G47=0,'Eff Conc.'!G47=""), " ", 'Eff Conc.'!$D47*'Eff Conc.'!G47*3.78)</f>
        <v xml:space="preserve"> </v>
      </c>
      <c r="H47" s="217" t="str">
        <f>IF('Eff Conc.'!H47="", " ", 'Eff Conc.'!$D47*'Eff Conc.'!H47*3.78)</f>
        <v xml:space="preserve"> </v>
      </c>
      <c r="I47" s="217" t="str">
        <f>IF('Eff Conc.'!I47="", " ", 'Eff Conc.'!$D47*'Eff Conc.'!I47*3.78)</f>
        <v xml:space="preserve"> </v>
      </c>
      <c r="J47" s="217" t="str">
        <f>IF('Eff Conc.'!J47="", " ", 'Eff Conc.'!$D47*'Eff Conc.'!J47*3.78)</f>
        <v xml:space="preserve"> </v>
      </c>
      <c r="K47" s="217" t="str">
        <f>IF('Eff Conc.'!K47="", " ", 'Eff Conc.'!$D47*'Eff Conc.'!K47*3.78)</f>
        <v xml:space="preserve"> </v>
      </c>
      <c r="L47" s="217" t="str">
        <f>IF('Eff Conc.'!L47="", " ", 'Eff Conc.'!$D47*'Eff Conc.'!L47*3.78)</f>
        <v xml:space="preserve"> </v>
      </c>
      <c r="M47" s="257" t="str">
        <f>IF('Eff Conc.'!M47="", " ", 'Eff Conc.'!$D47*'Eff Conc.'!M47*3.78)</f>
        <v xml:space="preserve"> </v>
      </c>
      <c r="N47" s="217" t="str">
        <f>IF('Eff Conc.'!N47="", " ", 'Eff Conc.'!$D47*'Eff Conc.'!N47*3.78)</f>
        <v xml:space="preserve"> </v>
      </c>
      <c r="O47" s="217" t="str">
        <f>IF('Eff Conc.'!O47="", " ", 'Eff Conc.'!$D47*'Eff Conc.'!O47*3.78)</f>
        <v xml:space="preserve"> </v>
      </c>
      <c r="P47" s="217" t="str">
        <f>IF('Eff Conc.'!P47="", " ", 'Eff Conc.'!$E47*'Eff Conc.'!P47*3.78)</f>
        <v xml:space="preserve"> </v>
      </c>
      <c r="Q47" s="217" t="str">
        <f>IF('Eff Conc.'!U47="", " ", 'Eff Conc.'!$D47*'Eff Conc.'!U47*3.78)</f>
        <v xml:space="preserve"> </v>
      </c>
      <c r="R47" s="253" t="str">
        <f>IF('Eff Conc.'!R47="", " ", 'Eff Conc.'!$E47*'Eff Conc.'!R47*3.78)</f>
        <v xml:space="preserve"> </v>
      </c>
    </row>
    <row r="48" spans="1:18" x14ac:dyDescent="0.25">
      <c r="A48" s="229">
        <f>'Eff Conc.'!A48</f>
        <v>0</v>
      </c>
      <c r="B48" s="70">
        <f>'Eff Conc.'!B48</f>
        <v>0</v>
      </c>
      <c r="C48" s="102">
        <f>'Eff Conc.'!C48</f>
        <v>0</v>
      </c>
      <c r="D48" s="186">
        <f>'Eff Conc.'!D48</f>
        <v>0</v>
      </c>
      <c r="E48" s="186">
        <f>'Eff Conc.'!E48</f>
        <v>0</v>
      </c>
      <c r="F48" s="217" t="str">
        <f>IF(OR('Eff Conc.'!F48=0,'Eff Conc.'!F48=""), " ", 'Eff Conc.'!$D48*'Eff Conc.'!F48*3.78)</f>
        <v xml:space="preserve"> </v>
      </c>
      <c r="G48" s="217" t="str">
        <f>IF(OR('Eff Conc.'!G48=0,'Eff Conc.'!G48=""), " ", 'Eff Conc.'!$D48*'Eff Conc.'!G48*3.78)</f>
        <v xml:space="preserve"> </v>
      </c>
      <c r="H48" s="217" t="str">
        <f>IF('Eff Conc.'!H48="", " ", 'Eff Conc.'!$D48*'Eff Conc.'!H48*3.78)</f>
        <v xml:space="preserve"> </v>
      </c>
      <c r="I48" s="217" t="str">
        <f>IF('Eff Conc.'!I48="", " ", 'Eff Conc.'!$D48*'Eff Conc.'!I48*3.78)</f>
        <v xml:space="preserve"> </v>
      </c>
      <c r="J48" s="217" t="str">
        <f>IF('Eff Conc.'!J48="", " ", 'Eff Conc.'!$D48*'Eff Conc.'!J48*3.78)</f>
        <v xml:space="preserve"> </v>
      </c>
      <c r="K48" s="217" t="str">
        <f>IF('Eff Conc.'!K48="", " ", 'Eff Conc.'!$D48*'Eff Conc.'!K48*3.78)</f>
        <v xml:space="preserve"> </v>
      </c>
      <c r="L48" s="217" t="str">
        <f>IF('Eff Conc.'!L48="", " ", 'Eff Conc.'!$D48*'Eff Conc.'!L48*3.78)</f>
        <v xml:space="preserve"> </v>
      </c>
      <c r="M48" s="257" t="str">
        <f>IF('Eff Conc.'!M48="", " ", 'Eff Conc.'!$D48*'Eff Conc.'!M48*3.78)</f>
        <v xml:space="preserve"> </v>
      </c>
      <c r="N48" s="217" t="str">
        <f>IF('Eff Conc.'!N48="", " ", 'Eff Conc.'!$D48*'Eff Conc.'!N48*3.78)</f>
        <v xml:space="preserve"> </v>
      </c>
      <c r="O48" s="217" t="str">
        <f>IF('Eff Conc.'!O48="", " ", 'Eff Conc.'!$D48*'Eff Conc.'!O48*3.78)</f>
        <v xml:space="preserve"> </v>
      </c>
      <c r="P48" s="217" t="str">
        <f>IF('Eff Conc.'!P48="", " ", 'Eff Conc.'!$E48*'Eff Conc.'!P48*3.78)</f>
        <v xml:space="preserve"> </v>
      </c>
      <c r="Q48" s="217" t="str">
        <f>IF('Eff Conc.'!U48="", " ", 'Eff Conc.'!$D48*'Eff Conc.'!U48*3.78)</f>
        <v xml:space="preserve"> </v>
      </c>
      <c r="R48" s="253" t="str">
        <f>IF('Eff Conc.'!R48="", " ", 'Eff Conc.'!$E48*'Eff Conc.'!R48*3.78)</f>
        <v xml:space="preserve"> </v>
      </c>
    </row>
    <row r="49" spans="1:18" x14ac:dyDescent="0.25">
      <c r="A49" s="229">
        <f>'Eff Conc.'!A49</f>
        <v>0</v>
      </c>
      <c r="B49" s="70">
        <f>'Eff Conc.'!B49</f>
        <v>0</v>
      </c>
      <c r="C49" s="102">
        <f>'Eff Conc.'!C49</f>
        <v>0</v>
      </c>
      <c r="D49" s="186">
        <f>'Eff Conc.'!D49</f>
        <v>0</v>
      </c>
      <c r="E49" s="186">
        <f>'Eff Conc.'!E49</f>
        <v>0</v>
      </c>
      <c r="F49" s="217" t="str">
        <f>IF(OR('Eff Conc.'!F49=0,'Eff Conc.'!F49=""), " ", 'Eff Conc.'!$D49*'Eff Conc.'!F49*3.78)</f>
        <v xml:space="preserve"> </v>
      </c>
      <c r="G49" s="217" t="str">
        <f>IF(OR('Eff Conc.'!G49=0,'Eff Conc.'!G49=""), " ", 'Eff Conc.'!$D49*'Eff Conc.'!G49*3.78)</f>
        <v xml:space="preserve"> </v>
      </c>
      <c r="H49" s="217" t="str">
        <f>IF('Eff Conc.'!H49="", " ", 'Eff Conc.'!$D49*'Eff Conc.'!H49*3.78)</f>
        <v xml:space="preserve"> </v>
      </c>
      <c r="I49" s="217" t="str">
        <f>IF('Eff Conc.'!I49="", " ", 'Eff Conc.'!$D49*'Eff Conc.'!I49*3.78)</f>
        <v xml:space="preserve"> </v>
      </c>
      <c r="J49" s="217" t="str">
        <f>IF('Eff Conc.'!J49="", " ", 'Eff Conc.'!$D49*'Eff Conc.'!J49*3.78)</f>
        <v xml:space="preserve"> </v>
      </c>
      <c r="K49" s="217" t="str">
        <f>IF('Eff Conc.'!K49="", " ", 'Eff Conc.'!$D49*'Eff Conc.'!K49*3.78)</f>
        <v xml:space="preserve"> </v>
      </c>
      <c r="L49" s="217" t="str">
        <f>IF('Eff Conc.'!L49="", " ", 'Eff Conc.'!$D49*'Eff Conc.'!L49*3.78)</f>
        <v xml:space="preserve"> </v>
      </c>
      <c r="M49" s="257" t="str">
        <f>IF('Eff Conc.'!M49="", " ", 'Eff Conc.'!$D49*'Eff Conc.'!M49*3.78)</f>
        <v xml:space="preserve"> </v>
      </c>
      <c r="N49" s="217" t="str">
        <f>IF('Eff Conc.'!N49="", " ", 'Eff Conc.'!$D49*'Eff Conc.'!N49*3.78)</f>
        <v xml:space="preserve"> </v>
      </c>
      <c r="O49" s="217" t="str">
        <f>IF('Eff Conc.'!O49="", " ", 'Eff Conc.'!$D49*'Eff Conc.'!O49*3.78)</f>
        <v xml:space="preserve"> </v>
      </c>
      <c r="P49" s="217" t="str">
        <f>IF('Eff Conc.'!P49="", " ", 'Eff Conc.'!$E49*'Eff Conc.'!P49*3.78)</f>
        <v xml:space="preserve"> </v>
      </c>
      <c r="Q49" s="217" t="str">
        <f>IF('Eff Conc.'!U49="", " ", 'Eff Conc.'!$D49*'Eff Conc.'!U49*3.78)</f>
        <v xml:space="preserve"> </v>
      </c>
      <c r="R49" s="253" t="str">
        <f>IF('Eff Conc.'!R49="", " ", 'Eff Conc.'!$E49*'Eff Conc.'!R49*3.78)</f>
        <v xml:space="preserve"> </v>
      </c>
    </row>
    <row r="50" spans="1:18" x14ac:dyDescent="0.25">
      <c r="A50" s="229">
        <f>'Eff Conc.'!A50</f>
        <v>0</v>
      </c>
      <c r="B50" s="70">
        <f>'Eff Conc.'!B50</f>
        <v>0</v>
      </c>
      <c r="C50" s="102">
        <f>'Eff Conc.'!C50</f>
        <v>0</v>
      </c>
      <c r="D50" s="186">
        <f>'Eff Conc.'!D50</f>
        <v>0</v>
      </c>
      <c r="E50" s="186">
        <f>'Eff Conc.'!E50</f>
        <v>0</v>
      </c>
      <c r="F50" s="217" t="str">
        <f>IF(OR('Eff Conc.'!F50=0,'Eff Conc.'!F50=""), " ", 'Eff Conc.'!$D50*'Eff Conc.'!F50*3.78)</f>
        <v xml:space="preserve"> </v>
      </c>
      <c r="G50" s="217" t="str">
        <f>IF(OR('Eff Conc.'!G50=0,'Eff Conc.'!G50=""), " ", 'Eff Conc.'!$D50*'Eff Conc.'!G50*3.78)</f>
        <v xml:space="preserve"> </v>
      </c>
      <c r="H50" s="217" t="str">
        <f>IF('Eff Conc.'!H50="", " ", 'Eff Conc.'!$D50*'Eff Conc.'!H50*3.78)</f>
        <v xml:space="preserve"> </v>
      </c>
      <c r="I50" s="217" t="str">
        <f>IF('Eff Conc.'!I50="", " ", 'Eff Conc.'!$D50*'Eff Conc.'!I50*3.78)</f>
        <v xml:space="preserve"> </v>
      </c>
      <c r="J50" s="217" t="str">
        <f>IF('Eff Conc.'!J50="", " ", 'Eff Conc.'!$D50*'Eff Conc.'!J50*3.78)</f>
        <v xml:space="preserve"> </v>
      </c>
      <c r="K50" s="217" t="str">
        <f>IF('Eff Conc.'!K50="", " ", 'Eff Conc.'!$D50*'Eff Conc.'!K50*3.78)</f>
        <v xml:space="preserve"> </v>
      </c>
      <c r="L50" s="217" t="str">
        <f>IF('Eff Conc.'!L50="", " ", 'Eff Conc.'!$D50*'Eff Conc.'!L50*3.78)</f>
        <v xml:space="preserve"> </v>
      </c>
      <c r="M50" s="257" t="str">
        <f>IF('Eff Conc.'!M50="", " ", 'Eff Conc.'!$D50*'Eff Conc.'!M50*3.78)</f>
        <v xml:space="preserve"> </v>
      </c>
      <c r="N50" s="217" t="str">
        <f>IF('Eff Conc.'!N50="", " ", 'Eff Conc.'!$D50*'Eff Conc.'!N50*3.78)</f>
        <v xml:space="preserve"> </v>
      </c>
      <c r="O50" s="217" t="str">
        <f>IF('Eff Conc.'!O50="", " ", 'Eff Conc.'!$D50*'Eff Conc.'!O50*3.78)</f>
        <v xml:space="preserve"> </v>
      </c>
      <c r="P50" s="217" t="str">
        <f>IF('Eff Conc.'!P50="", " ", 'Eff Conc.'!$E50*'Eff Conc.'!P50*3.78)</f>
        <v xml:space="preserve"> </v>
      </c>
      <c r="Q50" s="217" t="str">
        <f>IF('Eff Conc.'!U50="", " ", 'Eff Conc.'!$D50*'Eff Conc.'!U50*3.78)</f>
        <v xml:space="preserve"> </v>
      </c>
      <c r="R50" s="253" t="str">
        <f>IF('Eff Conc.'!R50="", " ", 'Eff Conc.'!$E50*'Eff Conc.'!R50*3.78)</f>
        <v xml:space="preserve"> </v>
      </c>
    </row>
    <row r="51" spans="1:18" x14ac:dyDescent="0.25">
      <c r="A51" s="229">
        <f>'Eff Conc.'!A51</f>
        <v>0</v>
      </c>
      <c r="B51" s="70">
        <f>'Eff Conc.'!B51</f>
        <v>0</v>
      </c>
      <c r="C51" s="102">
        <f>'Eff Conc.'!C51</f>
        <v>0</v>
      </c>
      <c r="D51" s="186">
        <f>'Eff Conc.'!D51</f>
        <v>0</v>
      </c>
      <c r="E51" s="186">
        <f>'Eff Conc.'!E51</f>
        <v>0</v>
      </c>
      <c r="F51" s="217" t="str">
        <f>IF(OR('Eff Conc.'!F51=0,'Eff Conc.'!F51=""), " ", 'Eff Conc.'!$D51*'Eff Conc.'!F51*3.78)</f>
        <v xml:space="preserve"> </v>
      </c>
      <c r="G51" s="217" t="str">
        <f>IF(OR('Eff Conc.'!G51=0,'Eff Conc.'!G51=""), " ", 'Eff Conc.'!$D51*'Eff Conc.'!G51*3.78)</f>
        <v xml:space="preserve"> </v>
      </c>
      <c r="H51" s="217" t="str">
        <f>IF('Eff Conc.'!H51="", " ", 'Eff Conc.'!$D51*'Eff Conc.'!H51*3.78)</f>
        <v xml:space="preserve"> </v>
      </c>
      <c r="I51" s="217" t="str">
        <f>IF('Eff Conc.'!I51="", " ", 'Eff Conc.'!$D51*'Eff Conc.'!I51*3.78)</f>
        <v xml:space="preserve"> </v>
      </c>
      <c r="J51" s="217" t="str">
        <f>IF('Eff Conc.'!J51="", " ", 'Eff Conc.'!$D51*'Eff Conc.'!J51*3.78)</f>
        <v xml:space="preserve"> </v>
      </c>
      <c r="K51" s="217" t="str">
        <f>IF('Eff Conc.'!K51="", " ", 'Eff Conc.'!$D51*'Eff Conc.'!K51*3.78)</f>
        <v xml:space="preserve"> </v>
      </c>
      <c r="L51" s="217" t="str">
        <f>IF('Eff Conc.'!L51="", " ", 'Eff Conc.'!$D51*'Eff Conc.'!L51*3.78)</f>
        <v xml:space="preserve"> </v>
      </c>
      <c r="M51" s="257" t="str">
        <f>IF('Eff Conc.'!M51="", " ", 'Eff Conc.'!$D51*'Eff Conc.'!M51*3.78)</f>
        <v xml:space="preserve"> </v>
      </c>
      <c r="N51" s="217" t="str">
        <f>IF('Eff Conc.'!N51="", " ", 'Eff Conc.'!$D51*'Eff Conc.'!N51*3.78)</f>
        <v xml:space="preserve"> </v>
      </c>
      <c r="O51" s="217" t="str">
        <f>IF('Eff Conc.'!O51="", " ", 'Eff Conc.'!$D51*'Eff Conc.'!O51*3.78)</f>
        <v xml:space="preserve"> </v>
      </c>
      <c r="P51" s="217" t="str">
        <f>IF('Eff Conc.'!P51="", " ", 'Eff Conc.'!$E51*'Eff Conc.'!P51*3.78)</f>
        <v xml:space="preserve"> </v>
      </c>
      <c r="Q51" s="217" t="str">
        <f>IF('Eff Conc.'!U51="", " ", 'Eff Conc.'!$D51*'Eff Conc.'!U51*3.78)</f>
        <v xml:space="preserve"> </v>
      </c>
      <c r="R51" s="253" t="str">
        <f>IF('Eff Conc.'!R51="", " ", 'Eff Conc.'!$E51*'Eff Conc.'!R51*3.78)</f>
        <v xml:space="preserve"> </v>
      </c>
    </row>
    <row r="52" spans="1:18" x14ac:dyDescent="0.25">
      <c r="A52" s="229">
        <f>'Eff Conc.'!A52</f>
        <v>0</v>
      </c>
      <c r="B52" s="70">
        <f>'Eff Conc.'!B52</f>
        <v>0</v>
      </c>
      <c r="C52" s="102">
        <f>'Eff Conc.'!C52</f>
        <v>0</v>
      </c>
      <c r="D52" s="186">
        <f>'Eff Conc.'!D52</f>
        <v>0</v>
      </c>
      <c r="E52" s="186">
        <f>'Eff Conc.'!E52</f>
        <v>0</v>
      </c>
      <c r="F52" s="217" t="str">
        <f>IF(OR('Eff Conc.'!F52=0,'Eff Conc.'!F52=""), " ", 'Eff Conc.'!$D52*'Eff Conc.'!F52*3.78)</f>
        <v xml:space="preserve"> </v>
      </c>
      <c r="G52" s="217" t="str">
        <f>IF(OR('Eff Conc.'!G52=0,'Eff Conc.'!G52=""), " ", 'Eff Conc.'!$D52*'Eff Conc.'!G52*3.78)</f>
        <v xml:space="preserve"> </v>
      </c>
      <c r="H52" s="217" t="str">
        <f>IF('Eff Conc.'!H52="", " ", 'Eff Conc.'!$D52*'Eff Conc.'!H52*3.78)</f>
        <v xml:space="preserve"> </v>
      </c>
      <c r="I52" s="217" t="str">
        <f>IF('Eff Conc.'!I52="", " ", 'Eff Conc.'!$D52*'Eff Conc.'!I52*3.78)</f>
        <v xml:space="preserve"> </v>
      </c>
      <c r="J52" s="217" t="str">
        <f>IF('Eff Conc.'!J52="", " ", 'Eff Conc.'!$D52*'Eff Conc.'!J52*3.78)</f>
        <v xml:space="preserve"> </v>
      </c>
      <c r="K52" s="217" t="str">
        <f>IF('Eff Conc.'!K52="", " ", 'Eff Conc.'!$D52*'Eff Conc.'!K52*3.78)</f>
        <v xml:space="preserve"> </v>
      </c>
      <c r="L52" s="217" t="str">
        <f>IF('Eff Conc.'!L52="", " ", 'Eff Conc.'!$D52*'Eff Conc.'!L52*3.78)</f>
        <v xml:space="preserve"> </v>
      </c>
      <c r="M52" s="257" t="str">
        <f>IF('Eff Conc.'!M52="", " ", 'Eff Conc.'!$D52*'Eff Conc.'!M52*3.78)</f>
        <v xml:space="preserve"> </v>
      </c>
      <c r="N52" s="217" t="str">
        <f>IF('Eff Conc.'!N52="", " ", 'Eff Conc.'!$D52*'Eff Conc.'!N52*3.78)</f>
        <v xml:space="preserve"> </v>
      </c>
      <c r="O52" s="217" t="str">
        <f>IF('Eff Conc.'!O52="", " ", 'Eff Conc.'!$D52*'Eff Conc.'!O52*3.78)</f>
        <v xml:space="preserve"> </v>
      </c>
      <c r="P52" s="217" t="str">
        <f>IF('Eff Conc.'!P52="", " ", 'Eff Conc.'!$E52*'Eff Conc.'!P52*3.78)</f>
        <v xml:space="preserve"> </v>
      </c>
      <c r="Q52" s="217" t="str">
        <f>IF('Eff Conc.'!U52="", " ", 'Eff Conc.'!$D52*'Eff Conc.'!U52*3.78)</f>
        <v xml:space="preserve"> </v>
      </c>
      <c r="R52" s="253" t="str">
        <f>IF('Eff Conc.'!R52="", " ", 'Eff Conc.'!$E52*'Eff Conc.'!R52*3.78)</f>
        <v xml:space="preserve"> </v>
      </c>
    </row>
    <row r="53" spans="1:18" x14ac:dyDescent="0.25">
      <c r="A53" s="229">
        <f>'Eff Conc.'!A53</f>
        <v>0</v>
      </c>
      <c r="B53" s="70">
        <f>'Eff Conc.'!B53</f>
        <v>0</v>
      </c>
      <c r="C53" s="102">
        <f>'Eff Conc.'!C53</f>
        <v>0</v>
      </c>
      <c r="D53" s="186">
        <f>'Eff Conc.'!D53</f>
        <v>0</v>
      </c>
      <c r="E53" s="186">
        <f>'Eff Conc.'!E53</f>
        <v>0</v>
      </c>
      <c r="F53" s="217" t="str">
        <f>IF(OR('Eff Conc.'!F53=0,'Eff Conc.'!F53=""), " ", 'Eff Conc.'!$D53*'Eff Conc.'!F53*3.78)</f>
        <v xml:space="preserve"> </v>
      </c>
      <c r="G53" s="217" t="str">
        <f>IF(OR('Eff Conc.'!G53=0,'Eff Conc.'!G53=""), " ", 'Eff Conc.'!$D53*'Eff Conc.'!G53*3.78)</f>
        <v xml:space="preserve"> </v>
      </c>
      <c r="H53" s="217" t="str">
        <f>IF('Eff Conc.'!H53="", " ", 'Eff Conc.'!$D53*'Eff Conc.'!H53*3.78)</f>
        <v xml:space="preserve"> </v>
      </c>
      <c r="I53" s="217" t="str">
        <f>IF('Eff Conc.'!I53="", " ", 'Eff Conc.'!$D53*'Eff Conc.'!I53*3.78)</f>
        <v xml:space="preserve"> </v>
      </c>
      <c r="J53" s="217" t="str">
        <f>IF('Eff Conc.'!J53="", " ", 'Eff Conc.'!$D53*'Eff Conc.'!J53*3.78)</f>
        <v xml:space="preserve"> </v>
      </c>
      <c r="K53" s="217" t="str">
        <f>IF('Eff Conc.'!K53="", " ", 'Eff Conc.'!$D53*'Eff Conc.'!K53*3.78)</f>
        <v xml:space="preserve"> </v>
      </c>
      <c r="L53" s="217" t="str">
        <f>IF('Eff Conc.'!L53="", " ", 'Eff Conc.'!$D53*'Eff Conc.'!L53*3.78)</f>
        <v xml:space="preserve"> </v>
      </c>
      <c r="M53" s="257" t="str">
        <f>IF('Eff Conc.'!M53="", " ", 'Eff Conc.'!$D53*'Eff Conc.'!M53*3.78)</f>
        <v xml:space="preserve"> </v>
      </c>
      <c r="N53" s="217" t="str">
        <f>IF('Eff Conc.'!N53="", " ", 'Eff Conc.'!$D53*'Eff Conc.'!N53*3.78)</f>
        <v xml:space="preserve"> </v>
      </c>
      <c r="O53" s="217" t="str">
        <f>IF('Eff Conc.'!O53="", " ", 'Eff Conc.'!$D53*'Eff Conc.'!O53*3.78)</f>
        <v xml:space="preserve"> </v>
      </c>
      <c r="P53" s="217" t="str">
        <f>IF('Eff Conc.'!P53="", " ", 'Eff Conc.'!$E53*'Eff Conc.'!P53*3.78)</f>
        <v xml:space="preserve"> </v>
      </c>
      <c r="Q53" s="217" t="str">
        <f>IF('Eff Conc.'!U53="", " ", 'Eff Conc.'!$D53*'Eff Conc.'!U53*3.78)</f>
        <v xml:space="preserve"> </v>
      </c>
      <c r="R53" s="253" t="str">
        <f>IF('Eff Conc.'!R53="", " ", 'Eff Conc.'!$E53*'Eff Conc.'!R53*3.78)</f>
        <v xml:space="preserve"> </v>
      </c>
    </row>
    <row r="54" spans="1:18" x14ac:dyDescent="0.25">
      <c r="A54" s="229">
        <f>'Eff Conc.'!A54</f>
        <v>0</v>
      </c>
      <c r="B54" s="70">
        <f>'Eff Conc.'!B54</f>
        <v>0</v>
      </c>
      <c r="C54" s="102">
        <f>'Eff Conc.'!C54</f>
        <v>0</v>
      </c>
      <c r="D54" s="186">
        <f>'Eff Conc.'!D54</f>
        <v>0</v>
      </c>
      <c r="E54" s="186">
        <f>'Eff Conc.'!E54</f>
        <v>0</v>
      </c>
      <c r="F54" s="217" t="str">
        <f>IF(OR('Eff Conc.'!F54=0,'Eff Conc.'!F54=""), " ", 'Eff Conc.'!$D54*'Eff Conc.'!F54*3.78)</f>
        <v xml:space="preserve"> </v>
      </c>
      <c r="G54" s="217" t="str">
        <f>IF(OR('Eff Conc.'!G54=0,'Eff Conc.'!G54=""), " ", 'Eff Conc.'!$D54*'Eff Conc.'!G54*3.78)</f>
        <v xml:space="preserve"> </v>
      </c>
      <c r="H54" s="217" t="str">
        <f>IF('Eff Conc.'!H54="", " ", 'Eff Conc.'!$D54*'Eff Conc.'!H54*3.78)</f>
        <v xml:space="preserve"> </v>
      </c>
      <c r="I54" s="217" t="str">
        <f>IF('Eff Conc.'!I54="", " ", 'Eff Conc.'!$D54*'Eff Conc.'!I54*3.78)</f>
        <v xml:space="preserve"> </v>
      </c>
      <c r="J54" s="217" t="str">
        <f>IF('Eff Conc.'!J54="", " ", 'Eff Conc.'!$D54*'Eff Conc.'!J54*3.78)</f>
        <v xml:space="preserve"> </v>
      </c>
      <c r="K54" s="217" t="str">
        <f>IF('Eff Conc.'!K54="", " ", 'Eff Conc.'!$D54*'Eff Conc.'!K54*3.78)</f>
        <v xml:space="preserve"> </v>
      </c>
      <c r="L54" s="217" t="str">
        <f>IF('Eff Conc.'!L54="", " ", 'Eff Conc.'!$D54*'Eff Conc.'!L54*3.78)</f>
        <v xml:space="preserve"> </v>
      </c>
      <c r="M54" s="257" t="str">
        <f>IF('Eff Conc.'!M54="", " ", 'Eff Conc.'!$D54*'Eff Conc.'!M54*3.78)</f>
        <v xml:space="preserve"> </v>
      </c>
      <c r="N54" s="217" t="str">
        <f>IF('Eff Conc.'!N54="", " ", 'Eff Conc.'!$D54*'Eff Conc.'!N54*3.78)</f>
        <v xml:space="preserve"> </v>
      </c>
      <c r="O54" s="217" t="str">
        <f>IF('Eff Conc.'!O54="", " ", 'Eff Conc.'!$D54*'Eff Conc.'!O54*3.78)</f>
        <v xml:space="preserve"> </v>
      </c>
      <c r="P54" s="217" t="str">
        <f>IF('Eff Conc.'!P54="", " ", 'Eff Conc.'!$E54*'Eff Conc.'!P54*3.78)</f>
        <v xml:space="preserve"> </v>
      </c>
      <c r="Q54" s="217" t="str">
        <f>IF('Eff Conc.'!U54="", " ", 'Eff Conc.'!$D54*'Eff Conc.'!U54*3.78)</f>
        <v xml:space="preserve"> </v>
      </c>
      <c r="R54" s="253" t="str">
        <f>IF('Eff Conc.'!R54="", " ", 'Eff Conc.'!$E54*'Eff Conc.'!R54*3.78)</f>
        <v xml:space="preserve"> </v>
      </c>
    </row>
    <row r="55" spans="1:18" x14ac:dyDescent="0.25">
      <c r="A55" s="229">
        <f>'Eff Conc.'!A55</f>
        <v>0</v>
      </c>
      <c r="B55" s="70">
        <f>'Eff Conc.'!B55</f>
        <v>0</v>
      </c>
      <c r="C55" s="102">
        <f>'Eff Conc.'!C55</f>
        <v>0</v>
      </c>
      <c r="D55" s="186">
        <f>'Eff Conc.'!D55</f>
        <v>0</v>
      </c>
      <c r="E55" s="186">
        <f>'Eff Conc.'!E55</f>
        <v>0</v>
      </c>
      <c r="F55" s="217" t="str">
        <f>IF(OR('Eff Conc.'!F55=0,'Eff Conc.'!F55=""), " ", 'Eff Conc.'!$D55*'Eff Conc.'!F55*3.78)</f>
        <v xml:space="preserve"> </v>
      </c>
      <c r="G55" s="217" t="str">
        <f>IF(OR('Eff Conc.'!G55=0,'Eff Conc.'!G55=""), " ", 'Eff Conc.'!$D55*'Eff Conc.'!G55*3.78)</f>
        <v xml:space="preserve"> </v>
      </c>
      <c r="H55" s="217" t="str">
        <f>IF('Eff Conc.'!H55="", " ", 'Eff Conc.'!$D55*'Eff Conc.'!H55*3.78)</f>
        <v xml:space="preserve"> </v>
      </c>
      <c r="I55" s="217" t="str">
        <f>IF('Eff Conc.'!I55="", " ", 'Eff Conc.'!$D55*'Eff Conc.'!I55*3.78)</f>
        <v xml:space="preserve"> </v>
      </c>
      <c r="J55" s="217" t="str">
        <f>IF('Eff Conc.'!J55="", " ", 'Eff Conc.'!$D55*'Eff Conc.'!J55*3.78)</f>
        <v xml:space="preserve"> </v>
      </c>
      <c r="K55" s="217" t="str">
        <f>IF('Eff Conc.'!K55="", " ", 'Eff Conc.'!$D55*'Eff Conc.'!K55*3.78)</f>
        <v xml:space="preserve"> </v>
      </c>
      <c r="L55" s="217" t="str">
        <f>IF('Eff Conc.'!L55="", " ", 'Eff Conc.'!$D55*'Eff Conc.'!L55*3.78)</f>
        <v xml:space="preserve"> </v>
      </c>
      <c r="M55" s="257" t="str">
        <f>IF('Eff Conc.'!M55="", " ", 'Eff Conc.'!$D55*'Eff Conc.'!M55*3.78)</f>
        <v xml:space="preserve"> </v>
      </c>
      <c r="N55" s="217" t="str">
        <f>IF('Eff Conc.'!N55="", " ", 'Eff Conc.'!$D55*'Eff Conc.'!N55*3.78)</f>
        <v xml:space="preserve"> </v>
      </c>
      <c r="O55" s="217" t="str">
        <f>IF('Eff Conc.'!O55="", " ", 'Eff Conc.'!$D55*'Eff Conc.'!O55*3.78)</f>
        <v xml:space="preserve"> </v>
      </c>
      <c r="P55" s="217" t="str">
        <f>IF('Eff Conc.'!P55="", " ", 'Eff Conc.'!$E55*'Eff Conc.'!P55*3.78)</f>
        <v xml:space="preserve"> </v>
      </c>
      <c r="Q55" s="217" t="str">
        <f>IF('Eff Conc.'!U55="", " ", 'Eff Conc.'!$D55*'Eff Conc.'!U55*3.78)</f>
        <v xml:space="preserve"> </v>
      </c>
      <c r="R55" s="253" t="str">
        <f>IF('Eff Conc.'!R55="", " ", 'Eff Conc.'!$E55*'Eff Conc.'!R55*3.78)</f>
        <v xml:space="preserve"> </v>
      </c>
    </row>
    <row r="56" spans="1:18" x14ac:dyDescent="0.25">
      <c r="A56" s="229">
        <f>'Eff Conc.'!A56</f>
        <v>0</v>
      </c>
      <c r="B56" s="70">
        <f>'Eff Conc.'!B56</f>
        <v>0</v>
      </c>
      <c r="C56" s="102">
        <f>'Eff Conc.'!C56</f>
        <v>0</v>
      </c>
      <c r="D56" s="186">
        <f>'Eff Conc.'!D56</f>
        <v>0</v>
      </c>
      <c r="E56" s="186">
        <f>'Eff Conc.'!E56</f>
        <v>0</v>
      </c>
      <c r="F56" s="217" t="str">
        <f>IF(OR('Eff Conc.'!F56=0,'Eff Conc.'!F56=""), " ", 'Eff Conc.'!$D56*'Eff Conc.'!F56*3.78)</f>
        <v xml:space="preserve"> </v>
      </c>
      <c r="G56" s="217" t="str">
        <f>IF(OR('Eff Conc.'!G56=0,'Eff Conc.'!G56=""), " ", 'Eff Conc.'!$D56*'Eff Conc.'!G56*3.78)</f>
        <v xml:space="preserve"> </v>
      </c>
      <c r="H56" s="217" t="str">
        <f>IF('Eff Conc.'!H56="", " ", 'Eff Conc.'!$D56*'Eff Conc.'!H56*3.78)</f>
        <v xml:space="preserve"> </v>
      </c>
      <c r="I56" s="217" t="str">
        <f>IF('Eff Conc.'!I56="", " ", 'Eff Conc.'!$D56*'Eff Conc.'!I56*3.78)</f>
        <v xml:space="preserve"> </v>
      </c>
      <c r="J56" s="217" t="str">
        <f>IF('Eff Conc.'!J56="", " ", 'Eff Conc.'!$D56*'Eff Conc.'!J56*3.78)</f>
        <v xml:space="preserve"> </v>
      </c>
      <c r="K56" s="217" t="str">
        <f>IF('Eff Conc.'!K56="", " ", 'Eff Conc.'!$D56*'Eff Conc.'!K56*3.78)</f>
        <v xml:space="preserve"> </v>
      </c>
      <c r="L56" s="217" t="str">
        <f>IF('Eff Conc.'!L56="", " ", 'Eff Conc.'!$D56*'Eff Conc.'!L56*3.78)</f>
        <v xml:space="preserve"> </v>
      </c>
      <c r="M56" s="257" t="str">
        <f>IF('Eff Conc.'!M56="", " ", 'Eff Conc.'!$D56*'Eff Conc.'!M56*3.78)</f>
        <v xml:space="preserve"> </v>
      </c>
      <c r="N56" s="217" t="str">
        <f>IF('Eff Conc.'!N56="", " ", 'Eff Conc.'!$D56*'Eff Conc.'!N56*3.78)</f>
        <v xml:space="preserve"> </v>
      </c>
      <c r="O56" s="217" t="str">
        <f>IF('Eff Conc.'!O56="", " ", 'Eff Conc.'!$D56*'Eff Conc.'!O56*3.78)</f>
        <v xml:space="preserve"> </v>
      </c>
      <c r="P56" s="217" t="str">
        <f>IF('Eff Conc.'!P56="", " ", 'Eff Conc.'!$E56*'Eff Conc.'!P56*3.78)</f>
        <v xml:space="preserve"> </v>
      </c>
      <c r="Q56" s="217" t="str">
        <f>IF('Eff Conc.'!U56="", " ", 'Eff Conc.'!$D56*'Eff Conc.'!U56*3.78)</f>
        <v xml:space="preserve"> </v>
      </c>
      <c r="R56" s="253" t="str">
        <f>IF('Eff Conc.'!R56="", " ", 'Eff Conc.'!$E56*'Eff Conc.'!R56*3.78)</f>
        <v xml:space="preserve"> </v>
      </c>
    </row>
    <row r="57" spans="1:18" x14ac:dyDescent="0.25">
      <c r="A57" s="229">
        <f>'Eff Conc.'!A57</f>
        <v>0</v>
      </c>
      <c r="B57" s="70">
        <f>'Eff Conc.'!B57</f>
        <v>0</v>
      </c>
      <c r="C57" s="102">
        <f>'Eff Conc.'!C57</f>
        <v>0</v>
      </c>
      <c r="D57" s="186">
        <f>'Eff Conc.'!D57</f>
        <v>0</v>
      </c>
      <c r="E57" s="186">
        <f>'Eff Conc.'!E57</f>
        <v>0</v>
      </c>
      <c r="F57" s="217" t="str">
        <f>IF(OR('Eff Conc.'!F57=0,'Eff Conc.'!F57=""), " ", 'Eff Conc.'!$D57*'Eff Conc.'!F57*3.78)</f>
        <v xml:space="preserve"> </v>
      </c>
      <c r="G57" s="217" t="str">
        <f>IF(OR('Eff Conc.'!G57=0,'Eff Conc.'!G57=""), " ", 'Eff Conc.'!$D57*'Eff Conc.'!G57*3.78)</f>
        <v xml:space="preserve"> </v>
      </c>
      <c r="H57" s="217" t="str">
        <f>IF('Eff Conc.'!H57="", " ", 'Eff Conc.'!$D57*'Eff Conc.'!H57*3.78)</f>
        <v xml:space="preserve"> </v>
      </c>
      <c r="I57" s="217" t="str">
        <f>IF('Eff Conc.'!I57="", " ", 'Eff Conc.'!$D57*'Eff Conc.'!I57*3.78)</f>
        <v xml:space="preserve"> </v>
      </c>
      <c r="J57" s="217" t="str">
        <f>IF('Eff Conc.'!J57="", " ", 'Eff Conc.'!$D57*'Eff Conc.'!J57*3.78)</f>
        <v xml:space="preserve"> </v>
      </c>
      <c r="K57" s="217" t="str">
        <f>IF('Eff Conc.'!K57="", " ", 'Eff Conc.'!$D57*'Eff Conc.'!K57*3.78)</f>
        <v xml:space="preserve"> </v>
      </c>
      <c r="L57" s="217" t="str">
        <f>IF('Eff Conc.'!L57="", " ", 'Eff Conc.'!$D57*'Eff Conc.'!L57*3.78)</f>
        <v xml:space="preserve"> </v>
      </c>
      <c r="M57" s="257" t="str">
        <f>IF('Eff Conc.'!M57="", " ", 'Eff Conc.'!$D57*'Eff Conc.'!M57*3.78)</f>
        <v xml:space="preserve"> </v>
      </c>
      <c r="N57" s="217" t="str">
        <f>IF('Eff Conc.'!N57="", " ", 'Eff Conc.'!$D57*'Eff Conc.'!N57*3.78)</f>
        <v xml:space="preserve"> </v>
      </c>
      <c r="O57" s="217" t="str">
        <f>IF('Eff Conc.'!O57="", " ", 'Eff Conc.'!$D57*'Eff Conc.'!O57*3.78)</f>
        <v xml:space="preserve"> </v>
      </c>
      <c r="P57" s="217" t="str">
        <f>IF('Eff Conc.'!P57="", " ", 'Eff Conc.'!$E57*'Eff Conc.'!P57*3.78)</f>
        <v xml:space="preserve"> </v>
      </c>
      <c r="Q57" s="217" t="str">
        <f>IF('Eff Conc.'!U57="", " ", 'Eff Conc.'!$D57*'Eff Conc.'!U57*3.78)</f>
        <v xml:space="preserve"> </v>
      </c>
      <c r="R57" s="253" t="str">
        <f>IF('Eff Conc.'!R57="", " ", 'Eff Conc.'!$E57*'Eff Conc.'!R57*3.78)</f>
        <v xml:space="preserve"> </v>
      </c>
    </row>
    <row r="58" spans="1:18" x14ac:dyDescent="0.25">
      <c r="A58" s="229">
        <f>'Eff Conc.'!A58</f>
        <v>0</v>
      </c>
      <c r="B58" s="70">
        <f>'Eff Conc.'!B58</f>
        <v>0</v>
      </c>
      <c r="C58" s="102">
        <f>'Eff Conc.'!C58</f>
        <v>0</v>
      </c>
      <c r="D58" s="186">
        <f>'Eff Conc.'!D58</f>
        <v>0</v>
      </c>
      <c r="E58" s="186">
        <f>'Eff Conc.'!E58</f>
        <v>0</v>
      </c>
      <c r="F58" s="217" t="str">
        <f>IF(OR('Eff Conc.'!F58=0,'Eff Conc.'!F58=""), " ", 'Eff Conc.'!$D58*'Eff Conc.'!F58*3.78)</f>
        <v xml:space="preserve"> </v>
      </c>
      <c r="G58" s="217" t="str">
        <f>IF(OR('Eff Conc.'!G58=0,'Eff Conc.'!G58=""), " ", 'Eff Conc.'!$D58*'Eff Conc.'!G58*3.78)</f>
        <v xml:space="preserve"> </v>
      </c>
      <c r="H58" s="217" t="str">
        <f>IF('Eff Conc.'!H58="", " ", 'Eff Conc.'!$D58*'Eff Conc.'!H58*3.78)</f>
        <v xml:space="preserve"> </v>
      </c>
      <c r="I58" s="217" t="str">
        <f>IF('Eff Conc.'!I58="", " ", 'Eff Conc.'!$D58*'Eff Conc.'!I58*3.78)</f>
        <v xml:space="preserve"> </v>
      </c>
      <c r="J58" s="217" t="str">
        <f>IF('Eff Conc.'!J58="", " ", 'Eff Conc.'!$D58*'Eff Conc.'!J58*3.78)</f>
        <v xml:space="preserve"> </v>
      </c>
      <c r="K58" s="217" t="str">
        <f>IF('Eff Conc.'!K58="", " ", 'Eff Conc.'!$D58*'Eff Conc.'!K58*3.78)</f>
        <v xml:space="preserve"> </v>
      </c>
      <c r="L58" s="217" t="str">
        <f>IF('Eff Conc.'!L58="", " ", 'Eff Conc.'!$D58*'Eff Conc.'!L58*3.78)</f>
        <v xml:space="preserve"> </v>
      </c>
      <c r="M58" s="257" t="str">
        <f>IF('Eff Conc.'!M58="", " ", 'Eff Conc.'!$D58*'Eff Conc.'!M58*3.78)</f>
        <v xml:space="preserve"> </v>
      </c>
      <c r="N58" s="217" t="str">
        <f>IF('Eff Conc.'!N58="", " ", 'Eff Conc.'!$D58*'Eff Conc.'!N58*3.78)</f>
        <v xml:space="preserve"> </v>
      </c>
      <c r="O58" s="217" t="str">
        <f>IF('Eff Conc.'!O58="", " ", 'Eff Conc.'!$D58*'Eff Conc.'!O58*3.78)</f>
        <v xml:space="preserve"> </v>
      </c>
      <c r="P58" s="217" t="str">
        <f>IF('Eff Conc.'!P58="", " ", 'Eff Conc.'!$E58*'Eff Conc.'!P58*3.78)</f>
        <v xml:space="preserve"> </v>
      </c>
      <c r="Q58" s="217" t="str">
        <f>IF('Eff Conc.'!U58="", " ", 'Eff Conc.'!$D58*'Eff Conc.'!U58*3.78)</f>
        <v xml:space="preserve"> </v>
      </c>
      <c r="R58" s="253" t="str">
        <f>IF('Eff Conc.'!R58="", " ", 'Eff Conc.'!$E58*'Eff Conc.'!R58*3.78)</f>
        <v xml:space="preserve"> </v>
      </c>
    </row>
    <row r="59" spans="1:18" ht="15" customHeight="1" x14ac:dyDescent="0.25">
      <c r="A59" s="229">
        <f>'Eff Conc.'!A59</f>
        <v>0</v>
      </c>
      <c r="B59" s="70">
        <f>'Eff Conc.'!B59</f>
        <v>0</v>
      </c>
      <c r="C59" s="102">
        <f>'Eff Conc.'!C59</f>
        <v>0</v>
      </c>
      <c r="D59" s="186">
        <f>'Eff Conc.'!D59</f>
        <v>0</v>
      </c>
      <c r="E59" s="186">
        <f>'Eff Conc.'!E59</f>
        <v>0</v>
      </c>
      <c r="F59" s="217" t="str">
        <f>IF(OR('Eff Conc.'!F59=0,'Eff Conc.'!F59=""), " ", 'Eff Conc.'!$D59*'Eff Conc.'!F59*3.78)</f>
        <v xml:space="preserve"> </v>
      </c>
      <c r="G59" s="217" t="str">
        <f>IF(OR('Eff Conc.'!G59=0,'Eff Conc.'!G59=""), " ", 'Eff Conc.'!$D59*'Eff Conc.'!G59*3.78)</f>
        <v xml:space="preserve"> </v>
      </c>
      <c r="H59" s="217" t="str">
        <f>IF('Eff Conc.'!H59="", " ", 'Eff Conc.'!$D59*'Eff Conc.'!H59*3.78)</f>
        <v xml:space="preserve"> </v>
      </c>
      <c r="I59" s="217" t="str">
        <f>IF('Eff Conc.'!I59="", " ", 'Eff Conc.'!$D59*'Eff Conc.'!I59*3.78)</f>
        <v xml:space="preserve"> </v>
      </c>
      <c r="J59" s="217" t="str">
        <f>IF('Eff Conc.'!J59="", " ", 'Eff Conc.'!$D59*'Eff Conc.'!J59*3.78)</f>
        <v xml:space="preserve"> </v>
      </c>
      <c r="K59" s="217" t="str">
        <f>IF('Eff Conc.'!K59="", " ", 'Eff Conc.'!$D59*'Eff Conc.'!K59*3.78)</f>
        <v xml:space="preserve"> </v>
      </c>
      <c r="L59" s="217" t="str">
        <f>IF('Eff Conc.'!L59="", " ", 'Eff Conc.'!$D59*'Eff Conc.'!L59*3.78)</f>
        <v xml:space="preserve"> </v>
      </c>
      <c r="M59" s="257" t="str">
        <f>IF('Eff Conc.'!M59="", " ", 'Eff Conc.'!$D59*'Eff Conc.'!M59*3.78)</f>
        <v xml:space="preserve"> </v>
      </c>
      <c r="N59" s="217" t="str">
        <f>IF('Eff Conc.'!N59="", " ", 'Eff Conc.'!$D59*'Eff Conc.'!N59*3.78)</f>
        <v xml:space="preserve"> </v>
      </c>
      <c r="O59" s="217" t="str">
        <f>IF('Eff Conc.'!O59="", " ", 'Eff Conc.'!$D59*'Eff Conc.'!O59*3.78)</f>
        <v xml:space="preserve"> </v>
      </c>
      <c r="P59" s="217" t="str">
        <f>IF('Eff Conc.'!P59="", " ", 'Eff Conc.'!$E59*'Eff Conc.'!P59*3.78)</f>
        <v xml:space="preserve"> </v>
      </c>
      <c r="Q59" s="217" t="str">
        <f>IF('Eff Conc.'!U59="", " ", 'Eff Conc.'!$D59*'Eff Conc.'!U59*3.78)</f>
        <v xml:space="preserve"> </v>
      </c>
      <c r="R59" s="253" t="str">
        <f>IF('Eff Conc.'!R59="", " ", 'Eff Conc.'!$E59*'Eff Conc.'!R59*3.78)</f>
        <v xml:space="preserve"> </v>
      </c>
    </row>
    <row r="60" spans="1:18" x14ac:dyDescent="0.25">
      <c r="A60" s="229">
        <f>'Eff Conc.'!A60</f>
        <v>0</v>
      </c>
      <c r="B60" s="70">
        <f>'Eff Conc.'!B60</f>
        <v>0</v>
      </c>
      <c r="C60" s="102">
        <f>'Eff Conc.'!C60</f>
        <v>0</v>
      </c>
      <c r="D60" s="186">
        <f>'Eff Conc.'!D60</f>
        <v>0</v>
      </c>
      <c r="E60" s="186">
        <f>'Eff Conc.'!E60</f>
        <v>0</v>
      </c>
      <c r="F60" s="217" t="str">
        <f>IF(OR('Eff Conc.'!F60=0,'Eff Conc.'!F60=""), " ", 'Eff Conc.'!$D60*'Eff Conc.'!F60*3.78)</f>
        <v xml:space="preserve"> </v>
      </c>
      <c r="G60" s="217" t="str">
        <f>IF(OR('Eff Conc.'!G60=0,'Eff Conc.'!G60=""), " ", 'Eff Conc.'!$D60*'Eff Conc.'!G60*3.78)</f>
        <v xml:space="preserve"> </v>
      </c>
      <c r="H60" s="217" t="str">
        <f>IF('Eff Conc.'!H60="", " ", 'Eff Conc.'!$D60*'Eff Conc.'!H60*3.78)</f>
        <v xml:space="preserve"> </v>
      </c>
      <c r="I60" s="217" t="str">
        <f>IF('Eff Conc.'!I60="", " ", 'Eff Conc.'!$D60*'Eff Conc.'!I60*3.78)</f>
        <v xml:space="preserve"> </v>
      </c>
      <c r="J60" s="217" t="str">
        <f>IF('Eff Conc.'!J60="", " ", 'Eff Conc.'!$D60*'Eff Conc.'!J60*3.78)</f>
        <v xml:space="preserve"> </v>
      </c>
      <c r="K60" s="217" t="str">
        <f>IF('Eff Conc.'!K60="", " ", 'Eff Conc.'!$D60*'Eff Conc.'!K60*3.78)</f>
        <v xml:space="preserve"> </v>
      </c>
      <c r="L60" s="217" t="str">
        <f>IF('Eff Conc.'!L60="", " ", 'Eff Conc.'!$D60*'Eff Conc.'!L60*3.78)</f>
        <v xml:space="preserve"> </v>
      </c>
      <c r="M60" s="257" t="str">
        <f>IF('Eff Conc.'!M60="", " ", 'Eff Conc.'!$D60*'Eff Conc.'!M60*3.78)</f>
        <v xml:space="preserve"> </v>
      </c>
      <c r="N60" s="217" t="str">
        <f>IF('Eff Conc.'!N60="", " ", 'Eff Conc.'!$D60*'Eff Conc.'!N60*3.78)</f>
        <v xml:space="preserve"> </v>
      </c>
      <c r="O60" s="217" t="str">
        <f>IF('Eff Conc.'!O60="", " ", 'Eff Conc.'!$D60*'Eff Conc.'!O60*3.78)</f>
        <v xml:space="preserve"> </v>
      </c>
      <c r="P60" s="217" t="str">
        <f>IF('Eff Conc.'!P60="", " ", 'Eff Conc.'!$E60*'Eff Conc.'!P60*3.78)</f>
        <v xml:space="preserve"> </v>
      </c>
      <c r="Q60" s="217" t="str">
        <f>IF('Eff Conc.'!U60="", " ", 'Eff Conc.'!$D60*'Eff Conc.'!U60*3.78)</f>
        <v xml:space="preserve"> </v>
      </c>
      <c r="R60" s="253" t="str">
        <f>IF('Eff Conc.'!R60="", " ", 'Eff Conc.'!$E60*'Eff Conc.'!R60*3.78)</f>
        <v xml:space="preserve"> </v>
      </c>
    </row>
    <row r="61" spans="1:18" x14ac:dyDescent="0.25">
      <c r="A61" s="229">
        <f>'Eff Conc.'!A61</f>
        <v>0</v>
      </c>
      <c r="B61" s="70">
        <f>'Eff Conc.'!B61</f>
        <v>0</v>
      </c>
      <c r="C61" s="102">
        <f>'Eff Conc.'!C61</f>
        <v>0</v>
      </c>
      <c r="D61" s="186">
        <f>'Eff Conc.'!D61</f>
        <v>0</v>
      </c>
      <c r="E61" s="186">
        <f>'Eff Conc.'!E61</f>
        <v>0</v>
      </c>
      <c r="F61" s="217" t="str">
        <f>IF(OR('Eff Conc.'!F61=0,'Eff Conc.'!F61=""), " ", 'Eff Conc.'!$D61*'Eff Conc.'!F61*3.78)</f>
        <v xml:space="preserve"> </v>
      </c>
      <c r="G61" s="217" t="str">
        <f>IF(OR('Eff Conc.'!G61=0,'Eff Conc.'!G61=""), " ", 'Eff Conc.'!$D61*'Eff Conc.'!G61*3.78)</f>
        <v xml:space="preserve"> </v>
      </c>
      <c r="H61" s="217" t="str">
        <f>IF('Eff Conc.'!H61="", " ", 'Eff Conc.'!$D61*'Eff Conc.'!H61*3.78)</f>
        <v xml:space="preserve"> </v>
      </c>
      <c r="I61" s="217" t="str">
        <f>IF('Eff Conc.'!I61="", " ", 'Eff Conc.'!$D61*'Eff Conc.'!I61*3.78)</f>
        <v xml:space="preserve"> </v>
      </c>
      <c r="J61" s="217" t="str">
        <f>IF('Eff Conc.'!J61="", " ", 'Eff Conc.'!$D61*'Eff Conc.'!J61*3.78)</f>
        <v xml:space="preserve"> </v>
      </c>
      <c r="K61" s="217" t="str">
        <f>IF('Eff Conc.'!K61="", " ", 'Eff Conc.'!$D61*'Eff Conc.'!K61*3.78)</f>
        <v xml:space="preserve"> </v>
      </c>
      <c r="L61" s="217" t="str">
        <f>IF('Eff Conc.'!L61="", " ", 'Eff Conc.'!$D61*'Eff Conc.'!L61*3.78)</f>
        <v xml:space="preserve"> </v>
      </c>
      <c r="M61" s="257" t="str">
        <f>IF('Eff Conc.'!M61="", " ", 'Eff Conc.'!$D61*'Eff Conc.'!M61*3.78)</f>
        <v xml:space="preserve"> </v>
      </c>
      <c r="N61" s="217" t="str">
        <f>IF('Eff Conc.'!N61="", " ", 'Eff Conc.'!$D61*'Eff Conc.'!N61*3.78)</f>
        <v xml:space="preserve"> </v>
      </c>
      <c r="O61" s="217" t="str">
        <f>IF('Eff Conc.'!O61="", " ", 'Eff Conc.'!$D61*'Eff Conc.'!O61*3.78)</f>
        <v xml:space="preserve"> </v>
      </c>
      <c r="P61" s="217" t="str">
        <f>IF('Eff Conc.'!P61="", " ", 'Eff Conc.'!$E61*'Eff Conc.'!P61*3.78)</f>
        <v xml:space="preserve"> </v>
      </c>
      <c r="Q61" s="217" t="str">
        <f>IF('Eff Conc.'!U61="", " ", 'Eff Conc.'!$D61*'Eff Conc.'!U61*3.78)</f>
        <v xml:space="preserve"> </v>
      </c>
      <c r="R61" s="253" t="str">
        <f>IF('Eff Conc.'!R61="", " ", 'Eff Conc.'!$E61*'Eff Conc.'!R61*3.78)</f>
        <v xml:space="preserve"> </v>
      </c>
    </row>
    <row r="62" spans="1:18" x14ac:dyDescent="0.25">
      <c r="A62" s="229">
        <f>'Eff Conc.'!A62</f>
        <v>0</v>
      </c>
      <c r="B62" s="70">
        <f>'Eff Conc.'!B62</f>
        <v>0</v>
      </c>
      <c r="C62" s="102">
        <f>'Eff Conc.'!C62</f>
        <v>0</v>
      </c>
      <c r="D62" s="186">
        <f>'Eff Conc.'!D62</f>
        <v>0</v>
      </c>
      <c r="E62" s="186">
        <f>'Eff Conc.'!E62</f>
        <v>0</v>
      </c>
      <c r="F62" s="217" t="str">
        <f>IF(OR('Eff Conc.'!F62=0,'Eff Conc.'!F62=""), " ", 'Eff Conc.'!$D62*'Eff Conc.'!F62*3.78)</f>
        <v xml:space="preserve"> </v>
      </c>
      <c r="G62" s="217" t="str">
        <f>IF(OR('Eff Conc.'!G62=0,'Eff Conc.'!G62=""), " ", 'Eff Conc.'!$D62*'Eff Conc.'!G62*3.78)</f>
        <v xml:space="preserve"> </v>
      </c>
      <c r="H62" s="217" t="str">
        <f>IF('Eff Conc.'!H62="", " ", 'Eff Conc.'!$D62*'Eff Conc.'!H62*3.78)</f>
        <v xml:space="preserve"> </v>
      </c>
      <c r="I62" s="217" t="str">
        <f>IF('Eff Conc.'!I62="", " ", 'Eff Conc.'!$D62*'Eff Conc.'!I62*3.78)</f>
        <v xml:space="preserve"> </v>
      </c>
      <c r="J62" s="217" t="str">
        <f>IF('Eff Conc.'!J62="", " ", 'Eff Conc.'!$D62*'Eff Conc.'!J62*3.78)</f>
        <v xml:space="preserve"> </v>
      </c>
      <c r="K62" s="217" t="str">
        <f>IF('Eff Conc.'!K62="", " ", 'Eff Conc.'!$D62*'Eff Conc.'!K62*3.78)</f>
        <v xml:space="preserve"> </v>
      </c>
      <c r="L62" s="217" t="str">
        <f>IF('Eff Conc.'!L62="", " ", 'Eff Conc.'!$D62*'Eff Conc.'!L62*3.78)</f>
        <v xml:space="preserve"> </v>
      </c>
      <c r="M62" s="257" t="str">
        <f>IF('Eff Conc.'!M62="", " ", 'Eff Conc.'!$D62*'Eff Conc.'!M62*3.78)</f>
        <v xml:space="preserve"> </v>
      </c>
      <c r="N62" s="217" t="str">
        <f>IF('Eff Conc.'!N62="", " ", 'Eff Conc.'!$D62*'Eff Conc.'!N62*3.78)</f>
        <v xml:space="preserve"> </v>
      </c>
      <c r="O62" s="217" t="str">
        <f>IF('Eff Conc.'!O62="", " ", 'Eff Conc.'!$D62*'Eff Conc.'!O62*3.78)</f>
        <v xml:space="preserve"> </v>
      </c>
      <c r="P62" s="217" t="str">
        <f>IF('Eff Conc.'!P62="", " ", 'Eff Conc.'!$E62*'Eff Conc.'!P62*3.78)</f>
        <v xml:space="preserve"> </v>
      </c>
      <c r="Q62" s="217" t="str">
        <f>IF('Eff Conc.'!U62="", " ", 'Eff Conc.'!$D62*'Eff Conc.'!U62*3.78)</f>
        <v xml:space="preserve"> </v>
      </c>
      <c r="R62" s="253" t="str">
        <f>IF('Eff Conc.'!R62="", " ", 'Eff Conc.'!$E62*'Eff Conc.'!R62*3.78)</f>
        <v xml:space="preserve"> </v>
      </c>
    </row>
    <row r="63" spans="1:18" x14ac:dyDescent="0.25">
      <c r="A63" s="229">
        <f>'Eff Conc.'!A63</f>
        <v>0</v>
      </c>
      <c r="B63" s="70">
        <f>'Eff Conc.'!B63</f>
        <v>0</v>
      </c>
      <c r="C63" s="102">
        <f>'Eff Conc.'!C63</f>
        <v>0</v>
      </c>
      <c r="D63" s="186">
        <f>'Eff Conc.'!D63</f>
        <v>0</v>
      </c>
      <c r="E63" s="186">
        <f>'Eff Conc.'!E63</f>
        <v>0</v>
      </c>
      <c r="F63" s="217" t="str">
        <f>IF(OR('Eff Conc.'!F63=0,'Eff Conc.'!F63=""), " ", 'Eff Conc.'!$D63*'Eff Conc.'!F63*3.78)</f>
        <v xml:space="preserve"> </v>
      </c>
      <c r="G63" s="217" t="str">
        <f>IF(OR('Eff Conc.'!G63=0,'Eff Conc.'!G63=""), " ", 'Eff Conc.'!$D63*'Eff Conc.'!G63*3.78)</f>
        <v xml:space="preserve"> </v>
      </c>
      <c r="H63" s="217" t="str">
        <f>IF('Eff Conc.'!H63="", " ", 'Eff Conc.'!$D63*'Eff Conc.'!H63*3.78)</f>
        <v xml:space="preserve"> </v>
      </c>
      <c r="I63" s="217" t="str">
        <f>IF('Eff Conc.'!I63="", " ", 'Eff Conc.'!$D63*'Eff Conc.'!I63*3.78)</f>
        <v xml:space="preserve"> </v>
      </c>
      <c r="J63" s="217" t="str">
        <f>IF('Eff Conc.'!J63="", " ", 'Eff Conc.'!$D63*'Eff Conc.'!J63*3.78)</f>
        <v xml:space="preserve"> </v>
      </c>
      <c r="K63" s="217" t="str">
        <f>IF('Eff Conc.'!K63="", " ", 'Eff Conc.'!$D63*'Eff Conc.'!K63*3.78)</f>
        <v xml:space="preserve"> </v>
      </c>
      <c r="L63" s="217" t="str">
        <f>IF('Eff Conc.'!L63="", " ", 'Eff Conc.'!$D63*'Eff Conc.'!L63*3.78)</f>
        <v xml:space="preserve"> </v>
      </c>
      <c r="M63" s="257" t="str">
        <f>IF('Eff Conc.'!M63="", " ", 'Eff Conc.'!$D63*'Eff Conc.'!M63*3.78)</f>
        <v xml:space="preserve"> </v>
      </c>
      <c r="N63" s="217" t="str">
        <f>IF('Eff Conc.'!N63="", " ", 'Eff Conc.'!$D63*'Eff Conc.'!N63*3.78)</f>
        <v xml:space="preserve"> </v>
      </c>
      <c r="O63" s="217" t="str">
        <f>IF('Eff Conc.'!O63="", " ", 'Eff Conc.'!$D63*'Eff Conc.'!O63*3.78)</f>
        <v xml:space="preserve"> </v>
      </c>
      <c r="P63" s="217" t="str">
        <f>IF('Eff Conc.'!P63="", " ", 'Eff Conc.'!$E63*'Eff Conc.'!P63*3.78)</f>
        <v xml:space="preserve"> </v>
      </c>
      <c r="Q63" s="217" t="str">
        <f>IF('Eff Conc.'!U63="", " ", 'Eff Conc.'!$D63*'Eff Conc.'!U63*3.78)</f>
        <v xml:space="preserve"> </v>
      </c>
      <c r="R63" s="253" t="str">
        <f>IF('Eff Conc.'!R63="", " ", 'Eff Conc.'!$E63*'Eff Conc.'!R63*3.78)</f>
        <v xml:space="preserve"> </v>
      </c>
    </row>
    <row r="64" spans="1:18" x14ac:dyDescent="0.25">
      <c r="A64" s="229">
        <f>'Eff Conc.'!A64</f>
        <v>0</v>
      </c>
      <c r="B64" s="70">
        <f>'Eff Conc.'!B64</f>
        <v>0</v>
      </c>
      <c r="C64" s="102">
        <f>'Eff Conc.'!C64</f>
        <v>0</v>
      </c>
      <c r="D64" s="186">
        <f>'Eff Conc.'!D64</f>
        <v>0</v>
      </c>
      <c r="E64" s="186">
        <f>'Eff Conc.'!E64</f>
        <v>0</v>
      </c>
      <c r="F64" s="217" t="str">
        <f>IF(OR('Eff Conc.'!F64=0,'Eff Conc.'!F64=""), " ", 'Eff Conc.'!$D64*'Eff Conc.'!F64*3.78)</f>
        <v xml:space="preserve"> </v>
      </c>
      <c r="G64" s="217" t="str">
        <f>IF(OR('Eff Conc.'!G64=0,'Eff Conc.'!G64=""), " ", 'Eff Conc.'!$D64*'Eff Conc.'!G64*3.78)</f>
        <v xml:space="preserve"> </v>
      </c>
      <c r="H64" s="217" t="str">
        <f>IF('Eff Conc.'!H64="", " ", 'Eff Conc.'!$D64*'Eff Conc.'!H64*3.78)</f>
        <v xml:space="preserve"> </v>
      </c>
      <c r="I64" s="217" t="str">
        <f>IF('Eff Conc.'!I64="", " ", 'Eff Conc.'!$D64*'Eff Conc.'!I64*3.78)</f>
        <v xml:space="preserve"> </v>
      </c>
      <c r="J64" s="217" t="str">
        <f>IF('Eff Conc.'!J64="", " ", 'Eff Conc.'!$D64*'Eff Conc.'!J64*3.78)</f>
        <v xml:space="preserve"> </v>
      </c>
      <c r="K64" s="217" t="str">
        <f>IF('Eff Conc.'!K64="", " ", 'Eff Conc.'!$D64*'Eff Conc.'!K64*3.78)</f>
        <v xml:space="preserve"> </v>
      </c>
      <c r="L64" s="217" t="str">
        <f>IF('Eff Conc.'!L64="", " ", 'Eff Conc.'!$D64*'Eff Conc.'!L64*3.78)</f>
        <v xml:space="preserve"> </v>
      </c>
      <c r="M64" s="257" t="str">
        <f>IF('Eff Conc.'!M64="", " ", 'Eff Conc.'!$D64*'Eff Conc.'!M64*3.78)</f>
        <v xml:space="preserve"> </v>
      </c>
      <c r="N64" s="217" t="str">
        <f>IF('Eff Conc.'!N64="", " ", 'Eff Conc.'!$D64*'Eff Conc.'!N64*3.78)</f>
        <v xml:space="preserve"> </v>
      </c>
      <c r="O64" s="217" t="str">
        <f>IF('Eff Conc.'!O64="", " ", 'Eff Conc.'!$D64*'Eff Conc.'!O64*3.78)</f>
        <v xml:space="preserve"> </v>
      </c>
      <c r="P64" s="217" t="str">
        <f>IF('Eff Conc.'!P64="", " ", 'Eff Conc.'!$E64*'Eff Conc.'!P64*3.78)</f>
        <v xml:space="preserve"> </v>
      </c>
      <c r="Q64" s="217" t="str">
        <f>IF('Eff Conc.'!U64="", " ", 'Eff Conc.'!$D64*'Eff Conc.'!U64*3.78)</f>
        <v xml:space="preserve"> </v>
      </c>
      <c r="R64" s="253" t="str">
        <f>IF('Eff Conc.'!R64="", " ", 'Eff Conc.'!$E64*'Eff Conc.'!R64*3.78)</f>
        <v xml:space="preserve"> </v>
      </c>
    </row>
    <row r="65" spans="1:20" ht="15" customHeight="1" x14ac:dyDescent="0.25">
      <c r="A65" s="229">
        <f>'Eff Conc.'!A65</f>
        <v>0</v>
      </c>
      <c r="B65" s="70">
        <f>'Eff Conc.'!B65</f>
        <v>0</v>
      </c>
      <c r="C65" s="102">
        <f>'Eff Conc.'!C65</f>
        <v>0</v>
      </c>
      <c r="D65" s="186">
        <f>'Eff Conc.'!D65</f>
        <v>0</v>
      </c>
      <c r="E65" s="186">
        <f>'Eff Conc.'!E65</f>
        <v>0</v>
      </c>
      <c r="F65" s="217" t="str">
        <f>IF(OR('Eff Conc.'!F65=0,'Eff Conc.'!F65=""), " ", 'Eff Conc.'!$D65*'Eff Conc.'!F65*3.78)</f>
        <v xml:space="preserve"> </v>
      </c>
      <c r="G65" s="217" t="str">
        <f>IF(OR('Eff Conc.'!G65=0,'Eff Conc.'!G65=""), " ", 'Eff Conc.'!$D65*'Eff Conc.'!G65*3.78)</f>
        <v xml:space="preserve"> </v>
      </c>
      <c r="H65" s="217" t="str">
        <f>IF('Eff Conc.'!H65="", " ", 'Eff Conc.'!$D65*'Eff Conc.'!H65*3.78)</f>
        <v xml:space="preserve"> </v>
      </c>
      <c r="I65" s="217" t="str">
        <f>IF('Eff Conc.'!I65="", " ", 'Eff Conc.'!$D65*'Eff Conc.'!I65*3.78)</f>
        <v xml:space="preserve"> </v>
      </c>
      <c r="J65" s="217" t="str">
        <f>IF('Eff Conc.'!J65="", " ", 'Eff Conc.'!$D65*'Eff Conc.'!J65*3.78)</f>
        <v xml:space="preserve"> </v>
      </c>
      <c r="K65" s="217" t="str">
        <f>IF('Eff Conc.'!K65="", " ", 'Eff Conc.'!$D65*'Eff Conc.'!K65*3.78)</f>
        <v xml:space="preserve"> </v>
      </c>
      <c r="L65" s="217" t="str">
        <f>IF('Eff Conc.'!L65="", " ", 'Eff Conc.'!$D65*'Eff Conc.'!L65*3.78)</f>
        <v xml:space="preserve"> </v>
      </c>
      <c r="M65" s="257" t="str">
        <f>IF('Eff Conc.'!M65="", " ", 'Eff Conc.'!$D65*'Eff Conc.'!M65*3.78)</f>
        <v xml:space="preserve"> </v>
      </c>
      <c r="N65" s="217" t="str">
        <f>IF('Eff Conc.'!N65="", " ", 'Eff Conc.'!$D65*'Eff Conc.'!N65*3.78)</f>
        <v xml:space="preserve"> </v>
      </c>
      <c r="O65" s="217" t="str">
        <f>IF('Eff Conc.'!O65="", " ", 'Eff Conc.'!$D65*'Eff Conc.'!O65*3.78)</f>
        <v xml:space="preserve"> </v>
      </c>
      <c r="P65" s="217" t="str">
        <f>IF('Eff Conc.'!P65="", " ", 'Eff Conc.'!$E65*'Eff Conc.'!P65*3.78)</f>
        <v xml:space="preserve"> </v>
      </c>
      <c r="Q65" s="217" t="str">
        <f>IF('Eff Conc.'!U65="", " ", 'Eff Conc.'!$D65*'Eff Conc.'!U65*3.78)</f>
        <v xml:space="preserve"> </v>
      </c>
      <c r="R65" s="253" t="str">
        <f>IF('Eff Conc.'!R65="", " ", 'Eff Conc.'!$E65*'Eff Conc.'!R65*3.78)</f>
        <v xml:space="preserve"> </v>
      </c>
    </row>
    <row r="66" spans="1:20" ht="15.75" thickBot="1" x14ac:dyDescent="0.3">
      <c r="A66" s="230">
        <f>'Eff Conc.'!A66</f>
        <v>0</v>
      </c>
      <c r="B66" s="231">
        <f>'Eff Conc.'!B66</f>
        <v>0</v>
      </c>
      <c r="C66" s="232">
        <f>'Eff Conc.'!C66</f>
        <v>0</v>
      </c>
      <c r="D66" s="233">
        <f>'Eff Conc.'!D66</f>
        <v>0</v>
      </c>
      <c r="E66" s="233">
        <f>'Eff Conc.'!E66</f>
        <v>0</v>
      </c>
      <c r="F66" s="234" t="str">
        <f>IF(OR('Eff Conc.'!F66=0,'Eff Conc.'!F66=""), " ", 'Eff Conc.'!$D66*'Eff Conc.'!F66*3.78)</f>
        <v xml:space="preserve"> </v>
      </c>
      <c r="G66" s="234" t="str">
        <f>IF(OR('Eff Conc.'!G66=0,'Eff Conc.'!G66=""), " ", 'Eff Conc.'!$D66*'Eff Conc.'!G66*3.78)</f>
        <v xml:space="preserve"> </v>
      </c>
      <c r="H66" s="234" t="str">
        <f>IF('Eff Conc.'!H66="", " ", 'Eff Conc.'!$D66*'Eff Conc.'!H66*3.78)</f>
        <v xml:space="preserve"> </v>
      </c>
      <c r="I66" s="234" t="str">
        <f>IF('Eff Conc.'!I66="", " ", 'Eff Conc.'!$D66*'Eff Conc.'!I66*3.78)</f>
        <v xml:space="preserve"> </v>
      </c>
      <c r="J66" s="234" t="str">
        <f>IF('Eff Conc.'!J66="", " ", 'Eff Conc.'!$D66*'Eff Conc.'!J66*3.78)</f>
        <v xml:space="preserve"> </v>
      </c>
      <c r="K66" s="234" t="str">
        <f>IF('Eff Conc.'!K66="", " ", 'Eff Conc.'!$D66*'Eff Conc.'!K66*3.78)</f>
        <v xml:space="preserve"> </v>
      </c>
      <c r="L66" s="234" t="str">
        <f>IF('Eff Conc.'!L66="", " ", 'Eff Conc.'!$D66*'Eff Conc.'!L66*3.78)</f>
        <v xml:space="preserve"> </v>
      </c>
      <c r="M66" s="258" t="str">
        <f>IF('Eff Conc.'!M66="", " ", 'Eff Conc.'!$D66*'Eff Conc.'!M66*3.78)</f>
        <v xml:space="preserve"> </v>
      </c>
      <c r="N66" s="234" t="str">
        <f>IF('Eff Conc.'!N66="", " ", 'Eff Conc.'!$D66*'Eff Conc.'!N66*3.78)</f>
        <v xml:space="preserve"> </v>
      </c>
      <c r="O66" s="234" t="str">
        <f>IF('Eff Conc.'!O66="", " ", 'Eff Conc.'!$D66*'Eff Conc.'!O66*3.78)</f>
        <v xml:space="preserve"> </v>
      </c>
      <c r="P66" s="234" t="str">
        <f>IF('Eff Conc.'!P66="", " ", 'Eff Conc.'!$E66*'Eff Conc.'!P66*3.78)</f>
        <v xml:space="preserve"> </v>
      </c>
      <c r="Q66" s="234" t="str">
        <f>IF('Eff Conc.'!U66="", " ", 'Eff Conc.'!$D66*'Eff Conc.'!U66*3.78)</f>
        <v xml:space="preserve"> </v>
      </c>
      <c r="R66" s="254" t="str">
        <f>IF('Eff Conc.'!R66="", " ", 'Eff Conc.'!$E66*'Eff Conc.'!R66*3.78)</f>
        <v xml:space="preserve"> </v>
      </c>
    </row>
    <row r="68" spans="1:20" ht="15.75" thickBot="1" x14ac:dyDescent="0.3"/>
    <row r="69" spans="1:20" s="88" customFormat="1" ht="15.75" x14ac:dyDescent="0.25">
      <c r="A69" s="215" t="s">
        <v>124</v>
      </c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50"/>
      <c r="O69" s="50"/>
      <c r="P69" s="50"/>
      <c r="Q69" s="50"/>
      <c r="R69" s="50"/>
      <c r="S69" s="50"/>
      <c r="T69" s="51"/>
    </row>
    <row r="70" spans="1:20" s="88" customFormat="1" x14ac:dyDescent="0.25">
      <c r="A70" s="213" t="s">
        <v>100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37"/>
      <c r="O70" s="37"/>
      <c r="P70" s="37"/>
      <c r="Q70" s="37"/>
      <c r="R70" s="37"/>
      <c r="S70" s="37"/>
      <c r="T70" s="53"/>
    </row>
    <row r="71" spans="1:20" s="88" customFormat="1" x14ac:dyDescent="0.25">
      <c r="A71" s="213" t="s">
        <v>93</v>
      </c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37"/>
      <c r="O71" s="37"/>
      <c r="P71" s="37"/>
      <c r="Q71" s="37"/>
      <c r="R71" s="37"/>
      <c r="S71" s="37"/>
      <c r="T71" s="53"/>
    </row>
    <row r="72" spans="1:20" s="99" customFormat="1" x14ac:dyDescent="0.25">
      <c r="A72" s="213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37"/>
      <c r="O72" s="37"/>
      <c r="P72" s="37"/>
      <c r="Q72" s="37"/>
      <c r="R72" s="37"/>
      <c r="S72" s="37"/>
      <c r="T72" s="53"/>
    </row>
    <row r="73" spans="1:20" s="88" customFormat="1" ht="14.25" customHeight="1" x14ac:dyDescent="0.25">
      <c r="A73" s="214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8" customFormat="1" ht="14.25" customHeight="1" x14ac:dyDescent="0.25">
      <c r="A74" s="143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8" customFormat="1" ht="14.25" customHeight="1" x14ac:dyDescent="0.25">
      <c r="A75" s="143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8" customFormat="1" ht="14.25" customHeight="1" x14ac:dyDescent="0.25">
      <c r="A76" s="143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8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8" customFormat="1" ht="14.25" customHeight="1" x14ac:dyDescent="0.25">
      <c r="A78" s="214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8" customFormat="1" ht="14.25" customHeight="1" x14ac:dyDescent="0.25">
      <c r="A79" s="143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8" customFormat="1" x14ac:dyDescent="0.25">
      <c r="A80" s="144" t="s">
        <v>161</v>
      </c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37"/>
      <c r="S80" s="37"/>
      <c r="T80" s="53"/>
    </row>
    <row r="81" spans="1:20" s="88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8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467" priority="7" operator="containsText" text="Y">
      <formula>NOT(ISERROR(SEARCH("Y",C7)))</formula>
    </cfRule>
  </conditionalFormatting>
  <conditionalFormatting sqref="A7:L66 N7:Q66">
    <cfRule type="containsBlanks" dxfId="466" priority="9">
      <formula>LEN(TRIM(A7))=0</formula>
    </cfRule>
  </conditionalFormatting>
  <conditionalFormatting sqref="F7:L66 N7:Q66">
    <cfRule type="cellIs" dxfId="465" priority="4" operator="equal">
      <formula>0</formula>
    </cfRule>
    <cfRule type="containsErrors" dxfId="464" priority="5">
      <formula>ISERROR(F7)</formula>
    </cfRule>
  </conditionalFormatting>
  <conditionalFormatting sqref="R7:R66">
    <cfRule type="containsBlanks" dxfId="463" priority="3">
      <formula>LEN(TRIM(R7))=0</formula>
    </cfRule>
  </conditionalFormatting>
  <conditionalFormatting sqref="R7:R66">
    <cfRule type="cellIs" dxfId="462" priority="1" operator="equal">
      <formula>0</formula>
    </cfRule>
    <cfRule type="containsErrors" dxfId="461" priority="2">
      <formula>ISERROR(R7)</formula>
    </cfRule>
  </conditionalFormatting>
  <pageMargins left="0.25" right="0.25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topLeftCell="A10" zoomScaleNormal="100" workbookViewId="0">
      <selection activeCell="L27" sqref="L27"/>
    </sheetView>
  </sheetViews>
  <sheetFormatPr defaultRowHeight="15" x14ac:dyDescent="0.25"/>
  <cols>
    <col min="1" max="1" width="15.28515625" style="66" bestFit="1" customWidth="1"/>
    <col min="2" max="2" width="13" customWidth="1"/>
    <col min="3" max="18" width="6" style="66" customWidth="1"/>
    <col min="19" max="19" width="6.42578125" style="66" bestFit="1" customWidth="1"/>
    <col min="20" max="20" width="6" style="66" customWidth="1"/>
    <col min="21" max="22" width="5.5703125" style="66" customWidth="1"/>
    <col min="23" max="23" width="5.85546875" style="66" customWidth="1"/>
    <col min="24" max="24" width="5.85546875" customWidth="1"/>
  </cols>
  <sheetData>
    <row r="1" spans="1:24" ht="23.25" customHeight="1" thickBot="1" x14ac:dyDescent="0.4">
      <c r="A1" s="103" t="s">
        <v>82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N1" s="103"/>
      <c r="O1" s="104"/>
      <c r="P1" s="104"/>
      <c r="Q1" s="104"/>
      <c r="R1" s="104"/>
      <c r="S1" s="104"/>
      <c r="T1" s="104"/>
      <c r="U1" s="105"/>
      <c r="V1" s="105"/>
    </row>
    <row r="2" spans="1:24" s="38" customFormat="1" ht="18.75" x14ac:dyDescent="0.3">
      <c r="A2" s="137" t="str">
        <f>'Eff Conc.'!A2</f>
        <v>Refinery Name</v>
      </c>
      <c r="B2" s="138"/>
      <c r="C2" s="138"/>
      <c r="D2" s="138"/>
      <c r="E2" s="138"/>
      <c r="F2" s="138"/>
      <c r="G2" s="138"/>
      <c r="H2" s="138"/>
      <c r="I2" s="138"/>
      <c r="J2" s="138"/>
      <c r="K2" s="139"/>
      <c r="N2" s="106"/>
      <c r="O2" s="106"/>
      <c r="P2" s="106"/>
      <c r="Q2" s="106"/>
      <c r="R2" s="106"/>
      <c r="S2" s="107"/>
      <c r="T2" s="108"/>
      <c r="U2" s="108"/>
      <c r="V2" s="108"/>
      <c r="W2" s="108"/>
    </row>
    <row r="3" spans="1:24" s="38" customFormat="1" ht="19.5" thickBot="1" x14ac:dyDescent="0.35">
      <c r="A3" s="140" t="str">
        <f>'Eff Conc.'!A3</f>
        <v>Contact Person Name, Title, Phone Number, Email Address</v>
      </c>
      <c r="B3" s="141"/>
      <c r="C3" s="141"/>
      <c r="D3" s="141"/>
      <c r="E3" s="141"/>
      <c r="F3" s="141"/>
      <c r="G3" s="141"/>
      <c r="H3" s="141"/>
      <c r="I3" s="141"/>
      <c r="J3" s="141"/>
      <c r="K3" s="142"/>
      <c r="N3" s="106"/>
      <c r="O3" s="106"/>
      <c r="P3" s="106"/>
      <c r="Q3" s="106"/>
      <c r="R3" s="106"/>
      <c r="S3" s="107"/>
      <c r="T3" s="108"/>
      <c r="U3" s="108"/>
      <c r="V3" s="108"/>
      <c r="W3" s="108"/>
    </row>
    <row r="4" spans="1:24" ht="19.5" thickBot="1" x14ac:dyDescent="0.35"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24" ht="27.75" customHeight="1" x14ac:dyDescent="0.25">
      <c r="A5" s="71" t="s">
        <v>83</v>
      </c>
      <c r="B5" s="8" t="s">
        <v>0</v>
      </c>
      <c r="C5" s="281" t="s">
        <v>4</v>
      </c>
      <c r="D5" s="280"/>
      <c r="E5" s="281" t="s">
        <v>5</v>
      </c>
      <c r="F5" s="280"/>
      <c r="G5" s="281" t="s">
        <v>1</v>
      </c>
      <c r="H5" s="280"/>
      <c r="I5" s="281" t="s">
        <v>2</v>
      </c>
      <c r="J5" s="280"/>
      <c r="K5" s="281" t="s">
        <v>3</v>
      </c>
      <c r="L5" s="280"/>
      <c r="M5" s="281" t="s">
        <v>7</v>
      </c>
      <c r="N5" s="280"/>
      <c r="O5" s="281" t="s">
        <v>8</v>
      </c>
      <c r="P5" s="280"/>
      <c r="Q5" s="281" t="s">
        <v>23</v>
      </c>
      <c r="R5" s="280"/>
      <c r="S5" s="279" t="s">
        <v>17</v>
      </c>
      <c r="T5" s="280"/>
      <c r="U5" s="279" t="s">
        <v>9</v>
      </c>
      <c r="V5" s="280"/>
      <c r="W5" s="279" t="s">
        <v>154</v>
      </c>
      <c r="X5" s="280"/>
    </row>
    <row r="6" spans="1:24" ht="18.75" customHeight="1" thickBot="1" x14ac:dyDescent="0.3">
      <c r="A6" s="72"/>
      <c r="B6" s="2" t="s">
        <v>32</v>
      </c>
      <c r="C6" s="110" t="s">
        <v>30</v>
      </c>
      <c r="D6" s="111" t="s">
        <v>31</v>
      </c>
      <c r="E6" s="110" t="s">
        <v>30</v>
      </c>
      <c r="F6" s="111" t="s">
        <v>31</v>
      </c>
      <c r="G6" s="110" t="s">
        <v>30</v>
      </c>
      <c r="H6" s="111" t="s">
        <v>31</v>
      </c>
      <c r="I6" s="110" t="s">
        <v>30</v>
      </c>
      <c r="J6" s="111" t="s">
        <v>31</v>
      </c>
      <c r="K6" s="110" t="s">
        <v>30</v>
      </c>
      <c r="L6" s="111" t="s">
        <v>31</v>
      </c>
      <c r="M6" s="110" t="s">
        <v>30</v>
      </c>
      <c r="N6" s="111" t="s">
        <v>31</v>
      </c>
      <c r="O6" s="110" t="s">
        <v>30</v>
      </c>
      <c r="P6" s="111" t="s">
        <v>31</v>
      </c>
      <c r="Q6" s="110" t="s">
        <v>30</v>
      </c>
      <c r="R6" s="111" t="s">
        <v>31</v>
      </c>
      <c r="S6" s="112" t="s">
        <v>30</v>
      </c>
      <c r="T6" s="113" t="s">
        <v>31</v>
      </c>
      <c r="U6" s="112" t="s">
        <v>30</v>
      </c>
      <c r="V6" s="111" t="s">
        <v>31</v>
      </c>
      <c r="W6" s="112" t="s">
        <v>30</v>
      </c>
      <c r="X6" s="113" t="s">
        <v>31</v>
      </c>
    </row>
    <row r="7" spans="1:24" s="38" customFormat="1" ht="15.75" thickBot="1" x14ac:dyDescent="0.3">
      <c r="A7" s="129" t="str">
        <f>'Eff Conc.'!A7</f>
        <v>Q3 2012</v>
      </c>
      <c r="B7" s="57">
        <f>'Eff Conc.'!B7</f>
        <v>41093.409722222219</v>
      </c>
      <c r="C7" s="114"/>
      <c r="D7" s="115"/>
      <c r="E7" s="116"/>
      <c r="F7" s="117"/>
      <c r="G7" s="114"/>
      <c r="H7" s="115"/>
      <c r="I7" s="116"/>
      <c r="J7" s="117"/>
      <c r="K7" s="114">
        <v>2.7E-2</v>
      </c>
      <c r="L7" s="115">
        <v>0.1</v>
      </c>
      <c r="M7" s="116"/>
      <c r="N7" s="118"/>
      <c r="O7" s="114"/>
      <c r="P7" s="115"/>
      <c r="Q7" s="116"/>
      <c r="R7" s="178"/>
      <c r="S7" s="181"/>
      <c r="T7" s="115"/>
      <c r="U7" s="255">
        <v>0.4</v>
      </c>
      <c r="V7" s="117">
        <v>2.5</v>
      </c>
      <c r="W7" s="181"/>
      <c r="X7" s="115"/>
    </row>
    <row r="8" spans="1:24" s="38" customFormat="1" ht="15.75" thickBot="1" x14ac:dyDescent="0.3">
      <c r="A8" s="165" t="str">
        <f>'Eff Conc.'!A8</f>
        <v>Q3 2012</v>
      </c>
      <c r="B8" s="166">
        <f>'Eff Conc.'!B8</f>
        <v>41101.375</v>
      </c>
      <c r="C8" s="119"/>
      <c r="D8" s="120"/>
      <c r="E8" s="121"/>
      <c r="F8" s="122"/>
      <c r="G8" s="119"/>
      <c r="H8" s="120"/>
      <c r="I8" s="121"/>
      <c r="J8" s="122"/>
      <c r="K8" s="114">
        <v>2.7E-2</v>
      </c>
      <c r="L8" s="115">
        <v>0.1</v>
      </c>
      <c r="M8" s="121"/>
      <c r="N8" s="123"/>
      <c r="O8" s="119"/>
      <c r="P8" s="120"/>
      <c r="Q8" s="121"/>
      <c r="R8" s="179"/>
      <c r="S8" s="182"/>
      <c r="T8" s="120"/>
      <c r="U8" s="255">
        <v>0.4</v>
      </c>
      <c r="V8" s="117">
        <v>2.5</v>
      </c>
      <c r="W8" s="182"/>
      <c r="X8" s="120"/>
    </row>
    <row r="9" spans="1:24" s="38" customFormat="1" ht="15.75" thickBot="1" x14ac:dyDescent="0.3">
      <c r="A9" s="165" t="str">
        <f>'Eff Conc.'!A9</f>
        <v>Q3 2012</v>
      </c>
      <c r="B9" s="166">
        <f>'Eff Conc.'!B9</f>
        <v>41101.368055555555</v>
      </c>
      <c r="C9" s="119"/>
      <c r="D9" s="120"/>
      <c r="E9" s="121"/>
      <c r="F9" s="122"/>
      <c r="G9" s="119"/>
      <c r="H9" s="120"/>
      <c r="I9" s="121"/>
      <c r="J9" s="122"/>
      <c r="K9" s="114">
        <v>2.7E-2</v>
      </c>
      <c r="L9" s="115">
        <v>0.1</v>
      </c>
      <c r="M9" s="121"/>
      <c r="N9" s="123"/>
      <c r="O9" s="119"/>
      <c r="P9" s="120"/>
      <c r="Q9" s="121"/>
      <c r="R9" s="179"/>
      <c r="S9" s="182"/>
      <c r="T9" s="120"/>
      <c r="U9" s="255">
        <v>0.4</v>
      </c>
      <c r="V9" s="117">
        <v>2.5</v>
      </c>
      <c r="W9" s="182"/>
      <c r="X9" s="120"/>
    </row>
    <row r="10" spans="1:24" s="38" customFormat="1" ht="15.75" thickBot="1" x14ac:dyDescent="0.3">
      <c r="A10" s="165" t="str">
        <f>'Eff Conc.'!A10</f>
        <v>Q3 2012</v>
      </c>
      <c r="B10" s="166">
        <f>'Eff Conc.'!B10</f>
        <v>41123.385416666664</v>
      </c>
      <c r="C10" s="119"/>
      <c r="D10" s="120"/>
      <c r="E10" s="121"/>
      <c r="F10" s="122"/>
      <c r="G10" s="119"/>
      <c r="H10" s="120"/>
      <c r="I10" s="121"/>
      <c r="J10" s="122"/>
      <c r="K10" s="114">
        <v>2.7E-2</v>
      </c>
      <c r="L10" s="115">
        <v>0.1</v>
      </c>
      <c r="M10" s="121"/>
      <c r="N10" s="123"/>
      <c r="O10" s="119"/>
      <c r="P10" s="120"/>
      <c r="Q10" s="121"/>
      <c r="R10" s="179"/>
      <c r="S10" s="182"/>
      <c r="T10" s="120"/>
      <c r="U10" s="255">
        <v>0.4</v>
      </c>
      <c r="V10" s="117">
        <v>2.5</v>
      </c>
      <c r="W10" s="182"/>
      <c r="X10" s="120"/>
    </row>
    <row r="11" spans="1:24" s="38" customFormat="1" ht="15.75" thickBot="1" x14ac:dyDescent="0.3">
      <c r="A11" s="165" t="str">
        <f>'Eff Conc.'!A11</f>
        <v>Q3 2012</v>
      </c>
      <c r="B11" s="166">
        <f>'Eff Conc.'!B11</f>
        <v>41123.364583333336</v>
      </c>
      <c r="C11" s="119"/>
      <c r="D11" s="120"/>
      <c r="E11" s="121"/>
      <c r="F11" s="122"/>
      <c r="G11" s="119"/>
      <c r="H11" s="120"/>
      <c r="I11" s="121"/>
      <c r="J11" s="122"/>
      <c r="K11" s="114">
        <v>2.7E-2</v>
      </c>
      <c r="L11" s="115">
        <v>0.1</v>
      </c>
      <c r="M11" s="121"/>
      <c r="N11" s="123"/>
      <c r="O11" s="119"/>
      <c r="P11" s="120"/>
      <c r="Q11" s="121"/>
      <c r="R11" s="179"/>
      <c r="S11" s="182"/>
      <c r="T11" s="120"/>
      <c r="U11" s="255">
        <v>0.4</v>
      </c>
      <c r="V11" s="117">
        <v>2.5</v>
      </c>
      <c r="W11" s="182"/>
      <c r="X11" s="120"/>
    </row>
    <row r="12" spans="1:24" s="38" customFormat="1" ht="15.75" thickBot="1" x14ac:dyDescent="0.3">
      <c r="A12" s="165" t="str">
        <f>'Eff Conc.'!A12</f>
        <v>Q3 2012</v>
      </c>
      <c r="B12" s="166">
        <f>'Eff Conc.'!B12</f>
        <v>41157.40625</v>
      </c>
      <c r="C12" s="119"/>
      <c r="D12" s="120"/>
      <c r="E12" s="121"/>
      <c r="F12" s="122"/>
      <c r="G12" s="119"/>
      <c r="H12" s="120"/>
      <c r="I12" s="121"/>
      <c r="J12" s="122"/>
      <c r="K12" s="114">
        <v>2.7E-2</v>
      </c>
      <c r="L12" s="115">
        <v>0.1</v>
      </c>
      <c r="M12" s="121"/>
      <c r="N12" s="123"/>
      <c r="O12" s="119"/>
      <c r="P12" s="120"/>
      <c r="Q12" s="121"/>
      <c r="R12" s="179"/>
      <c r="S12" s="182"/>
      <c r="T12" s="120"/>
      <c r="U12" s="255">
        <v>0.4</v>
      </c>
      <c r="V12" s="117">
        <v>2.5</v>
      </c>
      <c r="W12" s="182"/>
      <c r="X12" s="120"/>
    </row>
    <row r="13" spans="1:24" s="38" customFormat="1" ht="15.75" thickBot="1" x14ac:dyDescent="0.3">
      <c r="A13" s="165" t="str">
        <f>'Eff Conc.'!A13</f>
        <v>Q4 2012</v>
      </c>
      <c r="B13" s="166">
        <f>'Eff Conc.'!B13</f>
        <v>41184.420138888891</v>
      </c>
      <c r="C13" s="119"/>
      <c r="D13" s="120"/>
      <c r="E13" s="121"/>
      <c r="F13" s="122"/>
      <c r="G13" s="119"/>
      <c r="H13" s="120"/>
      <c r="I13" s="121"/>
      <c r="J13" s="122"/>
      <c r="K13" s="114">
        <v>2.7E-2</v>
      </c>
      <c r="L13" s="115">
        <v>0.1</v>
      </c>
      <c r="M13" s="121"/>
      <c r="N13" s="123"/>
      <c r="O13" s="119"/>
      <c r="P13" s="120"/>
      <c r="Q13" s="121"/>
      <c r="R13" s="179"/>
      <c r="S13" s="182"/>
      <c r="T13" s="120"/>
      <c r="U13" s="256">
        <v>1.25</v>
      </c>
      <c r="V13" s="122">
        <v>2.5</v>
      </c>
      <c r="W13" s="182"/>
      <c r="X13" s="120"/>
    </row>
    <row r="14" spans="1:24" s="38" customFormat="1" ht="15.75" thickBot="1" x14ac:dyDescent="0.3">
      <c r="A14" s="165" t="str">
        <f>'Eff Conc.'!A14</f>
        <v>Q4 2012</v>
      </c>
      <c r="B14" s="166">
        <f>'Eff Conc.'!B14</f>
        <v>41215.40625</v>
      </c>
      <c r="C14" s="119"/>
      <c r="D14" s="120"/>
      <c r="E14" s="121"/>
      <c r="F14" s="122"/>
      <c r="G14" s="119"/>
      <c r="H14" s="120"/>
      <c r="I14" s="121"/>
      <c r="J14" s="122"/>
      <c r="K14" s="114">
        <v>2.7E-2</v>
      </c>
      <c r="L14" s="115">
        <v>0.1</v>
      </c>
      <c r="M14" s="121"/>
      <c r="N14" s="123"/>
      <c r="O14" s="119"/>
      <c r="P14" s="120"/>
      <c r="Q14" s="121"/>
      <c r="R14" s="179"/>
      <c r="S14" s="182"/>
      <c r="T14" s="120"/>
      <c r="U14" s="256">
        <v>1.25</v>
      </c>
      <c r="V14" s="122">
        <v>2.5</v>
      </c>
      <c r="W14" s="182"/>
      <c r="X14" s="120"/>
    </row>
    <row r="15" spans="1:24" s="38" customFormat="1" ht="15.75" thickBot="1" x14ac:dyDescent="0.3">
      <c r="A15" s="165" t="str">
        <f>'Eff Conc.'!A15</f>
        <v>Q4 2012</v>
      </c>
      <c r="B15" s="166">
        <f>'Eff Conc.'!B15</f>
        <v>41240.474305555559</v>
      </c>
      <c r="C15" s="119"/>
      <c r="D15" s="120"/>
      <c r="E15" s="121"/>
      <c r="F15" s="122"/>
      <c r="G15" s="119"/>
      <c r="H15" s="120"/>
      <c r="I15" s="121"/>
      <c r="J15" s="122"/>
      <c r="K15" s="114">
        <v>2.7E-2</v>
      </c>
      <c r="L15" s="115">
        <v>0.1</v>
      </c>
      <c r="M15" s="121"/>
      <c r="N15" s="123"/>
      <c r="O15" s="119"/>
      <c r="P15" s="120"/>
      <c r="Q15" s="121"/>
      <c r="R15" s="179"/>
      <c r="S15" s="182"/>
      <c r="T15" s="120"/>
      <c r="U15" s="256">
        <v>1.25</v>
      </c>
      <c r="V15" s="122">
        <v>2.5</v>
      </c>
      <c r="W15" s="182"/>
      <c r="X15" s="120"/>
    </row>
    <row r="16" spans="1:24" s="38" customFormat="1" ht="15.75" thickBot="1" x14ac:dyDescent="0.3">
      <c r="A16" s="165" t="str">
        <f>'Eff Conc.'!A16</f>
        <v>Q4 2012</v>
      </c>
      <c r="B16" s="166">
        <f>'Eff Conc.'!B16</f>
        <v>41247.449999999997</v>
      </c>
      <c r="C16" s="119"/>
      <c r="D16" s="120"/>
      <c r="E16" s="121"/>
      <c r="F16" s="122"/>
      <c r="G16" s="119"/>
      <c r="H16" s="120"/>
      <c r="I16" s="121"/>
      <c r="J16" s="122"/>
      <c r="K16" s="114">
        <v>2.7E-2</v>
      </c>
      <c r="L16" s="115">
        <v>0.1</v>
      </c>
      <c r="M16" s="121"/>
      <c r="N16" s="123"/>
      <c r="O16" s="119"/>
      <c r="P16" s="120"/>
      <c r="Q16" s="121"/>
      <c r="R16" s="179"/>
      <c r="S16" s="182"/>
      <c r="T16" s="120"/>
      <c r="U16" s="256">
        <v>1.25</v>
      </c>
      <c r="V16" s="122">
        <v>2.5</v>
      </c>
      <c r="W16" s="182"/>
      <c r="X16" s="120"/>
    </row>
    <row r="17" spans="1:24" s="38" customFormat="1" ht="15.75" thickBot="1" x14ac:dyDescent="0.3">
      <c r="A17" s="165" t="str">
        <f>'Eff Conc.'!A17</f>
        <v>Q12013</v>
      </c>
      <c r="B17" s="166">
        <f>'Eff Conc.'!B17</f>
        <v>41276.428472222222</v>
      </c>
      <c r="C17" s="119"/>
      <c r="D17" s="120"/>
      <c r="E17" s="121"/>
      <c r="F17" s="122"/>
      <c r="G17" s="119"/>
      <c r="H17" s="120"/>
      <c r="I17" s="121"/>
      <c r="J17" s="122"/>
      <c r="K17" s="114">
        <v>2.7E-2</v>
      </c>
      <c r="L17" s="115">
        <v>0.1</v>
      </c>
      <c r="M17" s="121"/>
      <c r="N17" s="123"/>
      <c r="O17" s="119"/>
      <c r="P17" s="120"/>
      <c r="Q17" s="121"/>
      <c r="R17" s="179"/>
      <c r="S17" s="182"/>
      <c r="T17" s="120"/>
      <c r="U17" s="256">
        <v>1.25</v>
      </c>
      <c r="V17" s="122">
        <v>2.5</v>
      </c>
      <c r="W17" s="182"/>
      <c r="X17" s="120"/>
    </row>
    <row r="18" spans="1:24" s="38" customFormat="1" ht="15.75" thickBot="1" x14ac:dyDescent="0.3">
      <c r="A18" s="165" t="str">
        <f>'Eff Conc.'!A18</f>
        <v>Q12013</v>
      </c>
      <c r="B18" s="166">
        <f>'Eff Conc.'!B18</f>
        <v>41276.4375</v>
      </c>
      <c r="C18" s="119"/>
      <c r="D18" s="120"/>
      <c r="E18" s="121"/>
      <c r="F18" s="122"/>
      <c r="G18" s="119"/>
      <c r="H18" s="120"/>
      <c r="I18" s="121"/>
      <c r="J18" s="122"/>
      <c r="K18" s="114">
        <v>2.7E-2</v>
      </c>
      <c r="L18" s="115">
        <v>0.1</v>
      </c>
      <c r="M18" s="121"/>
      <c r="N18" s="123"/>
      <c r="O18" s="119"/>
      <c r="P18" s="120"/>
      <c r="Q18" s="121"/>
      <c r="R18" s="179"/>
      <c r="S18" s="182"/>
      <c r="T18" s="120"/>
      <c r="U18" s="256">
        <v>1.25</v>
      </c>
      <c r="V18" s="122">
        <v>2.5</v>
      </c>
      <c r="W18" s="182"/>
      <c r="X18" s="120"/>
    </row>
    <row r="19" spans="1:24" s="99" customFormat="1" ht="15.75" thickBot="1" x14ac:dyDescent="0.3">
      <c r="A19" s="165" t="str">
        <f>'Eff Conc.'!A19</f>
        <v>Q12013</v>
      </c>
      <c r="B19" s="166">
        <f>'Eff Conc.'!B19</f>
        <v>41310.395833333336</v>
      </c>
      <c r="C19" s="119"/>
      <c r="D19" s="120"/>
      <c r="E19" s="121"/>
      <c r="F19" s="122"/>
      <c r="G19" s="119"/>
      <c r="H19" s="120"/>
      <c r="I19" s="121"/>
      <c r="J19" s="122"/>
      <c r="K19" s="114">
        <v>2.7E-2</v>
      </c>
      <c r="L19" s="115">
        <v>0.1</v>
      </c>
      <c r="M19" s="121"/>
      <c r="N19" s="123"/>
      <c r="O19" s="119"/>
      <c r="P19" s="120"/>
      <c r="Q19" s="121"/>
      <c r="R19" s="179"/>
      <c r="S19" s="182"/>
      <c r="T19" s="120"/>
      <c r="U19" s="256">
        <v>1.25</v>
      </c>
      <c r="V19" s="122">
        <v>2.5</v>
      </c>
      <c r="W19" s="182"/>
      <c r="X19" s="120"/>
    </row>
    <row r="20" spans="1:24" s="99" customFormat="1" ht="15.75" thickBot="1" x14ac:dyDescent="0.3">
      <c r="A20" s="165" t="str">
        <f>'Eff Conc.'!A20</f>
        <v>Q12013</v>
      </c>
      <c r="B20" s="166">
        <f>'Eff Conc.'!B20</f>
        <v>41310.40625</v>
      </c>
      <c r="C20" s="119"/>
      <c r="D20" s="120"/>
      <c r="E20" s="121"/>
      <c r="F20" s="122"/>
      <c r="G20" s="119"/>
      <c r="H20" s="120"/>
      <c r="I20" s="121"/>
      <c r="J20" s="122"/>
      <c r="K20" s="114">
        <v>2.7E-2</v>
      </c>
      <c r="L20" s="115">
        <v>0.1</v>
      </c>
      <c r="M20" s="121"/>
      <c r="N20" s="123"/>
      <c r="O20" s="119"/>
      <c r="P20" s="120"/>
      <c r="Q20" s="121"/>
      <c r="R20" s="179"/>
      <c r="S20" s="182"/>
      <c r="T20" s="120"/>
      <c r="U20" s="256">
        <v>1.25</v>
      </c>
      <c r="V20" s="122">
        <v>2.5</v>
      </c>
      <c r="W20" s="182"/>
      <c r="X20" s="120"/>
    </row>
    <row r="21" spans="1:24" s="99" customFormat="1" ht="15.75" thickBot="1" x14ac:dyDescent="0.3">
      <c r="A21" s="165" t="str">
        <f>'Eff Conc.'!A21</f>
        <v>Q12013</v>
      </c>
      <c r="B21" s="166">
        <f>'Eff Conc.'!B21</f>
        <v>41338.458333333336</v>
      </c>
      <c r="C21" s="119"/>
      <c r="D21" s="120"/>
      <c r="E21" s="121"/>
      <c r="F21" s="122"/>
      <c r="G21" s="119"/>
      <c r="H21" s="120"/>
      <c r="I21" s="121"/>
      <c r="J21" s="122"/>
      <c r="K21" s="114">
        <v>2.7E-2</v>
      </c>
      <c r="L21" s="115">
        <v>0.1</v>
      </c>
      <c r="M21" s="121"/>
      <c r="N21" s="123"/>
      <c r="O21" s="119"/>
      <c r="P21" s="120"/>
      <c r="Q21" s="121"/>
      <c r="R21" s="179"/>
      <c r="S21" s="182"/>
      <c r="T21" s="120"/>
      <c r="U21" s="256">
        <v>1.25</v>
      </c>
      <c r="V21" s="122">
        <v>2.5</v>
      </c>
      <c r="W21" s="182"/>
      <c r="X21" s="120"/>
    </row>
    <row r="22" spans="1:24" s="99" customFormat="1" ht="15.75" thickBot="1" x14ac:dyDescent="0.3">
      <c r="A22" s="165" t="str">
        <f>'Eff Conc.'!A22</f>
        <v>Q22013</v>
      </c>
      <c r="B22" s="166">
        <f>'Eff Conc.'!B22</f>
        <v>41366.399305555555</v>
      </c>
      <c r="C22" s="119">
        <v>7.0000000000000007E-2</v>
      </c>
      <c r="D22" s="120">
        <v>0.1</v>
      </c>
      <c r="E22" s="121">
        <v>7.0000000000000007E-2</v>
      </c>
      <c r="F22" s="122">
        <v>0.1</v>
      </c>
      <c r="G22" s="119">
        <v>0.48</v>
      </c>
      <c r="H22" s="120">
        <v>1</v>
      </c>
      <c r="I22" s="121">
        <v>2E-3</v>
      </c>
      <c r="J22" s="122">
        <v>6.6000000000000003E-2</v>
      </c>
      <c r="K22" s="114">
        <v>2.7E-2</v>
      </c>
      <c r="L22" s="115">
        <v>0.1</v>
      </c>
      <c r="M22" s="121"/>
      <c r="N22" s="123"/>
      <c r="O22" s="119">
        <v>7.4999999999999997E-2</v>
      </c>
      <c r="P22" s="120">
        <v>0.1</v>
      </c>
      <c r="Q22" s="121">
        <v>7.4999999999999997E-2</v>
      </c>
      <c r="R22" s="179">
        <v>0.1</v>
      </c>
      <c r="S22" s="182">
        <v>0.06</v>
      </c>
      <c r="T22" s="120">
        <v>0.1</v>
      </c>
      <c r="U22" s="256">
        <v>1.25</v>
      </c>
      <c r="V22" s="122">
        <v>2.5</v>
      </c>
      <c r="W22" s="182">
        <v>0.06</v>
      </c>
      <c r="X22" s="120">
        <v>0.1</v>
      </c>
    </row>
    <row r="23" spans="1:24" s="99" customFormat="1" ht="15.75" thickBot="1" x14ac:dyDescent="0.3">
      <c r="A23" s="165" t="str">
        <f>'Eff Conc.'!A23</f>
        <v>Q22013</v>
      </c>
      <c r="B23" s="166">
        <f>'Eff Conc.'!B23</f>
        <v>41396.409722222219</v>
      </c>
      <c r="C23" s="119">
        <v>7.0000000000000007E-2</v>
      </c>
      <c r="D23" s="120">
        <v>0.1</v>
      </c>
      <c r="E23" s="121">
        <v>7.0000000000000007E-2</v>
      </c>
      <c r="F23" s="122">
        <v>0.1</v>
      </c>
      <c r="G23" s="119">
        <v>0.02</v>
      </c>
      <c r="H23" s="120">
        <v>0.05</v>
      </c>
      <c r="I23" s="121">
        <v>0.03</v>
      </c>
      <c r="J23" s="122">
        <v>0.1</v>
      </c>
      <c r="K23" s="114">
        <v>2.7E-2</v>
      </c>
      <c r="L23" s="115">
        <v>0.1</v>
      </c>
      <c r="M23" s="121"/>
      <c r="N23" s="123"/>
      <c r="O23" s="119">
        <v>3.5000000000000003E-2</v>
      </c>
      <c r="P23" s="120">
        <v>0.05</v>
      </c>
      <c r="Q23" s="121">
        <v>3.5000000000000003E-2</v>
      </c>
      <c r="R23" s="179">
        <v>0.05</v>
      </c>
      <c r="S23" s="182">
        <v>0.06</v>
      </c>
      <c r="T23" s="120">
        <v>0.1</v>
      </c>
      <c r="U23" s="256">
        <v>1.25</v>
      </c>
      <c r="V23" s="122">
        <v>2.5</v>
      </c>
      <c r="W23" s="182">
        <v>0.06</v>
      </c>
      <c r="X23" s="120">
        <v>0.1</v>
      </c>
    </row>
    <row r="24" spans="1:24" s="99" customFormat="1" x14ac:dyDescent="0.25">
      <c r="A24" s="165" t="str">
        <f>'Eff Conc.'!A24</f>
        <v>Q22013</v>
      </c>
      <c r="B24" s="166">
        <f>'Eff Conc.'!B24</f>
        <v>41429.395833333336</v>
      </c>
      <c r="C24" s="119">
        <v>0.35</v>
      </c>
      <c r="D24" s="120">
        <v>0.5</v>
      </c>
      <c r="E24" s="121">
        <v>0.14000000000000001</v>
      </c>
      <c r="F24" s="122">
        <v>2.5</v>
      </c>
      <c r="G24" s="119">
        <v>0.48</v>
      </c>
      <c r="H24" s="120">
        <v>1</v>
      </c>
      <c r="I24" s="121">
        <v>2E-3</v>
      </c>
      <c r="J24" s="122">
        <v>0.03</v>
      </c>
      <c r="K24" s="114">
        <v>2.7E-2</v>
      </c>
      <c r="L24" s="115">
        <v>0.1</v>
      </c>
      <c r="M24" s="121"/>
      <c r="N24" s="123"/>
      <c r="O24" s="119">
        <v>7.4999999999999997E-2</v>
      </c>
      <c r="P24" s="120">
        <v>0.1</v>
      </c>
      <c r="Q24" s="121">
        <v>7.4999999999999997E-2</v>
      </c>
      <c r="R24" s="179">
        <v>0.1</v>
      </c>
      <c r="S24" s="182"/>
      <c r="T24" s="120"/>
      <c r="U24" s="256">
        <v>1.25</v>
      </c>
      <c r="V24" s="122">
        <v>2.5</v>
      </c>
      <c r="W24" s="182">
        <v>0.06</v>
      </c>
      <c r="X24" s="120">
        <v>0.1</v>
      </c>
    </row>
    <row r="25" spans="1:24" s="99" customFormat="1" x14ac:dyDescent="0.25">
      <c r="A25" s="165">
        <f>'Eff Conc.'!A25</f>
        <v>0</v>
      </c>
      <c r="B25" s="166">
        <f>'Eff Conc.'!B25</f>
        <v>0</v>
      </c>
      <c r="C25" s="119"/>
      <c r="D25" s="120"/>
      <c r="E25" s="121"/>
      <c r="F25" s="122"/>
      <c r="G25" s="119"/>
      <c r="H25" s="120"/>
      <c r="I25" s="121"/>
      <c r="J25" s="122"/>
      <c r="K25" s="119"/>
      <c r="L25" s="120"/>
      <c r="M25" s="121"/>
      <c r="N25" s="123"/>
      <c r="O25" s="119"/>
      <c r="P25" s="120"/>
      <c r="Q25" s="121"/>
      <c r="R25" s="179"/>
      <c r="S25" s="182"/>
      <c r="T25" s="120"/>
      <c r="U25" s="121"/>
      <c r="V25" s="122"/>
      <c r="W25" s="182"/>
      <c r="X25" s="120"/>
    </row>
    <row r="26" spans="1:24" s="99" customFormat="1" x14ac:dyDescent="0.25">
      <c r="A26" s="165">
        <f>'Eff Conc.'!A26</f>
        <v>0</v>
      </c>
      <c r="B26" s="166">
        <f>'Eff Conc.'!B26</f>
        <v>0</v>
      </c>
      <c r="C26" s="119"/>
      <c r="D26" s="120"/>
      <c r="E26" s="121"/>
      <c r="F26" s="122"/>
      <c r="G26" s="119"/>
      <c r="H26" s="120"/>
      <c r="I26" s="121"/>
      <c r="J26" s="122"/>
      <c r="K26" s="119"/>
      <c r="L26" s="120"/>
      <c r="M26" s="121"/>
      <c r="N26" s="123"/>
      <c r="O26" s="119"/>
      <c r="P26" s="120"/>
      <c r="Q26" s="121"/>
      <c r="R26" s="179"/>
      <c r="S26" s="182"/>
      <c r="T26" s="120"/>
      <c r="U26" s="121"/>
      <c r="V26" s="122"/>
      <c r="W26" s="182"/>
      <c r="X26" s="120"/>
    </row>
    <row r="27" spans="1:24" s="99" customFormat="1" x14ac:dyDescent="0.25">
      <c r="A27" s="165">
        <f>'Eff Conc.'!A27</f>
        <v>0</v>
      </c>
      <c r="B27" s="166">
        <f>'Eff Conc.'!B27</f>
        <v>0</v>
      </c>
      <c r="C27" s="119"/>
      <c r="D27" s="120"/>
      <c r="E27" s="121"/>
      <c r="F27" s="122"/>
      <c r="G27" s="119"/>
      <c r="H27" s="120"/>
      <c r="I27" s="121"/>
      <c r="J27" s="122"/>
      <c r="K27" s="119"/>
      <c r="L27" s="120"/>
      <c r="M27" s="121"/>
      <c r="N27" s="123"/>
      <c r="O27" s="119"/>
      <c r="P27" s="120"/>
      <c r="Q27" s="121"/>
      <c r="R27" s="179"/>
      <c r="S27" s="182"/>
      <c r="T27" s="120"/>
      <c r="U27" s="121"/>
      <c r="V27" s="122"/>
      <c r="W27" s="182"/>
      <c r="X27" s="120"/>
    </row>
    <row r="28" spans="1:24" s="99" customFormat="1" x14ac:dyDescent="0.25">
      <c r="A28" s="165">
        <f>'Eff Conc.'!A28</f>
        <v>0</v>
      </c>
      <c r="B28" s="166">
        <f>'Eff Conc.'!B28</f>
        <v>0</v>
      </c>
      <c r="C28" s="119"/>
      <c r="D28" s="120"/>
      <c r="E28" s="121"/>
      <c r="F28" s="122"/>
      <c r="G28" s="119"/>
      <c r="H28" s="120"/>
      <c r="I28" s="121"/>
      <c r="J28" s="122"/>
      <c r="K28" s="119"/>
      <c r="L28" s="120"/>
      <c r="M28" s="121"/>
      <c r="N28" s="123"/>
      <c r="O28" s="119"/>
      <c r="P28" s="120"/>
      <c r="Q28" s="121"/>
      <c r="R28" s="179"/>
      <c r="S28" s="182"/>
      <c r="T28" s="120"/>
      <c r="U28" s="121"/>
      <c r="V28" s="122"/>
      <c r="W28" s="182"/>
      <c r="X28" s="120"/>
    </row>
    <row r="29" spans="1:24" s="99" customFormat="1" x14ac:dyDescent="0.25">
      <c r="A29" s="165">
        <f>'Eff Conc.'!A29</f>
        <v>0</v>
      </c>
      <c r="B29" s="166">
        <f>'Eff Conc.'!B29</f>
        <v>0</v>
      </c>
      <c r="C29" s="119"/>
      <c r="D29" s="120"/>
      <c r="E29" s="121"/>
      <c r="F29" s="122"/>
      <c r="G29" s="119"/>
      <c r="H29" s="120"/>
      <c r="I29" s="121"/>
      <c r="J29" s="122"/>
      <c r="K29" s="119"/>
      <c r="L29" s="120"/>
      <c r="M29" s="121"/>
      <c r="N29" s="123"/>
      <c r="O29" s="119"/>
      <c r="P29" s="120"/>
      <c r="Q29" s="121"/>
      <c r="R29" s="179"/>
      <c r="S29" s="182"/>
      <c r="T29" s="120"/>
      <c r="U29" s="121"/>
      <c r="V29" s="122"/>
      <c r="W29" s="182"/>
      <c r="X29" s="120"/>
    </row>
    <row r="30" spans="1:24" s="99" customFormat="1" x14ac:dyDescent="0.25">
      <c r="A30" s="165">
        <f>'Eff Conc.'!A30</f>
        <v>0</v>
      </c>
      <c r="B30" s="166">
        <f>'Eff Conc.'!B30</f>
        <v>0</v>
      </c>
      <c r="C30" s="119"/>
      <c r="D30" s="120"/>
      <c r="E30" s="121"/>
      <c r="F30" s="122"/>
      <c r="G30" s="119"/>
      <c r="H30" s="120"/>
      <c r="I30" s="121"/>
      <c r="J30" s="122"/>
      <c r="K30" s="119"/>
      <c r="L30" s="120"/>
      <c r="M30" s="121"/>
      <c r="N30" s="123"/>
      <c r="O30" s="119"/>
      <c r="P30" s="120"/>
      <c r="Q30" s="121"/>
      <c r="R30" s="179"/>
      <c r="S30" s="182"/>
      <c r="T30" s="120"/>
      <c r="U30" s="121"/>
      <c r="V30" s="122"/>
      <c r="W30" s="182"/>
      <c r="X30" s="120"/>
    </row>
    <row r="31" spans="1:24" s="99" customFormat="1" x14ac:dyDescent="0.25">
      <c r="A31" s="165">
        <f>'Eff Conc.'!A31</f>
        <v>0</v>
      </c>
      <c r="B31" s="166">
        <f>'Eff Conc.'!B31</f>
        <v>0</v>
      </c>
      <c r="C31" s="119"/>
      <c r="D31" s="120"/>
      <c r="E31" s="121"/>
      <c r="F31" s="122"/>
      <c r="G31" s="119"/>
      <c r="H31" s="120"/>
      <c r="I31" s="121"/>
      <c r="J31" s="122"/>
      <c r="K31" s="119"/>
      <c r="L31" s="120"/>
      <c r="M31" s="121"/>
      <c r="N31" s="123"/>
      <c r="O31" s="119"/>
      <c r="P31" s="120"/>
      <c r="Q31" s="121"/>
      <c r="R31" s="179"/>
      <c r="S31" s="182"/>
      <c r="T31" s="120"/>
      <c r="U31" s="121"/>
      <c r="V31" s="122"/>
      <c r="W31" s="182"/>
      <c r="X31" s="120"/>
    </row>
    <row r="32" spans="1:24" s="99" customFormat="1" x14ac:dyDescent="0.25">
      <c r="A32" s="165">
        <f>'Eff Conc.'!A32</f>
        <v>0</v>
      </c>
      <c r="B32" s="166">
        <f>'Eff Conc.'!B32</f>
        <v>0</v>
      </c>
      <c r="C32" s="119"/>
      <c r="D32" s="120"/>
      <c r="E32" s="121"/>
      <c r="F32" s="122"/>
      <c r="G32" s="119"/>
      <c r="H32" s="120"/>
      <c r="I32" s="121"/>
      <c r="J32" s="122"/>
      <c r="K32" s="119"/>
      <c r="L32" s="120"/>
      <c r="M32" s="121"/>
      <c r="N32" s="123"/>
      <c r="O32" s="119"/>
      <c r="P32" s="120"/>
      <c r="Q32" s="121"/>
      <c r="R32" s="179"/>
      <c r="S32" s="182"/>
      <c r="T32" s="120"/>
      <c r="U32" s="121"/>
      <c r="V32" s="122"/>
      <c r="W32" s="182"/>
      <c r="X32" s="120"/>
    </row>
    <row r="33" spans="1:24" s="99" customFormat="1" x14ac:dyDescent="0.25">
      <c r="A33" s="165">
        <f>'Eff Conc.'!A33</f>
        <v>0</v>
      </c>
      <c r="B33" s="166">
        <f>'Eff Conc.'!B33</f>
        <v>0</v>
      </c>
      <c r="C33" s="119"/>
      <c r="D33" s="120"/>
      <c r="E33" s="121"/>
      <c r="F33" s="122"/>
      <c r="G33" s="119"/>
      <c r="H33" s="120"/>
      <c r="I33" s="121"/>
      <c r="J33" s="122"/>
      <c r="K33" s="119"/>
      <c r="L33" s="120"/>
      <c r="M33" s="121"/>
      <c r="N33" s="123"/>
      <c r="O33" s="119"/>
      <c r="P33" s="120"/>
      <c r="Q33" s="121"/>
      <c r="R33" s="179"/>
      <c r="S33" s="182"/>
      <c r="T33" s="120"/>
      <c r="U33" s="121"/>
      <c r="V33" s="122"/>
      <c r="W33" s="182"/>
      <c r="X33" s="120"/>
    </row>
    <row r="34" spans="1:24" s="99" customFormat="1" x14ac:dyDescent="0.25">
      <c r="A34" s="165">
        <f>'Eff Conc.'!A34</f>
        <v>0</v>
      </c>
      <c r="B34" s="166">
        <f>'Eff Conc.'!B34</f>
        <v>0</v>
      </c>
      <c r="C34" s="119"/>
      <c r="D34" s="120"/>
      <c r="E34" s="121"/>
      <c r="F34" s="122"/>
      <c r="G34" s="119"/>
      <c r="H34" s="120"/>
      <c r="I34" s="121"/>
      <c r="J34" s="122"/>
      <c r="K34" s="119"/>
      <c r="L34" s="120"/>
      <c r="M34" s="121"/>
      <c r="N34" s="123"/>
      <c r="O34" s="119"/>
      <c r="P34" s="120"/>
      <c r="Q34" s="121"/>
      <c r="R34" s="179"/>
      <c r="S34" s="182"/>
      <c r="T34" s="120"/>
      <c r="U34" s="121"/>
      <c r="V34" s="122"/>
      <c r="W34" s="182"/>
      <c r="X34" s="120"/>
    </row>
    <row r="35" spans="1:24" s="99" customFormat="1" x14ac:dyDescent="0.25">
      <c r="A35" s="165">
        <f>'Eff Conc.'!A35</f>
        <v>0</v>
      </c>
      <c r="B35" s="166">
        <f>'Eff Conc.'!B35</f>
        <v>0</v>
      </c>
      <c r="C35" s="119"/>
      <c r="D35" s="120"/>
      <c r="E35" s="121"/>
      <c r="F35" s="122"/>
      <c r="G35" s="119"/>
      <c r="H35" s="120"/>
      <c r="I35" s="121"/>
      <c r="J35" s="122"/>
      <c r="K35" s="119"/>
      <c r="L35" s="120"/>
      <c r="M35" s="121"/>
      <c r="N35" s="123"/>
      <c r="O35" s="119"/>
      <c r="P35" s="120"/>
      <c r="Q35" s="121"/>
      <c r="R35" s="179"/>
      <c r="S35" s="182"/>
      <c r="T35" s="120"/>
      <c r="U35" s="121"/>
      <c r="V35" s="122"/>
      <c r="W35" s="182"/>
      <c r="X35" s="120"/>
    </row>
    <row r="36" spans="1:24" s="99" customFormat="1" x14ac:dyDescent="0.25">
      <c r="A36" s="165">
        <f>'Eff Conc.'!A36</f>
        <v>0</v>
      </c>
      <c r="B36" s="166">
        <f>'Eff Conc.'!B36</f>
        <v>0</v>
      </c>
      <c r="C36" s="119"/>
      <c r="D36" s="120"/>
      <c r="E36" s="121"/>
      <c r="F36" s="122"/>
      <c r="G36" s="119"/>
      <c r="H36" s="120"/>
      <c r="I36" s="121"/>
      <c r="J36" s="122"/>
      <c r="K36" s="119"/>
      <c r="L36" s="120"/>
      <c r="M36" s="121"/>
      <c r="N36" s="123"/>
      <c r="O36" s="119"/>
      <c r="P36" s="120"/>
      <c r="Q36" s="121"/>
      <c r="R36" s="179"/>
      <c r="S36" s="182"/>
      <c r="T36" s="120"/>
      <c r="U36" s="121"/>
      <c r="V36" s="122"/>
      <c r="W36" s="182"/>
      <c r="X36" s="120"/>
    </row>
    <row r="37" spans="1:24" s="99" customFormat="1" x14ac:dyDescent="0.25">
      <c r="A37" s="165">
        <f>'Eff Conc.'!A37</f>
        <v>0</v>
      </c>
      <c r="B37" s="166">
        <f>'Eff Conc.'!B37</f>
        <v>0</v>
      </c>
      <c r="C37" s="119"/>
      <c r="D37" s="120"/>
      <c r="E37" s="121"/>
      <c r="F37" s="122"/>
      <c r="G37" s="119"/>
      <c r="H37" s="120"/>
      <c r="I37" s="121"/>
      <c r="J37" s="122"/>
      <c r="K37" s="119"/>
      <c r="L37" s="120"/>
      <c r="M37" s="121"/>
      <c r="N37" s="123"/>
      <c r="O37" s="119"/>
      <c r="P37" s="120"/>
      <c r="Q37" s="121"/>
      <c r="R37" s="179"/>
      <c r="S37" s="182"/>
      <c r="T37" s="120"/>
      <c r="U37" s="121"/>
      <c r="V37" s="122"/>
      <c r="W37" s="182"/>
      <c r="X37" s="120"/>
    </row>
    <row r="38" spans="1:24" s="99" customFormat="1" x14ac:dyDescent="0.25">
      <c r="A38" s="165">
        <f>'Eff Conc.'!A38</f>
        <v>0</v>
      </c>
      <c r="B38" s="166">
        <f>'Eff Conc.'!B38</f>
        <v>0</v>
      </c>
      <c r="C38" s="119"/>
      <c r="D38" s="120"/>
      <c r="E38" s="121"/>
      <c r="F38" s="122"/>
      <c r="G38" s="119"/>
      <c r="H38" s="120"/>
      <c r="I38" s="121"/>
      <c r="J38" s="122"/>
      <c r="K38" s="119"/>
      <c r="L38" s="120"/>
      <c r="M38" s="121"/>
      <c r="N38" s="123"/>
      <c r="O38" s="119"/>
      <c r="P38" s="120"/>
      <c r="Q38" s="121"/>
      <c r="R38" s="179"/>
      <c r="S38" s="182"/>
      <c r="T38" s="120"/>
      <c r="U38" s="121"/>
      <c r="V38" s="122"/>
      <c r="W38" s="182"/>
      <c r="X38" s="120"/>
    </row>
    <row r="39" spans="1:24" s="99" customFormat="1" x14ac:dyDescent="0.25">
      <c r="A39" s="165">
        <f>'Eff Conc.'!A39</f>
        <v>0</v>
      </c>
      <c r="B39" s="166">
        <f>'Eff Conc.'!B39</f>
        <v>0</v>
      </c>
      <c r="C39" s="119"/>
      <c r="D39" s="120"/>
      <c r="E39" s="121"/>
      <c r="F39" s="122"/>
      <c r="G39" s="119"/>
      <c r="H39" s="120"/>
      <c r="I39" s="121"/>
      <c r="J39" s="122"/>
      <c r="K39" s="119"/>
      <c r="L39" s="120"/>
      <c r="M39" s="121"/>
      <c r="N39" s="123"/>
      <c r="O39" s="119"/>
      <c r="P39" s="120"/>
      <c r="Q39" s="121"/>
      <c r="R39" s="179"/>
      <c r="S39" s="182"/>
      <c r="T39" s="120"/>
      <c r="U39" s="121"/>
      <c r="V39" s="122"/>
      <c r="W39" s="182"/>
      <c r="X39" s="120"/>
    </row>
    <row r="40" spans="1:24" s="99" customFormat="1" x14ac:dyDescent="0.25">
      <c r="A40" s="165">
        <f>'Eff Conc.'!A40</f>
        <v>0</v>
      </c>
      <c r="B40" s="166">
        <f>'Eff Conc.'!B40</f>
        <v>0</v>
      </c>
      <c r="C40" s="119"/>
      <c r="D40" s="120"/>
      <c r="E40" s="121"/>
      <c r="F40" s="122"/>
      <c r="G40" s="119"/>
      <c r="H40" s="120"/>
      <c r="I40" s="121"/>
      <c r="J40" s="122"/>
      <c r="K40" s="119"/>
      <c r="L40" s="120"/>
      <c r="M40" s="121"/>
      <c r="N40" s="123"/>
      <c r="O40" s="119"/>
      <c r="P40" s="120"/>
      <c r="Q40" s="121"/>
      <c r="R40" s="179"/>
      <c r="S40" s="182"/>
      <c r="T40" s="120"/>
      <c r="U40" s="121"/>
      <c r="V40" s="122"/>
      <c r="W40" s="182"/>
      <c r="X40" s="120"/>
    </row>
    <row r="41" spans="1:24" s="99" customFormat="1" x14ac:dyDescent="0.25">
      <c r="A41" s="165">
        <f>'Eff Conc.'!A41</f>
        <v>0</v>
      </c>
      <c r="B41" s="166">
        <f>'Eff Conc.'!B41</f>
        <v>0</v>
      </c>
      <c r="C41" s="119"/>
      <c r="D41" s="120"/>
      <c r="E41" s="121"/>
      <c r="F41" s="122"/>
      <c r="G41" s="119"/>
      <c r="H41" s="120"/>
      <c r="I41" s="121"/>
      <c r="J41" s="122"/>
      <c r="K41" s="119"/>
      <c r="L41" s="120"/>
      <c r="M41" s="121"/>
      <c r="N41" s="123"/>
      <c r="O41" s="119"/>
      <c r="P41" s="120"/>
      <c r="Q41" s="121"/>
      <c r="R41" s="179"/>
      <c r="S41" s="182"/>
      <c r="T41" s="120"/>
      <c r="U41" s="121"/>
      <c r="V41" s="122"/>
      <c r="W41" s="182"/>
      <c r="X41" s="120"/>
    </row>
    <row r="42" spans="1:24" s="99" customFormat="1" x14ac:dyDescent="0.25">
      <c r="A42" s="165">
        <f>'Eff Conc.'!A42</f>
        <v>0</v>
      </c>
      <c r="B42" s="166">
        <f>'Eff Conc.'!B42</f>
        <v>0</v>
      </c>
      <c r="C42" s="119"/>
      <c r="D42" s="120"/>
      <c r="E42" s="121"/>
      <c r="F42" s="122"/>
      <c r="G42" s="119"/>
      <c r="H42" s="120"/>
      <c r="I42" s="121"/>
      <c r="J42" s="122"/>
      <c r="K42" s="119"/>
      <c r="L42" s="120"/>
      <c r="M42" s="121"/>
      <c r="N42" s="123"/>
      <c r="O42" s="119"/>
      <c r="P42" s="120"/>
      <c r="Q42" s="121"/>
      <c r="R42" s="179"/>
      <c r="S42" s="182"/>
      <c r="T42" s="120"/>
      <c r="U42" s="121"/>
      <c r="V42" s="122"/>
      <c r="W42" s="182"/>
      <c r="X42" s="120"/>
    </row>
    <row r="43" spans="1:24" s="99" customFormat="1" x14ac:dyDescent="0.25">
      <c r="A43" s="165">
        <f>'Eff Conc.'!A43</f>
        <v>0</v>
      </c>
      <c r="B43" s="166">
        <f>'Eff Conc.'!B43</f>
        <v>0</v>
      </c>
      <c r="C43" s="119"/>
      <c r="D43" s="120"/>
      <c r="E43" s="121"/>
      <c r="F43" s="122"/>
      <c r="G43" s="119"/>
      <c r="H43" s="120"/>
      <c r="I43" s="121"/>
      <c r="J43" s="122"/>
      <c r="K43" s="119"/>
      <c r="L43" s="120"/>
      <c r="M43" s="121"/>
      <c r="N43" s="123"/>
      <c r="O43" s="119"/>
      <c r="P43" s="120"/>
      <c r="Q43" s="121"/>
      <c r="R43" s="179"/>
      <c r="S43" s="182"/>
      <c r="T43" s="120"/>
      <c r="U43" s="121"/>
      <c r="V43" s="122"/>
      <c r="W43" s="182"/>
      <c r="X43" s="120"/>
    </row>
    <row r="44" spans="1:24" s="99" customFormat="1" x14ac:dyDescent="0.25">
      <c r="A44" s="165">
        <f>'Eff Conc.'!A44</f>
        <v>0</v>
      </c>
      <c r="B44" s="166">
        <f>'Eff Conc.'!B44</f>
        <v>0</v>
      </c>
      <c r="C44" s="119"/>
      <c r="D44" s="120"/>
      <c r="E44" s="121"/>
      <c r="F44" s="122"/>
      <c r="G44" s="119"/>
      <c r="H44" s="120"/>
      <c r="I44" s="121"/>
      <c r="J44" s="122"/>
      <c r="K44" s="119"/>
      <c r="L44" s="120"/>
      <c r="M44" s="121"/>
      <c r="N44" s="123"/>
      <c r="O44" s="119"/>
      <c r="P44" s="120"/>
      <c r="Q44" s="121"/>
      <c r="R44" s="179"/>
      <c r="S44" s="182"/>
      <c r="T44" s="120"/>
      <c r="U44" s="121"/>
      <c r="V44" s="122"/>
      <c r="W44" s="182"/>
      <c r="X44" s="120"/>
    </row>
    <row r="45" spans="1:24" s="38" customFormat="1" x14ac:dyDescent="0.25">
      <c r="A45" s="165">
        <f>'Eff Conc.'!A45</f>
        <v>0</v>
      </c>
      <c r="B45" s="166">
        <f>'Eff Conc.'!B45</f>
        <v>0</v>
      </c>
      <c r="C45" s="119"/>
      <c r="D45" s="120"/>
      <c r="E45" s="121"/>
      <c r="F45" s="122"/>
      <c r="G45" s="119"/>
      <c r="H45" s="120"/>
      <c r="I45" s="121"/>
      <c r="J45" s="122"/>
      <c r="K45" s="119"/>
      <c r="L45" s="120"/>
      <c r="M45" s="121"/>
      <c r="N45" s="123"/>
      <c r="O45" s="119"/>
      <c r="P45" s="120"/>
      <c r="Q45" s="121"/>
      <c r="R45" s="179"/>
      <c r="S45" s="182"/>
      <c r="T45" s="120"/>
      <c r="U45" s="121"/>
      <c r="V45" s="122"/>
      <c r="W45" s="182"/>
      <c r="X45" s="120"/>
    </row>
    <row r="46" spans="1:24" s="38" customFormat="1" x14ac:dyDescent="0.25">
      <c r="A46" s="165">
        <f>'Eff Conc.'!A46</f>
        <v>0</v>
      </c>
      <c r="B46" s="166">
        <f>'Eff Conc.'!B46</f>
        <v>0</v>
      </c>
      <c r="C46" s="119"/>
      <c r="D46" s="120"/>
      <c r="E46" s="121"/>
      <c r="F46" s="122"/>
      <c r="G46" s="119"/>
      <c r="H46" s="120"/>
      <c r="I46" s="121"/>
      <c r="J46" s="122"/>
      <c r="K46" s="119"/>
      <c r="L46" s="120"/>
      <c r="M46" s="121"/>
      <c r="N46" s="123"/>
      <c r="O46" s="119"/>
      <c r="P46" s="120"/>
      <c r="Q46" s="121"/>
      <c r="R46" s="179"/>
      <c r="S46" s="182"/>
      <c r="T46" s="120"/>
      <c r="U46" s="121"/>
      <c r="V46" s="122"/>
      <c r="W46" s="182"/>
      <c r="X46" s="120"/>
    </row>
    <row r="47" spans="1:24" s="38" customFormat="1" x14ac:dyDescent="0.25">
      <c r="A47" s="165">
        <f>'Eff Conc.'!A47</f>
        <v>0</v>
      </c>
      <c r="B47" s="166">
        <f>'Eff Conc.'!B47</f>
        <v>0</v>
      </c>
      <c r="C47" s="119"/>
      <c r="D47" s="120"/>
      <c r="E47" s="121"/>
      <c r="F47" s="122"/>
      <c r="G47" s="119"/>
      <c r="H47" s="120"/>
      <c r="I47" s="121"/>
      <c r="J47" s="122"/>
      <c r="K47" s="119"/>
      <c r="L47" s="120"/>
      <c r="M47" s="121"/>
      <c r="N47" s="123"/>
      <c r="O47" s="119"/>
      <c r="P47" s="120"/>
      <c r="Q47" s="121"/>
      <c r="R47" s="179"/>
      <c r="S47" s="182"/>
      <c r="T47" s="120"/>
      <c r="U47" s="121"/>
      <c r="V47" s="122"/>
      <c r="W47" s="182"/>
      <c r="X47" s="120"/>
    </row>
    <row r="48" spans="1:24" s="38" customFormat="1" x14ac:dyDescent="0.25">
      <c r="A48" s="165">
        <f>'Eff Conc.'!A48</f>
        <v>0</v>
      </c>
      <c r="B48" s="166">
        <f>'Eff Conc.'!B48</f>
        <v>0</v>
      </c>
      <c r="C48" s="119"/>
      <c r="D48" s="120"/>
      <c r="E48" s="121"/>
      <c r="F48" s="122"/>
      <c r="G48" s="119"/>
      <c r="H48" s="120"/>
      <c r="I48" s="121"/>
      <c r="J48" s="122"/>
      <c r="K48" s="119"/>
      <c r="L48" s="120"/>
      <c r="M48" s="121"/>
      <c r="N48" s="123"/>
      <c r="O48" s="119"/>
      <c r="P48" s="120"/>
      <c r="Q48" s="121"/>
      <c r="R48" s="179"/>
      <c r="S48" s="182"/>
      <c r="T48" s="120"/>
      <c r="U48" s="121"/>
      <c r="V48" s="122"/>
      <c r="W48" s="182"/>
      <c r="X48" s="120"/>
    </row>
    <row r="49" spans="1:24" s="38" customFormat="1" x14ac:dyDescent="0.25">
      <c r="A49" s="165">
        <f>'Eff Conc.'!A49</f>
        <v>0</v>
      </c>
      <c r="B49" s="166">
        <f>'Eff Conc.'!B49</f>
        <v>0</v>
      </c>
      <c r="C49" s="119"/>
      <c r="D49" s="120"/>
      <c r="E49" s="121"/>
      <c r="F49" s="122"/>
      <c r="G49" s="119"/>
      <c r="H49" s="120"/>
      <c r="I49" s="121"/>
      <c r="J49" s="122"/>
      <c r="K49" s="119"/>
      <c r="L49" s="120"/>
      <c r="M49" s="121"/>
      <c r="N49" s="123"/>
      <c r="O49" s="119"/>
      <c r="P49" s="120"/>
      <c r="Q49" s="121"/>
      <c r="R49" s="179"/>
      <c r="S49" s="182"/>
      <c r="T49" s="120"/>
      <c r="U49" s="121"/>
      <c r="V49" s="122"/>
      <c r="W49" s="182"/>
      <c r="X49" s="120"/>
    </row>
    <row r="50" spans="1:24" s="38" customFormat="1" x14ac:dyDescent="0.25">
      <c r="A50" s="165">
        <f>'Eff Conc.'!A50</f>
        <v>0</v>
      </c>
      <c r="B50" s="166">
        <f>'Eff Conc.'!B50</f>
        <v>0</v>
      </c>
      <c r="C50" s="119"/>
      <c r="D50" s="120"/>
      <c r="E50" s="121"/>
      <c r="F50" s="122"/>
      <c r="G50" s="119"/>
      <c r="H50" s="120"/>
      <c r="I50" s="121"/>
      <c r="J50" s="122"/>
      <c r="K50" s="119"/>
      <c r="L50" s="120"/>
      <c r="M50" s="121"/>
      <c r="N50" s="123"/>
      <c r="O50" s="119"/>
      <c r="P50" s="120"/>
      <c r="Q50" s="121"/>
      <c r="R50" s="179"/>
      <c r="S50" s="182"/>
      <c r="T50" s="120"/>
      <c r="U50" s="121"/>
      <c r="V50" s="122"/>
      <c r="W50" s="182"/>
      <c r="X50" s="120"/>
    </row>
    <row r="51" spans="1:24" s="38" customFormat="1" x14ac:dyDescent="0.25">
      <c r="A51" s="165">
        <f>'Eff Conc.'!A51</f>
        <v>0</v>
      </c>
      <c r="B51" s="166">
        <f>'Eff Conc.'!B51</f>
        <v>0</v>
      </c>
      <c r="C51" s="119"/>
      <c r="D51" s="120"/>
      <c r="E51" s="121"/>
      <c r="F51" s="122"/>
      <c r="G51" s="119"/>
      <c r="H51" s="120"/>
      <c r="I51" s="121"/>
      <c r="J51" s="122"/>
      <c r="K51" s="119"/>
      <c r="L51" s="120"/>
      <c r="M51" s="121"/>
      <c r="N51" s="123"/>
      <c r="O51" s="119"/>
      <c r="P51" s="120"/>
      <c r="Q51" s="121"/>
      <c r="R51" s="179"/>
      <c r="S51" s="182"/>
      <c r="T51" s="120"/>
      <c r="U51" s="121"/>
      <c r="V51" s="122"/>
      <c r="W51" s="182"/>
      <c r="X51" s="120"/>
    </row>
    <row r="52" spans="1:24" s="38" customFormat="1" x14ac:dyDescent="0.25">
      <c r="A52" s="165">
        <f>'Eff Conc.'!A52</f>
        <v>0</v>
      </c>
      <c r="B52" s="166">
        <f>'Eff Conc.'!B52</f>
        <v>0</v>
      </c>
      <c r="C52" s="119"/>
      <c r="D52" s="120"/>
      <c r="E52" s="121"/>
      <c r="F52" s="122"/>
      <c r="G52" s="119"/>
      <c r="H52" s="120"/>
      <c r="I52" s="121"/>
      <c r="J52" s="122"/>
      <c r="K52" s="119"/>
      <c r="L52" s="120"/>
      <c r="M52" s="121"/>
      <c r="N52" s="123"/>
      <c r="O52" s="119"/>
      <c r="P52" s="120"/>
      <c r="Q52" s="121"/>
      <c r="R52" s="179"/>
      <c r="S52" s="182"/>
      <c r="T52" s="120"/>
      <c r="U52" s="121"/>
      <c r="V52" s="122"/>
      <c r="W52" s="182"/>
      <c r="X52" s="120"/>
    </row>
    <row r="53" spans="1:24" s="38" customFormat="1" x14ac:dyDescent="0.25">
      <c r="A53" s="165">
        <f>'Eff Conc.'!A53</f>
        <v>0</v>
      </c>
      <c r="B53" s="166">
        <f>'Eff Conc.'!B53</f>
        <v>0</v>
      </c>
      <c r="C53" s="119"/>
      <c r="D53" s="120"/>
      <c r="E53" s="121"/>
      <c r="F53" s="122"/>
      <c r="G53" s="119"/>
      <c r="H53" s="120"/>
      <c r="I53" s="121"/>
      <c r="J53" s="122"/>
      <c r="K53" s="119"/>
      <c r="L53" s="120"/>
      <c r="M53" s="121"/>
      <c r="N53" s="123"/>
      <c r="O53" s="119"/>
      <c r="P53" s="120"/>
      <c r="Q53" s="121"/>
      <c r="R53" s="179"/>
      <c r="S53" s="182"/>
      <c r="T53" s="120"/>
      <c r="U53" s="121"/>
      <c r="V53" s="122"/>
      <c r="W53" s="182"/>
      <c r="X53" s="120"/>
    </row>
    <row r="54" spans="1:24" s="38" customFormat="1" x14ac:dyDescent="0.25">
      <c r="A54" s="165">
        <f>'Eff Conc.'!A54</f>
        <v>0</v>
      </c>
      <c r="B54" s="166">
        <f>'Eff Conc.'!B54</f>
        <v>0</v>
      </c>
      <c r="C54" s="119"/>
      <c r="D54" s="120"/>
      <c r="E54" s="121"/>
      <c r="F54" s="122"/>
      <c r="G54" s="119"/>
      <c r="H54" s="120"/>
      <c r="I54" s="121"/>
      <c r="J54" s="122"/>
      <c r="K54" s="119"/>
      <c r="L54" s="120"/>
      <c r="M54" s="121"/>
      <c r="N54" s="123"/>
      <c r="O54" s="119"/>
      <c r="P54" s="120"/>
      <c r="Q54" s="121"/>
      <c r="R54" s="179"/>
      <c r="S54" s="182"/>
      <c r="T54" s="120"/>
      <c r="U54" s="121"/>
      <c r="V54" s="122"/>
      <c r="W54" s="182"/>
      <c r="X54" s="120"/>
    </row>
    <row r="55" spans="1:24" s="38" customFormat="1" x14ac:dyDescent="0.25">
      <c r="A55" s="165">
        <f>'Eff Conc.'!A55</f>
        <v>0</v>
      </c>
      <c r="B55" s="166">
        <f>'Eff Conc.'!B55</f>
        <v>0</v>
      </c>
      <c r="C55" s="119"/>
      <c r="D55" s="120"/>
      <c r="E55" s="121"/>
      <c r="F55" s="122"/>
      <c r="G55" s="119"/>
      <c r="H55" s="120"/>
      <c r="I55" s="121"/>
      <c r="J55" s="122"/>
      <c r="K55" s="119"/>
      <c r="L55" s="120"/>
      <c r="M55" s="121"/>
      <c r="N55" s="123"/>
      <c r="O55" s="119"/>
      <c r="P55" s="120"/>
      <c r="Q55" s="121"/>
      <c r="R55" s="179"/>
      <c r="S55" s="182"/>
      <c r="T55" s="120"/>
      <c r="U55" s="121"/>
      <c r="V55" s="122"/>
      <c r="W55" s="182"/>
      <c r="X55" s="120"/>
    </row>
    <row r="56" spans="1:24" s="38" customFormat="1" x14ac:dyDescent="0.25">
      <c r="A56" s="165">
        <f>'Eff Conc.'!A56</f>
        <v>0</v>
      </c>
      <c r="B56" s="166">
        <f>'Eff Conc.'!B56</f>
        <v>0</v>
      </c>
      <c r="C56" s="119"/>
      <c r="D56" s="120"/>
      <c r="E56" s="121"/>
      <c r="F56" s="122"/>
      <c r="G56" s="119"/>
      <c r="H56" s="120"/>
      <c r="I56" s="121"/>
      <c r="J56" s="122"/>
      <c r="K56" s="119"/>
      <c r="L56" s="120"/>
      <c r="M56" s="121"/>
      <c r="N56" s="123"/>
      <c r="O56" s="119"/>
      <c r="P56" s="120"/>
      <c r="Q56" s="121"/>
      <c r="R56" s="179"/>
      <c r="S56" s="182"/>
      <c r="T56" s="120"/>
      <c r="U56" s="121"/>
      <c r="V56" s="122"/>
      <c r="W56" s="182"/>
      <c r="X56" s="120"/>
    </row>
    <row r="57" spans="1:24" s="38" customFormat="1" x14ac:dyDescent="0.25">
      <c r="A57" s="165">
        <f>'Eff Conc.'!A57</f>
        <v>0</v>
      </c>
      <c r="B57" s="166">
        <f>'Eff Conc.'!B57</f>
        <v>0</v>
      </c>
      <c r="C57" s="119"/>
      <c r="D57" s="120"/>
      <c r="E57" s="121"/>
      <c r="F57" s="122"/>
      <c r="G57" s="119"/>
      <c r="H57" s="120"/>
      <c r="I57" s="121"/>
      <c r="J57" s="122"/>
      <c r="K57" s="119"/>
      <c r="L57" s="120"/>
      <c r="M57" s="121"/>
      <c r="N57" s="123"/>
      <c r="O57" s="119"/>
      <c r="P57" s="120"/>
      <c r="Q57" s="121"/>
      <c r="R57" s="179"/>
      <c r="S57" s="182"/>
      <c r="T57" s="120"/>
      <c r="U57" s="121"/>
      <c r="V57" s="122"/>
      <c r="W57" s="182"/>
      <c r="X57" s="120"/>
    </row>
    <row r="58" spans="1:24" s="38" customFormat="1" x14ac:dyDescent="0.25">
      <c r="A58" s="165">
        <f>'Eff Conc.'!A58</f>
        <v>0</v>
      </c>
      <c r="B58" s="166">
        <f>'Eff Conc.'!B58</f>
        <v>0</v>
      </c>
      <c r="C58" s="119"/>
      <c r="D58" s="120"/>
      <c r="E58" s="121"/>
      <c r="F58" s="122"/>
      <c r="G58" s="119"/>
      <c r="H58" s="120"/>
      <c r="I58" s="121"/>
      <c r="J58" s="122"/>
      <c r="K58" s="119"/>
      <c r="L58" s="120"/>
      <c r="M58" s="121"/>
      <c r="N58" s="123"/>
      <c r="O58" s="119"/>
      <c r="P58" s="120"/>
      <c r="Q58" s="121"/>
      <c r="R58" s="179"/>
      <c r="S58" s="182"/>
      <c r="T58" s="120"/>
      <c r="U58" s="121"/>
      <c r="V58" s="122"/>
      <c r="W58" s="182"/>
      <c r="X58" s="120"/>
    </row>
    <row r="59" spans="1:24" s="38" customFormat="1" x14ac:dyDescent="0.25">
      <c r="A59" s="165">
        <f>'Eff Conc.'!A59</f>
        <v>0</v>
      </c>
      <c r="B59" s="166">
        <f>'Eff Conc.'!B59</f>
        <v>0</v>
      </c>
      <c r="C59" s="119"/>
      <c r="D59" s="120"/>
      <c r="E59" s="121"/>
      <c r="F59" s="122"/>
      <c r="G59" s="119"/>
      <c r="H59" s="120"/>
      <c r="I59" s="121"/>
      <c r="J59" s="122"/>
      <c r="K59" s="119"/>
      <c r="L59" s="120"/>
      <c r="M59" s="121"/>
      <c r="N59" s="123"/>
      <c r="O59" s="119"/>
      <c r="P59" s="120"/>
      <c r="Q59" s="121"/>
      <c r="R59" s="179"/>
      <c r="S59" s="182"/>
      <c r="T59" s="120"/>
      <c r="U59" s="121"/>
      <c r="V59" s="122"/>
      <c r="W59" s="182"/>
      <c r="X59" s="120"/>
    </row>
    <row r="60" spans="1:24" s="38" customFormat="1" x14ac:dyDescent="0.25">
      <c r="A60" s="165">
        <f>'Eff Conc.'!A60</f>
        <v>0</v>
      </c>
      <c r="B60" s="166">
        <f>'Eff Conc.'!B60</f>
        <v>0</v>
      </c>
      <c r="C60" s="119"/>
      <c r="D60" s="120"/>
      <c r="E60" s="121"/>
      <c r="F60" s="122"/>
      <c r="G60" s="119"/>
      <c r="H60" s="120"/>
      <c r="I60" s="121"/>
      <c r="J60" s="122"/>
      <c r="K60" s="119"/>
      <c r="L60" s="120"/>
      <c r="M60" s="121"/>
      <c r="N60" s="123"/>
      <c r="O60" s="119"/>
      <c r="P60" s="120"/>
      <c r="Q60" s="121"/>
      <c r="R60" s="179"/>
      <c r="S60" s="182"/>
      <c r="T60" s="120"/>
      <c r="U60" s="121"/>
      <c r="V60" s="122"/>
      <c r="W60" s="182"/>
      <c r="X60" s="120"/>
    </row>
    <row r="61" spans="1:24" s="38" customFormat="1" x14ac:dyDescent="0.25">
      <c r="A61" s="165">
        <f>'Eff Conc.'!A61</f>
        <v>0</v>
      </c>
      <c r="B61" s="166">
        <f>'Eff Conc.'!B61</f>
        <v>0</v>
      </c>
      <c r="C61" s="119"/>
      <c r="D61" s="120"/>
      <c r="E61" s="121"/>
      <c r="F61" s="122"/>
      <c r="G61" s="119"/>
      <c r="H61" s="120"/>
      <c r="I61" s="121"/>
      <c r="J61" s="122"/>
      <c r="K61" s="119"/>
      <c r="L61" s="120"/>
      <c r="M61" s="121"/>
      <c r="N61" s="123"/>
      <c r="O61" s="119"/>
      <c r="P61" s="120"/>
      <c r="Q61" s="121"/>
      <c r="R61" s="179"/>
      <c r="S61" s="182"/>
      <c r="T61" s="120"/>
      <c r="U61" s="121"/>
      <c r="V61" s="122"/>
      <c r="W61" s="182"/>
      <c r="X61" s="120"/>
    </row>
    <row r="62" spans="1:24" s="38" customFormat="1" x14ac:dyDescent="0.25">
      <c r="A62" s="165">
        <f>'Eff Conc.'!A62</f>
        <v>0</v>
      </c>
      <c r="B62" s="166">
        <f>'Eff Conc.'!B62</f>
        <v>0</v>
      </c>
      <c r="C62" s="119"/>
      <c r="D62" s="120"/>
      <c r="E62" s="121"/>
      <c r="F62" s="122"/>
      <c r="G62" s="119"/>
      <c r="H62" s="120"/>
      <c r="I62" s="121"/>
      <c r="J62" s="122"/>
      <c r="K62" s="119"/>
      <c r="L62" s="120"/>
      <c r="M62" s="121"/>
      <c r="N62" s="123"/>
      <c r="O62" s="119"/>
      <c r="P62" s="120"/>
      <c r="Q62" s="121"/>
      <c r="R62" s="179"/>
      <c r="S62" s="182"/>
      <c r="T62" s="120"/>
      <c r="U62" s="121"/>
      <c r="V62" s="122"/>
      <c r="W62" s="182"/>
      <c r="X62" s="120"/>
    </row>
    <row r="63" spans="1:24" s="38" customFormat="1" x14ac:dyDescent="0.25">
      <c r="A63" s="165">
        <f>'Eff Conc.'!A63</f>
        <v>0</v>
      </c>
      <c r="B63" s="166">
        <f>'Eff Conc.'!B63</f>
        <v>0</v>
      </c>
      <c r="C63" s="119"/>
      <c r="D63" s="120"/>
      <c r="E63" s="121"/>
      <c r="F63" s="122"/>
      <c r="G63" s="119"/>
      <c r="H63" s="120"/>
      <c r="I63" s="121"/>
      <c r="J63" s="122"/>
      <c r="K63" s="119"/>
      <c r="L63" s="120"/>
      <c r="M63" s="121"/>
      <c r="N63" s="123"/>
      <c r="O63" s="119"/>
      <c r="P63" s="120"/>
      <c r="Q63" s="121"/>
      <c r="R63" s="179"/>
      <c r="S63" s="182"/>
      <c r="T63" s="120"/>
      <c r="U63" s="121"/>
      <c r="V63" s="122"/>
      <c r="W63" s="182"/>
      <c r="X63" s="120"/>
    </row>
    <row r="64" spans="1:24" s="38" customFormat="1" x14ac:dyDescent="0.25">
      <c r="A64" s="165">
        <f>'Eff Conc.'!A64</f>
        <v>0</v>
      </c>
      <c r="B64" s="166">
        <f>'Eff Conc.'!B64</f>
        <v>0</v>
      </c>
      <c r="C64" s="119"/>
      <c r="D64" s="120"/>
      <c r="E64" s="121"/>
      <c r="F64" s="122"/>
      <c r="G64" s="119"/>
      <c r="H64" s="120"/>
      <c r="I64" s="121"/>
      <c r="J64" s="122"/>
      <c r="K64" s="119"/>
      <c r="L64" s="120"/>
      <c r="M64" s="121"/>
      <c r="N64" s="123"/>
      <c r="O64" s="119"/>
      <c r="P64" s="120"/>
      <c r="Q64" s="121"/>
      <c r="R64" s="179"/>
      <c r="S64" s="182"/>
      <c r="T64" s="120"/>
      <c r="U64" s="121"/>
      <c r="V64" s="122"/>
      <c r="W64" s="182"/>
      <c r="X64" s="120"/>
    </row>
    <row r="65" spans="1:24" s="38" customFormat="1" x14ac:dyDescent="0.25">
      <c r="A65" s="165">
        <f>'Eff Conc.'!A65</f>
        <v>0</v>
      </c>
      <c r="B65" s="166">
        <f>'Eff Conc.'!B65</f>
        <v>0</v>
      </c>
      <c r="C65" s="119"/>
      <c r="D65" s="120"/>
      <c r="E65" s="121"/>
      <c r="F65" s="122"/>
      <c r="G65" s="119"/>
      <c r="H65" s="120"/>
      <c r="I65" s="121"/>
      <c r="J65" s="122"/>
      <c r="K65" s="119"/>
      <c r="L65" s="120"/>
      <c r="M65" s="121"/>
      <c r="N65" s="123"/>
      <c r="O65" s="119"/>
      <c r="P65" s="120"/>
      <c r="Q65" s="121"/>
      <c r="R65" s="179"/>
      <c r="S65" s="182"/>
      <c r="T65" s="120"/>
      <c r="U65" s="121"/>
      <c r="V65" s="122"/>
      <c r="W65" s="182"/>
      <c r="X65" s="120"/>
    </row>
    <row r="66" spans="1:24" s="38" customFormat="1" ht="15.75" thickBot="1" x14ac:dyDescent="0.3">
      <c r="A66" s="167">
        <f>'Eff Conc.'!A66</f>
        <v>0</v>
      </c>
      <c r="B66" s="168">
        <f>'Eff Conc.'!B66</f>
        <v>0</v>
      </c>
      <c r="C66" s="126"/>
      <c r="D66" s="127"/>
      <c r="E66" s="124"/>
      <c r="F66" s="125"/>
      <c r="G66" s="126"/>
      <c r="H66" s="127"/>
      <c r="I66" s="124"/>
      <c r="J66" s="125"/>
      <c r="K66" s="126"/>
      <c r="L66" s="127"/>
      <c r="M66" s="124"/>
      <c r="N66" s="128"/>
      <c r="O66" s="126"/>
      <c r="P66" s="127"/>
      <c r="Q66" s="124"/>
      <c r="R66" s="180"/>
      <c r="S66" s="183"/>
      <c r="T66" s="127"/>
      <c r="U66" s="124"/>
      <c r="V66" s="125"/>
      <c r="W66" s="183"/>
      <c r="X66" s="127"/>
    </row>
    <row r="67" spans="1:24" ht="10.5" customHeight="1" x14ac:dyDescent="0.25"/>
    <row r="68" spans="1:24" ht="10.5" customHeight="1" thickBot="1" x14ac:dyDescent="0.3"/>
    <row r="69" spans="1:24" s="88" customFormat="1" x14ac:dyDescent="0.25">
      <c r="A69" s="87" t="s">
        <v>88</v>
      </c>
      <c r="B69" s="149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8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60" priority="817">
      <formula>ISTEXT(F7)</formula>
    </cfRule>
  </conditionalFormatting>
  <conditionalFormatting sqref="G7">
    <cfRule type="expression" dxfId="459" priority="816">
      <formula>ISTEXT(G7)</formula>
    </cfRule>
  </conditionalFormatting>
  <conditionalFormatting sqref="H7">
    <cfRule type="expression" dxfId="458" priority="815">
      <formula>ISTEXT(H7)</formula>
    </cfRule>
  </conditionalFormatting>
  <conditionalFormatting sqref="I7">
    <cfRule type="expression" dxfId="457" priority="814">
      <formula>ISTEXT(I7)</formula>
    </cfRule>
  </conditionalFormatting>
  <conditionalFormatting sqref="J7">
    <cfRule type="expression" dxfId="456" priority="813">
      <formula>ISTEXT(J7)</formula>
    </cfRule>
  </conditionalFormatting>
  <conditionalFormatting sqref="K7">
    <cfRule type="expression" dxfId="455" priority="812">
      <formula>ISTEXT(K7)</formula>
    </cfRule>
  </conditionalFormatting>
  <conditionalFormatting sqref="L7">
    <cfRule type="expression" dxfId="454" priority="811">
      <formula>ISTEXT(L7)</formula>
    </cfRule>
  </conditionalFormatting>
  <conditionalFormatting sqref="U7">
    <cfRule type="expression" dxfId="453" priority="804">
      <formula>ISTEXT(U7)</formula>
    </cfRule>
  </conditionalFormatting>
  <conditionalFormatting sqref="V7">
    <cfRule type="expression" dxfId="452" priority="803">
      <formula>ISTEXT(V7)</formula>
    </cfRule>
  </conditionalFormatting>
  <conditionalFormatting sqref="F8">
    <cfRule type="expression" dxfId="451" priority="796">
      <formula>ISTEXT(F8)</formula>
    </cfRule>
  </conditionalFormatting>
  <conditionalFormatting sqref="G8">
    <cfRule type="expression" dxfId="450" priority="795">
      <formula>ISTEXT(G8)</formula>
    </cfRule>
  </conditionalFormatting>
  <conditionalFormatting sqref="H8">
    <cfRule type="expression" dxfId="449" priority="794">
      <formula>ISTEXT(H8)</formula>
    </cfRule>
  </conditionalFormatting>
  <conditionalFormatting sqref="I8">
    <cfRule type="expression" dxfId="448" priority="793">
      <formula>ISTEXT(I8)</formula>
    </cfRule>
  </conditionalFormatting>
  <conditionalFormatting sqref="J8">
    <cfRule type="expression" dxfId="447" priority="792">
      <formula>ISTEXT(J8)</formula>
    </cfRule>
  </conditionalFormatting>
  <conditionalFormatting sqref="K8">
    <cfRule type="expression" dxfId="446" priority="791">
      <formula>ISTEXT(K8)</formula>
    </cfRule>
  </conditionalFormatting>
  <conditionalFormatting sqref="L8">
    <cfRule type="expression" dxfId="445" priority="790">
      <formula>ISTEXT(L8)</formula>
    </cfRule>
  </conditionalFormatting>
  <conditionalFormatting sqref="U8">
    <cfRule type="expression" dxfId="444" priority="783">
      <formula>ISTEXT(U8)</formula>
    </cfRule>
  </conditionalFormatting>
  <conditionalFormatting sqref="V8">
    <cfRule type="expression" dxfId="443" priority="782">
      <formula>ISTEXT(V8)</formula>
    </cfRule>
  </conditionalFormatting>
  <conditionalFormatting sqref="F9">
    <cfRule type="expression" dxfId="442" priority="775">
      <formula>ISTEXT(F9)</formula>
    </cfRule>
  </conditionalFormatting>
  <conditionalFormatting sqref="G9">
    <cfRule type="expression" dxfId="441" priority="774">
      <formula>ISTEXT(G9)</formula>
    </cfRule>
  </conditionalFormatting>
  <conditionalFormatting sqref="H9">
    <cfRule type="expression" dxfId="440" priority="773">
      <formula>ISTEXT(H9)</formula>
    </cfRule>
  </conditionalFormatting>
  <conditionalFormatting sqref="I9">
    <cfRule type="expression" dxfId="439" priority="772">
      <formula>ISTEXT(I9)</formula>
    </cfRule>
  </conditionalFormatting>
  <conditionalFormatting sqref="J9">
    <cfRule type="expression" dxfId="438" priority="771">
      <formula>ISTEXT(J9)</formula>
    </cfRule>
  </conditionalFormatting>
  <conditionalFormatting sqref="K9">
    <cfRule type="expression" dxfId="437" priority="770">
      <formula>ISTEXT(K9)</formula>
    </cfRule>
  </conditionalFormatting>
  <conditionalFormatting sqref="L9">
    <cfRule type="expression" dxfId="436" priority="769">
      <formula>ISTEXT(L9)</formula>
    </cfRule>
  </conditionalFormatting>
  <conditionalFormatting sqref="U9">
    <cfRule type="expression" dxfId="435" priority="762">
      <formula>ISTEXT(U9)</formula>
    </cfRule>
  </conditionalFormatting>
  <conditionalFormatting sqref="V9">
    <cfRule type="expression" dxfId="434" priority="761">
      <formula>ISTEXT(V9)</formula>
    </cfRule>
  </conditionalFormatting>
  <conditionalFormatting sqref="F10">
    <cfRule type="expression" dxfId="433" priority="628">
      <formula>ISTEXT(F10)</formula>
    </cfRule>
  </conditionalFormatting>
  <conditionalFormatting sqref="G10">
    <cfRule type="expression" dxfId="432" priority="627">
      <formula>ISTEXT(G10)</formula>
    </cfRule>
  </conditionalFormatting>
  <conditionalFormatting sqref="H10">
    <cfRule type="expression" dxfId="431" priority="626">
      <formula>ISTEXT(H10)</formula>
    </cfRule>
  </conditionalFormatting>
  <conditionalFormatting sqref="I10">
    <cfRule type="expression" dxfId="430" priority="625">
      <formula>ISTEXT(I10)</formula>
    </cfRule>
  </conditionalFormatting>
  <conditionalFormatting sqref="J10">
    <cfRule type="expression" dxfId="429" priority="624">
      <formula>ISTEXT(J10)</formula>
    </cfRule>
  </conditionalFormatting>
  <conditionalFormatting sqref="K10">
    <cfRule type="expression" dxfId="428" priority="623">
      <formula>ISTEXT(K10)</formula>
    </cfRule>
  </conditionalFormatting>
  <conditionalFormatting sqref="L10">
    <cfRule type="expression" dxfId="427" priority="622">
      <formula>ISTEXT(L10)</formula>
    </cfRule>
  </conditionalFormatting>
  <conditionalFormatting sqref="U10">
    <cfRule type="expression" dxfId="426" priority="615">
      <formula>ISTEXT(U10)</formula>
    </cfRule>
  </conditionalFormatting>
  <conditionalFormatting sqref="V10">
    <cfRule type="expression" dxfId="425" priority="614">
      <formula>ISTEXT(V10)</formula>
    </cfRule>
  </conditionalFormatting>
  <conditionalFormatting sqref="F11">
    <cfRule type="expression" dxfId="424" priority="607">
      <formula>ISTEXT(F11)</formula>
    </cfRule>
  </conditionalFormatting>
  <conditionalFormatting sqref="G11">
    <cfRule type="expression" dxfId="423" priority="606">
      <formula>ISTEXT(G11)</formula>
    </cfRule>
  </conditionalFormatting>
  <conditionalFormatting sqref="H11">
    <cfRule type="expression" dxfId="422" priority="605">
      <formula>ISTEXT(H11)</formula>
    </cfRule>
  </conditionalFormatting>
  <conditionalFormatting sqref="I11">
    <cfRule type="expression" dxfId="421" priority="604">
      <formula>ISTEXT(I11)</formula>
    </cfRule>
  </conditionalFormatting>
  <conditionalFormatting sqref="J11">
    <cfRule type="expression" dxfId="420" priority="603">
      <formula>ISTEXT(J11)</formula>
    </cfRule>
  </conditionalFormatting>
  <conditionalFormatting sqref="K11">
    <cfRule type="expression" dxfId="419" priority="602">
      <formula>ISTEXT(K11)</formula>
    </cfRule>
  </conditionalFormatting>
  <conditionalFormatting sqref="L11">
    <cfRule type="expression" dxfId="418" priority="601">
      <formula>ISTEXT(L11)</formula>
    </cfRule>
  </conditionalFormatting>
  <conditionalFormatting sqref="U11">
    <cfRule type="expression" dxfId="417" priority="594">
      <formula>ISTEXT(U11)</formula>
    </cfRule>
  </conditionalFormatting>
  <conditionalFormatting sqref="V11">
    <cfRule type="expression" dxfId="416" priority="593">
      <formula>ISTEXT(V11)</formula>
    </cfRule>
  </conditionalFormatting>
  <conditionalFormatting sqref="F12:N12 U12:V12">
    <cfRule type="expression" dxfId="415" priority="590">
      <formula>ISTEXT(F12)</formula>
    </cfRule>
  </conditionalFormatting>
  <conditionalFormatting sqref="F13">
    <cfRule type="expression" dxfId="414" priority="586">
      <formula>ISTEXT(F13)</formula>
    </cfRule>
  </conditionalFormatting>
  <conditionalFormatting sqref="G13">
    <cfRule type="expression" dxfId="413" priority="585">
      <formula>ISTEXT(G13)</formula>
    </cfRule>
  </conditionalFormatting>
  <conditionalFormatting sqref="H13">
    <cfRule type="expression" dxfId="412" priority="584">
      <formula>ISTEXT(H13)</formula>
    </cfRule>
  </conditionalFormatting>
  <conditionalFormatting sqref="I13">
    <cfRule type="expression" dxfId="411" priority="583">
      <formula>ISTEXT(I13)</formula>
    </cfRule>
  </conditionalFormatting>
  <conditionalFormatting sqref="J13">
    <cfRule type="expression" dxfId="410" priority="582">
      <formula>ISTEXT(J13)</formula>
    </cfRule>
  </conditionalFormatting>
  <conditionalFormatting sqref="K13">
    <cfRule type="expression" dxfId="409" priority="581">
      <formula>ISTEXT(K13)</formula>
    </cfRule>
  </conditionalFormatting>
  <conditionalFormatting sqref="L13">
    <cfRule type="expression" dxfId="408" priority="580">
      <formula>ISTEXT(L13)</formula>
    </cfRule>
  </conditionalFormatting>
  <conditionalFormatting sqref="U13">
    <cfRule type="expression" dxfId="407" priority="573">
      <formula>ISTEXT(U13)</formula>
    </cfRule>
  </conditionalFormatting>
  <conditionalFormatting sqref="V13">
    <cfRule type="expression" dxfId="406" priority="572">
      <formula>ISTEXT(V13)</formula>
    </cfRule>
  </conditionalFormatting>
  <conditionalFormatting sqref="C14">
    <cfRule type="expression" dxfId="405" priority="568">
      <formula>ISTEXT(C14)</formula>
    </cfRule>
  </conditionalFormatting>
  <conditionalFormatting sqref="D14">
    <cfRule type="expression" dxfId="404" priority="567">
      <formula>ISTEXT(D14)</formula>
    </cfRule>
  </conditionalFormatting>
  <conditionalFormatting sqref="E14">
    <cfRule type="expression" dxfId="403" priority="566">
      <formula>ISTEXT(E14)</formula>
    </cfRule>
  </conditionalFormatting>
  <conditionalFormatting sqref="F14">
    <cfRule type="expression" dxfId="402" priority="565">
      <formula>ISTEXT(F14)</formula>
    </cfRule>
  </conditionalFormatting>
  <conditionalFormatting sqref="G14">
    <cfRule type="expression" dxfId="401" priority="564">
      <formula>ISTEXT(G14)</formula>
    </cfRule>
  </conditionalFormatting>
  <conditionalFormatting sqref="H14">
    <cfRule type="expression" dxfId="400" priority="563">
      <formula>ISTEXT(H14)</formula>
    </cfRule>
  </conditionalFormatting>
  <conditionalFormatting sqref="I14">
    <cfRule type="expression" dxfId="399" priority="562">
      <formula>ISTEXT(I14)</formula>
    </cfRule>
  </conditionalFormatting>
  <conditionalFormatting sqref="J14">
    <cfRule type="expression" dxfId="398" priority="561">
      <formula>ISTEXT(J14)</formula>
    </cfRule>
  </conditionalFormatting>
  <conditionalFormatting sqref="K14">
    <cfRule type="expression" dxfId="397" priority="560">
      <formula>ISTEXT(K14)</formula>
    </cfRule>
  </conditionalFormatting>
  <conditionalFormatting sqref="L14">
    <cfRule type="expression" dxfId="396" priority="559">
      <formula>ISTEXT(L14)</formula>
    </cfRule>
  </conditionalFormatting>
  <conditionalFormatting sqref="U14">
    <cfRule type="expression" dxfId="395" priority="552">
      <formula>ISTEXT(U14)</formula>
    </cfRule>
  </conditionalFormatting>
  <conditionalFormatting sqref="V14">
    <cfRule type="expression" dxfId="394" priority="551">
      <formula>ISTEXT(V14)</formula>
    </cfRule>
  </conditionalFormatting>
  <conditionalFormatting sqref="C15">
    <cfRule type="expression" dxfId="393" priority="550">
      <formula>ISTEXT(C15)</formula>
    </cfRule>
  </conditionalFormatting>
  <conditionalFormatting sqref="D15">
    <cfRule type="expression" dxfId="392" priority="549">
      <formula>ISTEXT(D15)</formula>
    </cfRule>
  </conditionalFormatting>
  <conditionalFormatting sqref="E15:N15 U15:V15">
    <cfRule type="expression" dxfId="391" priority="548">
      <formula>ISTEXT(E15)</formula>
    </cfRule>
  </conditionalFormatting>
  <conditionalFormatting sqref="C16">
    <cfRule type="expression" dxfId="390" priority="547">
      <formula>ISTEXT(C16)</formula>
    </cfRule>
  </conditionalFormatting>
  <conditionalFormatting sqref="D16">
    <cfRule type="expression" dxfId="389" priority="546">
      <formula>ISTEXT(D16)</formula>
    </cfRule>
  </conditionalFormatting>
  <conditionalFormatting sqref="E16">
    <cfRule type="expression" dxfId="388" priority="545">
      <formula>ISTEXT(E16)</formula>
    </cfRule>
  </conditionalFormatting>
  <conditionalFormatting sqref="F16">
    <cfRule type="expression" dxfId="387" priority="544">
      <formula>ISTEXT(F16)</formula>
    </cfRule>
  </conditionalFormatting>
  <conditionalFormatting sqref="G16">
    <cfRule type="expression" dxfId="386" priority="543">
      <formula>ISTEXT(G16)</formula>
    </cfRule>
  </conditionalFormatting>
  <conditionalFormatting sqref="H16">
    <cfRule type="expression" dxfId="385" priority="542">
      <formula>ISTEXT(H16)</formula>
    </cfRule>
  </conditionalFormatting>
  <conditionalFormatting sqref="I16">
    <cfRule type="expression" dxfId="384" priority="541">
      <formula>ISTEXT(I16)</formula>
    </cfRule>
  </conditionalFormatting>
  <conditionalFormatting sqref="J16">
    <cfRule type="expression" dxfId="383" priority="540">
      <formula>ISTEXT(J16)</formula>
    </cfRule>
  </conditionalFormatting>
  <conditionalFormatting sqref="K16">
    <cfRule type="expression" dxfId="382" priority="539">
      <formula>ISTEXT(K16)</formula>
    </cfRule>
  </conditionalFormatting>
  <conditionalFormatting sqref="L16">
    <cfRule type="expression" dxfId="381" priority="538">
      <formula>ISTEXT(L16)</formula>
    </cfRule>
  </conditionalFormatting>
  <conditionalFormatting sqref="U16">
    <cfRule type="expression" dxfId="380" priority="531">
      <formula>ISTEXT(U16)</formula>
    </cfRule>
  </conditionalFormatting>
  <conditionalFormatting sqref="V16">
    <cfRule type="expression" dxfId="379" priority="530">
      <formula>ISTEXT(V16)</formula>
    </cfRule>
  </conditionalFormatting>
  <conditionalFormatting sqref="C17">
    <cfRule type="expression" dxfId="378" priority="529">
      <formula>ISTEXT(C17)</formula>
    </cfRule>
  </conditionalFormatting>
  <conditionalFormatting sqref="D17">
    <cfRule type="expression" dxfId="377" priority="528">
      <formula>ISTEXT(D17)</formula>
    </cfRule>
  </conditionalFormatting>
  <conditionalFormatting sqref="E17:N17 U17:V17">
    <cfRule type="expression" dxfId="376" priority="527">
      <formula>ISTEXT(E17)</formula>
    </cfRule>
  </conditionalFormatting>
  <conditionalFormatting sqref="C18:C44">
    <cfRule type="expression" dxfId="375" priority="526">
      <formula>ISTEXT(C18)</formula>
    </cfRule>
  </conditionalFormatting>
  <conditionalFormatting sqref="D18:D44">
    <cfRule type="expression" dxfId="374" priority="525">
      <formula>ISTEXT(D18)</formula>
    </cfRule>
  </conditionalFormatting>
  <conditionalFormatting sqref="E18:E44">
    <cfRule type="expression" dxfId="373" priority="524">
      <formula>ISTEXT(E18)</formula>
    </cfRule>
  </conditionalFormatting>
  <conditionalFormatting sqref="F18:F44">
    <cfRule type="expression" dxfId="372" priority="523">
      <formula>ISTEXT(F18)</formula>
    </cfRule>
  </conditionalFormatting>
  <conditionalFormatting sqref="G18:G44">
    <cfRule type="expression" dxfId="371" priority="522">
      <formula>ISTEXT(G18)</formula>
    </cfRule>
  </conditionalFormatting>
  <conditionalFormatting sqref="H18:H44">
    <cfRule type="expression" dxfId="370" priority="521">
      <formula>ISTEXT(H18)</formula>
    </cfRule>
  </conditionalFormatting>
  <conditionalFormatting sqref="I18:I44">
    <cfRule type="expression" dxfId="369" priority="520">
      <formula>ISTEXT(I18)</formula>
    </cfRule>
  </conditionalFormatting>
  <conditionalFormatting sqref="J18:J44">
    <cfRule type="expression" dxfId="368" priority="519">
      <formula>ISTEXT(J18)</formula>
    </cfRule>
  </conditionalFormatting>
  <conditionalFormatting sqref="K18:K44">
    <cfRule type="expression" dxfId="367" priority="518">
      <formula>ISTEXT(K18)</formula>
    </cfRule>
  </conditionalFormatting>
  <conditionalFormatting sqref="L18:L44">
    <cfRule type="expression" dxfId="366" priority="517">
      <formula>ISTEXT(L18)</formula>
    </cfRule>
  </conditionalFormatting>
  <conditionalFormatting sqref="U18:U44">
    <cfRule type="expression" dxfId="365" priority="510">
      <formula>ISTEXT(U18)</formula>
    </cfRule>
  </conditionalFormatting>
  <conditionalFormatting sqref="V18:V44">
    <cfRule type="expression" dxfId="364" priority="509">
      <formula>ISTEXT(V18)</formula>
    </cfRule>
  </conditionalFormatting>
  <conditionalFormatting sqref="C45">
    <cfRule type="expression" dxfId="363" priority="508">
      <formula>ISTEXT(C45)</formula>
    </cfRule>
  </conditionalFormatting>
  <conditionalFormatting sqref="D45">
    <cfRule type="expression" dxfId="362" priority="507">
      <formula>ISTEXT(D45)</formula>
    </cfRule>
  </conditionalFormatting>
  <conditionalFormatting sqref="E45:N45 U45:V45">
    <cfRule type="expression" dxfId="361" priority="506">
      <formula>ISTEXT(E45)</formula>
    </cfRule>
  </conditionalFormatting>
  <conditionalFormatting sqref="C46">
    <cfRule type="expression" dxfId="360" priority="505">
      <formula>ISTEXT(C46)</formula>
    </cfRule>
  </conditionalFormatting>
  <conditionalFormatting sqref="D46">
    <cfRule type="expression" dxfId="359" priority="504">
      <formula>ISTEXT(D46)</formula>
    </cfRule>
  </conditionalFormatting>
  <conditionalFormatting sqref="E46">
    <cfRule type="expression" dxfId="358" priority="503">
      <formula>ISTEXT(E46)</formula>
    </cfRule>
  </conditionalFormatting>
  <conditionalFormatting sqref="F46">
    <cfRule type="expression" dxfId="357" priority="502">
      <formula>ISTEXT(F46)</formula>
    </cfRule>
  </conditionalFormatting>
  <conditionalFormatting sqref="G46">
    <cfRule type="expression" dxfId="356" priority="501">
      <formula>ISTEXT(G46)</formula>
    </cfRule>
  </conditionalFormatting>
  <conditionalFormatting sqref="H46">
    <cfRule type="expression" dxfId="355" priority="500">
      <formula>ISTEXT(H46)</formula>
    </cfRule>
  </conditionalFormatting>
  <conditionalFormatting sqref="I46">
    <cfRule type="expression" dxfId="354" priority="499">
      <formula>ISTEXT(I46)</formula>
    </cfRule>
  </conditionalFormatting>
  <conditionalFormatting sqref="J46">
    <cfRule type="expression" dxfId="353" priority="498">
      <formula>ISTEXT(J46)</formula>
    </cfRule>
  </conditionalFormatting>
  <conditionalFormatting sqref="K46">
    <cfRule type="expression" dxfId="352" priority="497">
      <formula>ISTEXT(K46)</formula>
    </cfRule>
  </conditionalFormatting>
  <conditionalFormatting sqref="L46">
    <cfRule type="expression" dxfId="351" priority="496">
      <formula>ISTEXT(L46)</formula>
    </cfRule>
  </conditionalFormatting>
  <conditionalFormatting sqref="U46">
    <cfRule type="expression" dxfId="350" priority="489">
      <formula>ISTEXT(U46)</formula>
    </cfRule>
  </conditionalFormatting>
  <conditionalFormatting sqref="V46">
    <cfRule type="expression" dxfId="349" priority="488">
      <formula>ISTEXT(V46)</formula>
    </cfRule>
  </conditionalFormatting>
  <conditionalFormatting sqref="C47">
    <cfRule type="expression" dxfId="348" priority="487">
      <formula>ISTEXT(C47)</formula>
    </cfRule>
  </conditionalFormatting>
  <conditionalFormatting sqref="D47">
    <cfRule type="expression" dxfId="347" priority="486">
      <formula>ISTEXT(D47)</formula>
    </cfRule>
  </conditionalFormatting>
  <conditionalFormatting sqref="E47:N47 U47:V47">
    <cfRule type="expression" dxfId="346" priority="485">
      <formula>ISTEXT(E47)</formula>
    </cfRule>
  </conditionalFormatting>
  <conditionalFormatting sqref="C48">
    <cfRule type="expression" dxfId="345" priority="484">
      <formula>ISTEXT(C48)</formula>
    </cfRule>
  </conditionalFormatting>
  <conditionalFormatting sqref="D48">
    <cfRule type="expression" dxfId="344" priority="483">
      <formula>ISTEXT(D48)</formula>
    </cfRule>
  </conditionalFormatting>
  <conditionalFormatting sqref="E48">
    <cfRule type="expression" dxfId="343" priority="482">
      <formula>ISTEXT(E48)</formula>
    </cfRule>
  </conditionalFormatting>
  <conditionalFormatting sqref="F48">
    <cfRule type="expression" dxfId="342" priority="481">
      <formula>ISTEXT(F48)</formula>
    </cfRule>
  </conditionalFormatting>
  <conditionalFormatting sqref="G48">
    <cfRule type="expression" dxfId="341" priority="480">
      <formula>ISTEXT(G48)</formula>
    </cfRule>
  </conditionalFormatting>
  <conditionalFormatting sqref="H48">
    <cfRule type="expression" dxfId="340" priority="479">
      <formula>ISTEXT(H48)</formula>
    </cfRule>
  </conditionalFormatting>
  <conditionalFormatting sqref="I48">
    <cfRule type="expression" dxfId="339" priority="478">
      <formula>ISTEXT(I48)</formula>
    </cfRule>
  </conditionalFormatting>
  <conditionalFormatting sqref="J48">
    <cfRule type="expression" dxfId="338" priority="477">
      <formula>ISTEXT(J48)</formula>
    </cfRule>
  </conditionalFormatting>
  <conditionalFormatting sqref="K48">
    <cfRule type="expression" dxfId="337" priority="476">
      <formula>ISTEXT(K48)</formula>
    </cfRule>
  </conditionalFormatting>
  <conditionalFormatting sqref="L48">
    <cfRule type="expression" dxfId="336" priority="475">
      <formula>ISTEXT(L48)</formula>
    </cfRule>
  </conditionalFormatting>
  <conditionalFormatting sqref="U48">
    <cfRule type="expression" dxfId="335" priority="468">
      <formula>ISTEXT(U48)</formula>
    </cfRule>
  </conditionalFormatting>
  <conditionalFormatting sqref="V48">
    <cfRule type="expression" dxfId="334" priority="467">
      <formula>ISTEXT(V48)</formula>
    </cfRule>
  </conditionalFormatting>
  <conditionalFormatting sqref="C49">
    <cfRule type="expression" dxfId="333" priority="466">
      <formula>ISTEXT(C49)</formula>
    </cfRule>
  </conditionalFormatting>
  <conditionalFormatting sqref="D49">
    <cfRule type="expression" dxfId="332" priority="465">
      <formula>ISTEXT(D49)</formula>
    </cfRule>
  </conditionalFormatting>
  <conditionalFormatting sqref="E49:N49 U49:V49">
    <cfRule type="expression" dxfId="331" priority="464">
      <formula>ISTEXT(E49)</formula>
    </cfRule>
  </conditionalFormatting>
  <conditionalFormatting sqref="C50">
    <cfRule type="expression" dxfId="330" priority="463">
      <formula>ISTEXT(C50)</formula>
    </cfRule>
  </conditionalFormatting>
  <conditionalFormatting sqref="D50">
    <cfRule type="expression" dxfId="329" priority="462">
      <formula>ISTEXT(D50)</formula>
    </cfRule>
  </conditionalFormatting>
  <conditionalFormatting sqref="E50">
    <cfRule type="expression" dxfId="328" priority="461">
      <formula>ISTEXT(E50)</formula>
    </cfRule>
  </conditionalFormatting>
  <conditionalFormatting sqref="F50">
    <cfRule type="expression" dxfId="327" priority="460">
      <formula>ISTEXT(F50)</formula>
    </cfRule>
  </conditionalFormatting>
  <conditionalFormatting sqref="G50">
    <cfRule type="expression" dxfId="326" priority="459">
      <formula>ISTEXT(G50)</formula>
    </cfRule>
  </conditionalFormatting>
  <conditionalFormatting sqref="H50">
    <cfRule type="expression" dxfId="325" priority="458">
      <formula>ISTEXT(H50)</formula>
    </cfRule>
  </conditionalFormatting>
  <conditionalFormatting sqref="I50">
    <cfRule type="expression" dxfId="324" priority="457">
      <formula>ISTEXT(I50)</formula>
    </cfRule>
  </conditionalFormatting>
  <conditionalFormatting sqref="J50">
    <cfRule type="expression" dxfId="323" priority="456">
      <formula>ISTEXT(J50)</formula>
    </cfRule>
  </conditionalFormatting>
  <conditionalFormatting sqref="K50">
    <cfRule type="expression" dxfId="322" priority="455">
      <formula>ISTEXT(K50)</formula>
    </cfRule>
  </conditionalFormatting>
  <conditionalFormatting sqref="L50">
    <cfRule type="expression" dxfId="321" priority="454">
      <formula>ISTEXT(L50)</formula>
    </cfRule>
  </conditionalFormatting>
  <conditionalFormatting sqref="U50">
    <cfRule type="expression" dxfId="320" priority="447">
      <formula>ISTEXT(U50)</formula>
    </cfRule>
  </conditionalFormatting>
  <conditionalFormatting sqref="V50">
    <cfRule type="expression" dxfId="319" priority="446">
      <formula>ISTEXT(V50)</formula>
    </cfRule>
  </conditionalFormatting>
  <conditionalFormatting sqref="C51">
    <cfRule type="expression" dxfId="318" priority="445">
      <formula>ISTEXT(C51)</formula>
    </cfRule>
  </conditionalFormatting>
  <conditionalFormatting sqref="D51">
    <cfRule type="expression" dxfId="317" priority="444">
      <formula>ISTEXT(D51)</formula>
    </cfRule>
  </conditionalFormatting>
  <conditionalFormatting sqref="E51:N51 U51:V51">
    <cfRule type="expression" dxfId="316" priority="443">
      <formula>ISTEXT(E51)</formula>
    </cfRule>
  </conditionalFormatting>
  <conditionalFormatting sqref="C52">
    <cfRule type="expression" dxfId="315" priority="442">
      <formula>ISTEXT(C52)</formula>
    </cfRule>
  </conditionalFormatting>
  <conditionalFormatting sqref="D52">
    <cfRule type="expression" dxfId="314" priority="441">
      <formula>ISTEXT(D52)</formula>
    </cfRule>
  </conditionalFormatting>
  <conditionalFormatting sqref="E52">
    <cfRule type="expression" dxfId="313" priority="440">
      <formula>ISTEXT(E52)</formula>
    </cfRule>
  </conditionalFormatting>
  <conditionalFormatting sqref="F52">
    <cfRule type="expression" dxfId="312" priority="439">
      <formula>ISTEXT(F52)</formula>
    </cfRule>
  </conditionalFormatting>
  <conditionalFormatting sqref="G52">
    <cfRule type="expression" dxfId="311" priority="438">
      <formula>ISTEXT(G52)</formula>
    </cfRule>
  </conditionalFormatting>
  <conditionalFormatting sqref="H52">
    <cfRule type="expression" dxfId="310" priority="437">
      <formula>ISTEXT(H52)</formula>
    </cfRule>
  </conditionalFormatting>
  <conditionalFormatting sqref="I52">
    <cfRule type="expression" dxfId="309" priority="436">
      <formula>ISTEXT(I52)</formula>
    </cfRule>
  </conditionalFormatting>
  <conditionalFormatting sqref="J52">
    <cfRule type="expression" dxfId="308" priority="435">
      <formula>ISTEXT(J52)</formula>
    </cfRule>
  </conditionalFormatting>
  <conditionalFormatting sqref="K52">
    <cfRule type="expression" dxfId="307" priority="434">
      <formula>ISTEXT(K52)</formula>
    </cfRule>
  </conditionalFormatting>
  <conditionalFormatting sqref="L52">
    <cfRule type="expression" dxfId="306" priority="433">
      <formula>ISTEXT(L52)</formula>
    </cfRule>
  </conditionalFormatting>
  <conditionalFormatting sqref="U52">
    <cfRule type="expression" dxfId="305" priority="426">
      <formula>ISTEXT(U52)</formula>
    </cfRule>
  </conditionalFormatting>
  <conditionalFormatting sqref="V52">
    <cfRule type="expression" dxfId="304" priority="425">
      <formula>ISTEXT(V52)</formula>
    </cfRule>
  </conditionalFormatting>
  <conditionalFormatting sqref="C53">
    <cfRule type="expression" dxfId="303" priority="424">
      <formula>ISTEXT(C53)</formula>
    </cfRule>
  </conditionalFormatting>
  <conditionalFormatting sqref="D53">
    <cfRule type="expression" dxfId="302" priority="423">
      <formula>ISTEXT(D53)</formula>
    </cfRule>
  </conditionalFormatting>
  <conditionalFormatting sqref="E53:N53 U53:V53">
    <cfRule type="expression" dxfId="301" priority="422">
      <formula>ISTEXT(E53)</formula>
    </cfRule>
  </conditionalFormatting>
  <conditionalFormatting sqref="C54">
    <cfRule type="expression" dxfId="300" priority="421">
      <formula>ISTEXT(C54)</formula>
    </cfRule>
  </conditionalFormatting>
  <conditionalFormatting sqref="D54">
    <cfRule type="expression" dxfId="299" priority="420">
      <formula>ISTEXT(D54)</formula>
    </cfRule>
  </conditionalFormatting>
  <conditionalFormatting sqref="E54">
    <cfRule type="expression" dxfId="298" priority="419">
      <formula>ISTEXT(E54)</formula>
    </cfRule>
  </conditionalFormatting>
  <conditionalFormatting sqref="F54">
    <cfRule type="expression" dxfId="297" priority="418">
      <formula>ISTEXT(F54)</formula>
    </cfRule>
  </conditionalFormatting>
  <conditionalFormatting sqref="G54">
    <cfRule type="expression" dxfId="296" priority="417">
      <formula>ISTEXT(G54)</formula>
    </cfRule>
  </conditionalFormatting>
  <conditionalFormatting sqref="H54">
    <cfRule type="expression" dxfId="295" priority="416">
      <formula>ISTEXT(H54)</formula>
    </cfRule>
  </conditionalFormatting>
  <conditionalFormatting sqref="I54">
    <cfRule type="expression" dxfId="294" priority="415">
      <formula>ISTEXT(I54)</formula>
    </cfRule>
  </conditionalFormatting>
  <conditionalFormatting sqref="J54">
    <cfRule type="expression" dxfId="293" priority="414">
      <formula>ISTEXT(J54)</formula>
    </cfRule>
  </conditionalFormatting>
  <conditionalFormatting sqref="K54">
    <cfRule type="expression" dxfId="292" priority="413">
      <formula>ISTEXT(K54)</formula>
    </cfRule>
  </conditionalFormatting>
  <conditionalFormatting sqref="L54">
    <cfRule type="expression" dxfId="291" priority="412">
      <formula>ISTEXT(L54)</formula>
    </cfRule>
  </conditionalFormatting>
  <conditionalFormatting sqref="U54">
    <cfRule type="expression" dxfId="290" priority="405">
      <formula>ISTEXT(U54)</formula>
    </cfRule>
  </conditionalFormatting>
  <conditionalFormatting sqref="V54">
    <cfRule type="expression" dxfId="289" priority="404">
      <formula>ISTEXT(V54)</formula>
    </cfRule>
  </conditionalFormatting>
  <conditionalFormatting sqref="C55">
    <cfRule type="expression" dxfId="288" priority="403">
      <formula>ISTEXT(C55)</formula>
    </cfRule>
  </conditionalFormatting>
  <conditionalFormatting sqref="D55">
    <cfRule type="expression" dxfId="287" priority="402">
      <formula>ISTEXT(D55)</formula>
    </cfRule>
  </conditionalFormatting>
  <conditionalFormatting sqref="E55:N55 U55:V55">
    <cfRule type="expression" dxfId="286" priority="401">
      <formula>ISTEXT(E55)</formula>
    </cfRule>
  </conditionalFormatting>
  <conditionalFormatting sqref="C56">
    <cfRule type="expression" dxfId="285" priority="400">
      <formula>ISTEXT(C56)</formula>
    </cfRule>
  </conditionalFormatting>
  <conditionalFormatting sqref="D56">
    <cfRule type="expression" dxfId="284" priority="399">
      <formula>ISTEXT(D56)</formula>
    </cfRule>
  </conditionalFormatting>
  <conditionalFormatting sqref="E56">
    <cfRule type="expression" dxfId="283" priority="398">
      <formula>ISTEXT(E56)</formula>
    </cfRule>
  </conditionalFormatting>
  <conditionalFormatting sqref="F56">
    <cfRule type="expression" dxfId="282" priority="397">
      <formula>ISTEXT(F56)</formula>
    </cfRule>
  </conditionalFormatting>
  <conditionalFormatting sqref="G56">
    <cfRule type="expression" dxfId="281" priority="396">
      <formula>ISTEXT(G56)</formula>
    </cfRule>
  </conditionalFormatting>
  <conditionalFormatting sqref="H56">
    <cfRule type="expression" dxfId="280" priority="395">
      <formula>ISTEXT(H56)</formula>
    </cfRule>
  </conditionalFormatting>
  <conditionalFormatting sqref="I56">
    <cfRule type="expression" dxfId="279" priority="394">
      <formula>ISTEXT(I56)</formula>
    </cfRule>
  </conditionalFormatting>
  <conditionalFormatting sqref="J56">
    <cfRule type="expression" dxfId="278" priority="393">
      <formula>ISTEXT(J56)</formula>
    </cfRule>
  </conditionalFormatting>
  <conditionalFormatting sqref="K56">
    <cfRule type="expression" dxfId="277" priority="392">
      <formula>ISTEXT(K56)</formula>
    </cfRule>
  </conditionalFormatting>
  <conditionalFormatting sqref="L56">
    <cfRule type="expression" dxfId="276" priority="391">
      <formula>ISTEXT(L56)</formula>
    </cfRule>
  </conditionalFormatting>
  <conditionalFormatting sqref="U56">
    <cfRule type="expression" dxfId="275" priority="384">
      <formula>ISTEXT(U56)</formula>
    </cfRule>
  </conditionalFormatting>
  <conditionalFormatting sqref="V56">
    <cfRule type="expression" dxfId="274" priority="383">
      <formula>ISTEXT(V56)</formula>
    </cfRule>
  </conditionalFormatting>
  <conditionalFormatting sqref="C57">
    <cfRule type="expression" dxfId="273" priority="382">
      <formula>ISTEXT(C57)</formula>
    </cfRule>
  </conditionalFormatting>
  <conditionalFormatting sqref="D57">
    <cfRule type="expression" dxfId="272" priority="381">
      <formula>ISTEXT(D57)</formula>
    </cfRule>
  </conditionalFormatting>
  <conditionalFormatting sqref="E57:N57 U57:V57">
    <cfRule type="expression" dxfId="271" priority="380">
      <formula>ISTEXT(E57)</formula>
    </cfRule>
  </conditionalFormatting>
  <conditionalFormatting sqref="C58">
    <cfRule type="expression" dxfId="270" priority="379">
      <formula>ISTEXT(C58)</formula>
    </cfRule>
  </conditionalFormatting>
  <conditionalFormatting sqref="D58">
    <cfRule type="expression" dxfId="269" priority="378">
      <formula>ISTEXT(D58)</formula>
    </cfRule>
  </conditionalFormatting>
  <conditionalFormatting sqref="E58">
    <cfRule type="expression" dxfId="268" priority="377">
      <formula>ISTEXT(E58)</formula>
    </cfRule>
  </conditionalFormatting>
  <conditionalFormatting sqref="F58">
    <cfRule type="expression" dxfId="267" priority="376">
      <formula>ISTEXT(F58)</formula>
    </cfRule>
  </conditionalFormatting>
  <conditionalFormatting sqref="G58">
    <cfRule type="expression" dxfId="266" priority="375">
      <formula>ISTEXT(G58)</formula>
    </cfRule>
  </conditionalFormatting>
  <conditionalFormatting sqref="H58">
    <cfRule type="expression" dxfId="265" priority="374">
      <formula>ISTEXT(H58)</formula>
    </cfRule>
  </conditionalFormatting>
  <conditionalFormatting sqref="I58">
    <cfRule type="expression" dxfId="264" priority="373">
      <formula>ISTEXT(I58)</formula>
    </cfRule>
  </conditionalFormatting>
  <conditionalFormatting sqref="J58">
    <cfRule type="expression" dxfId="263" priority="372">
      <formula>ISTEXT(J58)</formula>
    </cfRule>
  </conditionalFormatting>
  <conditionalFormatting sqref="K58">
    <cfRule type="expression" dxfId="262" priority="371">
      <formula>ISTEXT(K58)</formula>
    </cfRule>
  </conditionalFormatting>
  <conditionalFormatting sqref="L58">
    <cfRule type="expression" dxfId="261" priority="370">
      <formula>ISTEXT(L58)</formula>
    </cfRule>
  </conditionalFormatting>
  <conditionalFormatting sqref="U58">
    <cfRule type="expression" dxfId="260" priority="363">
      <formula>ISTEXT(U58)</formula>
    </cfRule>
  </conditionalFormatting>
  <conditionalFormatting sqref="V58">
    <cfRule type="expression" dxfId="259" priority="362">
      <formula>ISTEXT(V58)</formula>
    </cfRule>
  </conditionalFormatting>
  <conditionalFormatting sqref="C59">
    <cfRule type="expression" dxfId="258" priority="361">
      <formula>ISTEXT(C59)</formula>
    </cfRule>
  </conditionalFormatting>
  <conditionalFormatting sqref="D59">
    <cfRule type="expression" dxfId="257" priority="360">
      <formula>ISTEXT(D59)</formula>
    </cfRule>
  </conditionalFormatting>
  <conditionalFormatting sqref="E59:N59 U59:V59">
    <cfRule type="expression" dxfId="256" priority="359">
      <formula>ISTEXT(E59)</formula>
    </cfRule>
  </conditionalFormatting>
  <conditionalFormatting sqref="C60">
    <cfRule type="expression" dxfId="255" priority="358">
      <formula>ISTEXT(C60)</formula>
    </cfRule>
  </conditionalFormatting>
  <conditionalFormatting sqref="D60">
    <cfRule type="expression" dxfId="254" priority="357">
      <formula>ISTEXT(D60)</formula>
    </cfRule>
  </conditionalFormatting>
  <conditionalFormatting sqref="E60">
    <cfRule type="expression" dxfId="253" priority="356">
      <formula>ISTEXT(E60)</formula>
    </cfRule>
  </conditionalFormatting>
  <conditionalFormatting sqref="F60">
    <cfRule type="expression" dxfId="252" priority="355">
      <formula>ISTEXT(F60)</formula>
    </cfRule>
  </conditionalFormatting>
  <conditionalFormatting sqref="G60">
    <cfRule type="expression" dxfId="251" priority="354">
      <formula>ISTEXT(G60)</formula>
    </cfRule>
  </conditionalFormatting>
  <conditionalFormatting sqref="H60">
    <cfRule type="expression" dxfId="250" priority="353">
      <formula>ISTEXT(H60)</formula>
    </cfRule>
  </conditionalFormatting>
  <conditionalFormatting sqref="I60">
    <cfRule type="expression" dxfId="249" priority="352">
      <formula>ISTEXT(I60)</formula>
    </cfRule>
  </conditionalFormatting>
  <conditionalFormatting sqref="J60">
    <cfRule type="expression" dxfId="248" priority="351">
      <formula>ISTEXT(J60)</formula>
    </cfRule>
  </conditionalFormatting>
  <conditionalFormatting sqref="K60">
    <cfRule type="expression" dxfId="247" priority="350">
      <formula>ISTEXT(K60)</formula>
    </cfRule>
  </conditionalFormatting>
  <conditionalFormatting sqref="L60">
    <cfRule type="expression" dxfId="246" priority="349">
      <formula>ISTEXT(L60)</formula>
    </cfRule>
  </conditionalFormatting>
  <conditionalFormatting sqref="U60">
    <cfRule type="expression" dxfId="245" priority="342">
      <formula>ISTEXT(U60)</formula>
    </cfRule>
  </conditionalFormatting>
  <conditionalFormatting sqref="V60">
    <cfRule type="expression" dxfId="244" priority="341">
      <formula>ISTEXT(V60)</formula>
    </cfRule>
  </conditionalFormatting>
  <conditionalFormatting sqref="C61">
    <cfRule type="expression" dxfId="243" priority="340">
      <formula>ISTEXT(C61)</formula>
    </cfRule>
  </conditionalFormatting>
  <conditionalFormatting sqref="D61">
    <cfRule type="expression" dxfId="242" priority="339">
      <formula>ISTEXT(D61)</formula>
    </cfRule>
  </conditionalFormatting>
  <conditionalFormatting sqref="E61:N61 U61:V61">
    <cfRule type="expression" dxfId="241" priority="338">
      <formula>ISTEXT(E61)</formula>
    </cfRule>
  </conditionalFormatting>
  <conditionalFormatting sqref="C62">
    <cfRule type="expression" dxfId="240" priority="337">
      <formula>ISTEXT(C62)</formula>
    </cfRule>
  </conditionalFormatting>
  <conditionalFormatting sqref="D62">
    <cfRule type="expression" dxfId="239" priority="336">
      <formula>ISTEXT(D62)</formula>
    </cfRule>
  </conditionalFormatting>
  <conditionalFormatting sqref="E62">
    <cfRule type="expression" dxfId="238" priority="335">
      <formula>ISTEXT(E62)</formula>
    </cfRule>
  </conditionalFormatting>
  <conditionalFormatting sqref="F62">
    <cfRule type="expression" dxfId="237" priority="334">
      <formula>ISTEXT(F62)</formula>
    </cfRule>
  </conditionalFormatting>
  <conditionalFormatting sqref="G62">
    <cfRule type="expression" dxfId="236" priority="333">
      <formula>ISTEXT(G62)</formula>
    </cfRule>
  </conditionalFormatting>
  <conditionalFormatting sqref="H62">
    <cfRule type="expression" dxfId="235" priority="332">
      <formula>ISTEXT(H62)</formula>
    </cfRule>
  </conditionalFormatting>
  <conditionalFormatting sqref="I62">
    <cfRule type="expression" dxfId="234" priority="331">
      <formula>ISTEXT(I62)</formula>
    </cfRule>
  </conditionalFormatting>
  <conditionalFormatting sqref="J62">
    <cfRule type="expression" dxfId="233" priority="330">
      <formula>ISTEXT(J62)</formula>
    </cfRule>
  </conditionalFormatting>
  <conditionalFormatting sqref="K62">
    <cfRule type="expression" dxfId="232" priority="329">
      <formula>ISTEXT(K62)</formula>
    </cfRule>
  </conditionalFormatting>
  <conditionalFormatting sqref="L62">
    <cfRule type="expression" dxfId="231" priority="328">
      <formula>ISTEXT(L62)</formula>
    </cfRule>
  </conditionalFormatting>
  <conditionalFormatting sqref="U62">
    <cfRule type="expression" dxfId="230" priority="321">
      <formula>ISTEXT(U62)</formula>
    </cfRule>
  </conditionalFormatting>
  <conditionalFormatting sqref="V62">
    <cfRule type="expression" dxfId="229" priority="320">
      <formula>ISTEXT(V62)</formula>
    </cfRule>
  </conditionalFormatting>
  <conditionalFormatting sqref="C63">
    <cfRule type="expression" dxfId="228" priority="319">
      <formula>ISTEXT(C63)</formula>
    </cfRule>
  </conditionalFormatting>
  <conditionalFormatting sqref="D63">
    <cfRule type="expression" dxfId="227" priority="318">
      <formula>ISTEXT(D63)</formula>
    </cfRule>
  </conditionalFormatting>
  <conditionalFormatting sqref="E63:N63 U63:V63">
    <cfRule type="expression" dxfId="226" priority="317">
      <formula>ISTEXT(E63)</formula>
    </cfRule>
  </conditionalFormatting>
  <conditionalFormatting sqref="C64">
    <cfRule type="expression" dxfId="225" priority="316">
      <formula>ISTEXT(C64)</formula>
    </cfRule>
  </conditionalFormatting>
  <conditionalFormatting sqref="D64">
    <cfRule type="expression" dxfId="224" priority="315">
      <formula>ISTEXT(D64)</formula>
    </cfRule>
  </conditionalFormatting>
  <conditionalFormatting sqref="E64">
    <cfRule type="expression" dxfId="223" priority="314">
      <formula>ISTEXT(E64)</formula>
    </cfRule>
  </conditionalFormatting>
  <conditionalFormatting sqref="F64">
    <cfRule type="expression" dxfId="222" priority="313">
      <formula>ISTEXT(F64)</formula>
    </cfRule>
  </conditionalFormatting>
  <conditionalFormatting sqref="G64">
    <cfRule type="expression" dxfId="221" priority="312">
      <formula>ISTEXT(G64)</formula>
    </cfRule>
  </conditionalFormatting>
  <conditionalFormatting sqref="H64">
    <cfRule type="expression" dxfId="220" priority="311">
      <formula>ISTEXT(H64)</formula>
    </cfRule>
  </conditionalFormatting>
  <conditionalFormatting sqref="I64">
    <cfRule type="expression" dxfId="219" priority="310">
      <formula>ISTEXT(I64)</formula>
    </cfRule>
  </conditionalFormatting>
  <conditionalFormatting sqref="J64">
    <cfRule type="expression" dxfId="218" priority="309">
      <formula>ISTEXT(J64)</formula>
    </cfRule>
  </conditionalFormatting>
  <conditionalFormatting sqref="K64">
    <cfRule type="expression" dxfId="217" priority="308">
      <formula>ISTEXT(K64)</formula>
    </cfRule>
  </conditionalFormatting>
  <conditionalFormatting sqref="L64">
    <cfRule type="expression" dxfId="216" priority="307">
      <formula>ISTEXT(L64)</formula>
    </cfRule>
  </conditionalFormatting>
  <conditionalFormatting sqref="U64">
    <cfRule type="expression" dxfId="215" priority="300">
      <formula>ISTEXT(U64)</formula>
    </cfRule>
  </conditionalFormatting>
  <conditionalFormatting sqref="V64">
    <cfRule type="expression" dxfId="214" priority="299">
      <formula>ISTEXT(V64)</formula>
    </cfRule>
  </conditionalFormatting>
  <conditionalFormatting sqref="C65">
    <cfRule type="expression" dxfId="213" priority="298">
      <formula>ISTEXT(C65)</formula>
    </cfRule>
  </conditionalFormatting>
  <conditionalFormatting sqref="D65">
    <cfRule type="expression" dxfId="212" priority="297">
      <formula>ISTEXT(D65)</formula>
    </cfRule>
  </conditionalFormatting>
  <conditionalFormatting sqref="E65:N65 U65:V65">
    <cfRule type="expression" dxfId="211" priority="296">
      <formula>ISTEXT(E65)</formula>
    </cfRule>
  </conditionalFormatting>
  <conditionalFormatting sqref="C66">
    <cfRule type="expression" dxfId="210" priority="295">
      <formula>ISTEXT(C66)</formula>
    </cfRule>
  </conditionalFormatting>
  <conditionalFormatting sqref="D66">
    <cfRule type="expression" dxfId="209" priority="294">
      <formula>ISTEXT(D66)</formula>
    </cfRule>
  </conditionalFormatting>
  <conditionalFormatting sqref="E66">
    <cfRule type="expression" dxfId="208" priority="293">
      <formula>ISTEXT(E66)</formula>
    </cfRule>
  </conditionalFormatting>
  <conditionalFormatting sqref="F66">
    <cfRule type="expression" dxfId="207" priority="292">
      <formula>ISTEXT(F66)</formula>
    </cfRule>
  </conditionalFormatting>
  <conditionalFormatting sqref="G66">
    <cfRule type="expression" dxfId="206" priority="291">
      <formula>ISTEXT(G66)</formula>
    </cfRule>
  </conditionalFormatting>
  <conditionalFormatting sqref="H66">
    <cfRule type="expression" dxfId="205" priority="290">
      <formula>ISTEXT(H66)</formula>
    </cfRule>
  </conditionalFormatting>
  <conditionalFormatting sqref="I66">
    <cfRule type="expression" dxfId="204" priority="289">
      <formula>ISTEXT(I66)</formula>
    </cfRule>
  </conditionalFormatting>
  <conditionalFormatting sqref="J66">
    <cfRule type="expression" dxfId="203" priority="288">
      <formula>ISTEXT(J66)</formula>
    </cfRule>
  </conditionalFormatting>
  <conditionalFormatting sqref="K66">
    <cfRule type="expression" dxfId="202" priority="287">
      <formula>ISTEXT(K66)</formula>
    </cfRule>
  </conditionalFormatting>
  <conditionalFormatting sqref="L66">
    <cfRule type="expression" dxfId="201" priority="286">
      <formula>ISTEXT(L66)</formula>
    </cfRule>
  </conditionalFormatting>
  <conditionalFormatting sqref="U66">
    <cfRule type="expression" dxfId="200" priority="279">
      <formula>ISTEXT(U66)</formula>
    </cfRule>
  </conditionalFormatting>
  <conditionalFormatting sqref="V66">
    <cfRule type="expression" dxfId="199" priority="278">
      <formula>ISTEXT(V66)</formula>
    </cfRule>
  </conditionalFormatting>
  <conditionalFormatting sqref="O7">
    <cfRule type="expression" dxfId="198" priority="190">
      <formula>ISTEXT(O7)</formula>
    </cfRule>
  </conditionalFormatting>
  <conditionalFormatting sqref="P7">
    <cfRule type="expression" dxfId="197" priority="189">
      <formula>ISTEXT(P7)</formula>
    </cfRule>
  </conditionalFormatting>
  <conditionalFormatting sqref="O8">
    <cfRule type="expression" dxfId="196" priority="188">
      <formula>ISTEXT(O8)</formula>
    </cfRule>
  </conditionalFormatting>
  <conditionalFormatting sqref="P8">
    <cfRule type="expression" dxfId="195" priority="187">
      <formula>ISTEXT(P8)</formula>
    </cfRule>
  </conditionalFormatting>
  <conditionalFormatting sqref="O9">
    <cfRule type="expression" dxfId="194" priority="186">
      <formula>ISTEXT(O9)</formula>
    </cfRule>
  </conditionalFormatting>
  <conditionalFormatting sqref="P9">
    <cfRule type="expression" dxfId="193" priority="185">
      <formula>ISTEXT(P9)</formula>
    </cfRule>
  </conditionalFormatting>
  <conditionalFormatting sqref="O10">
    <cfRule type="expression" dxfId="192" priority="184">
      <formula>ISTEXT(O10)</formula>
    </cfRule>
  </conditionalFormatting>
  <conditionalFormatting sqref="P10">
    <cfRule type="expression" dxfId="191" priority="183">
      <formula>ISTEXT(P10)</formula>
    </cfRule>
  </conditionalFormatting>
  <conditionalFormatting sqref="O11">
    <cfRule type="expression" dxfId="190" priority="182">
      <formula>ISTEXT(O11)</formula>
    </cfRule>
  </conditionalFormatting>
  <conditionalFormatting sqref="P11">
    <cfRule type="expression" dxfId="189" priority="181">
      <formula>ISTEXT(P11)</formula>
    </cfRule>
  </conditionalFormatting>
  <conditionalFormatting sqref="O12:P12">
    <cfRule type="expression" dxfId="188" priority="180">
      <formula>ISTEXT(O12)</formula>
    </cfRule>
  </conditionalFormatting>
  <conditionalFormatting sqref="O13">
    <cfRule type="expression" dxfId="187" priority="179">
      <formula>ISTEXT(O13)</formula>
    </cfRule>
  </conditionalFormatting>
  <conditionalFormatting sqref="P13">
    <cfRule type="expression" dxfId="186" priority="178">
      <formula>ISTEXT(P13)</formula>
    </cfRule>
  </conditionalFormatting>
  <conditionalFormatting sqref="O14">
    <cfRule type="expression" dxfId="185" priority="177">
      <formula>ISTEXT(O14)</formula>
    </cfRule>
  </conditionalFormatting>
  <conditionalFormatting sqref="P14">
    <cfRule type="expression" dxfId="184" priority="176">
      <formula>ISTEXT(P14)</formula>
    </cfRule>
  </conditionalFormatting>
  <conditionalFormatting sqref="O15:P15">
    <cfRule type="expression" dxfId="183" priority="175">
      <formula>ISTEXT(O15)</formula>
    </cfRule>
  </conditionalFormatting>
  <conditionalFormatting sqref="O16">
    <cfRule type="expression" dxfId="182" priority="174">
      <formula>ISTEXT(O16)</formula>
    </cfRule>
  </conditionalFormatting>
  <conditionalFormatting sqref="P16">
    <cfRule type="expression" dxfId="181" priority="173">
      <formula>ISTEXT(P16)</formula>
    </cfRule>
  </conditionalFormatting>
  <conditionalFormatting sqref="O17:P17">
    <cfRule type="expression" dxfId="180" priority="172">
      <formula>ISTEXT(O17)</formula>
    </cfRule>
  </conditionalFormatting>
  <conditionalFormatting sqref="O18:O44">
    <cfRule type="expression" dxfId="179" priority="171">
      <formula>ISTEXT(O18)</formula>
    </cfRule>
  </conditionalFormatting>
  <conditionalFormatting sqref="P18:P44">
    <cfRule type="expression" dxfId="178" priority="170">
      <formula>ISTEXT(P18)</formula>
    </cfRule>
  </conditionalFormatting>
  <conditionalFormatting sqref="O45:P45">
    <cfRule type="expression" dxfId="177" priority="169">
      <formula>ISTEXT(O45)</formula>
    </cfRule>
  </conditionalFormatting>
  <conditionalFormatting sqref="O46">
    <cfRule type="expression" dxfId="176" priority="168">
      <formula>ISTEXT(O46)</formula>
    </cfRule>
  </conditionalFormatting>
  <conditionalFormatting sqref="P46">
    <cfRule type="expression" dxfId="175" priority="167">
      <formula>ISTEXT(P46)</formula>
    </cfRule>
  </conditionalFormatting>
  <conditionalFormatting sqref="O47:P47">
    <cfRule type="expression" dxfId="174" priority="166">
      <formula>ISTEXT(O47)</formula>
    </cfRule>
  </conditionalFormatting>
  <conditionalFormatting sqref="O48">
    <cfRule type="expression" dxfId="173" priority="165">
      <formula>ISTEXT(O48)</formula>
    </cfRule>
  </conditionalFormatting>
  <conditionalFormatting sqref="P48">
    <cfRule type="expression" dxfId="172" priority="164">
      <formula>ISTEXT(P48)</formula>
    </cfRule>
  </conditionalFormatting>
  <conditionalFormatting sqref="O49:P49">
    <cfRule type="expression" dxfId="171" priority="163">
      <formula>ISTEXT(O49)</formula>
    </cfRule>
  </conditionalFormatting>
  <conditionalFormatting sqref="O50">
    <cfRule type="expression" dxfId="170" priority="162">
      <formula>ISTEXT(O50)</formula>
    </cfRule>
  </conditionalFormatting>
  <conditionalFormatting sqref="P50">
    <cfRule type="expression" dxfId="169" priority="161">
      <formula>ISTEXT(P50)</formula>
    </cfRule>
  </conditionalFormatting>
  <conditionalFormatting sqref="O51:P51">
    <cfRule type="expression" dxfId="168" priority="160">
      <formula>ISTEXT(O51)</formula>
    </cfRule>
  </conditionalFormatting>
  <conditionalFormatting sqref="O52">
    <cfRule type="expression" dxfId="167" priority="159">
      <formula>ISTEXT(O52)</formula>
    </cfRule>
  </conditionalFormatting>
  <conditionalFormatting sqref="P52">
    <cfRule type="expression" dxfId="166" priority="158">
      <formula>ISTEXT(P52)</formula>
    </cfRule>
  </conditionalFormatting>
  <conditionalFormatting sqref="O53:P53">
    <cfRule type="expression" dxfId="165" priority="157">
      <formula>ISTEXT(O53)</formula>
    </cfRule>
  </conditionalFormatting>
  <conditionalFormatting sqref="O54">
    <cfRule type="expression" dxfId="164" priority="156">
      <formula>ISTEXT(O54)</formula>
    </cfRule>
  </conditionalFormatting>
  <conditionalFormatting sqref="P54">
    <cfRule type="expression" dxfId="163" priority="155">
      <formula>ISTEXT(P54)</formula>
    </cfRule>
  </conditionalFormatting>
  <conditionalFormatting sqref="O55:P55">
    <cfRule type="expression" dxfId="162" priority="154">
      <formula>ISTEXT(O55)</formula>
    </cfRule>
  </conditionalFormatting>
  <conditionalFormatting sqref="O56">
    <cfRule type="expression" dxfId="161" priority="153">
      <formula>ISTEXT(O56)</formula>
    </cfRule>
  </conditionalFormatting>
  <conditionalFormatting sqref="P56">
    <cfRule type="expression" dxfId="160" priority="152">
      <formula>ISTEXT(P56)</formula>
    </cfRule>
  </conditionalFormatting>
  <conditionalFormatting sqref="O57:P57">
    <cfRule type="expression" dxfId="159" priority="151">
      <formula>ISTEXT(O57)</formula>
    </cfRule>
  </conditionalFormatting>
  <conditionalFormatting sqref="O58">
    <cfRule type="expression" dxfId="158" priority="150">
      <formula>ISTEXT(O58)</formula>
    </cfRule>
  </conditionalFormatting>
  <conditionalFormatting sqref="P58">
    <cfRule type="expression" dxfId="157" priority="149">
      <formula>ISTEXT(P58)</formula>
    </cfRule>
  </conditionalFormatting>
  <conditionalFormatting sqref="O59:P59">
    <cfRule type="expression" dxfId="156" priority="148">
      <formula>ISTEXT(O59)</formula>
    </cfRule>
  </conditionalFormatting>
  <conditionalFormatting sqref="O60">
    <cfRule type="expression" dxfId="155" priority="147">
      <formula>ISTEXT(O60)</formula>
    </cfRule>
  </conditionalFormatting>
  <conditionalFormatting sqref="P60">
    <cfRule type="expression" dxfId="154" priority="146">
      <formula>ISTEXT(P60)</formula>
    </cfRule>
  </conditionalFormatting>
  <conditionalFormatting sqref="O61:P61">
    <cfRule type="expression" dxfId="153" priority="145">
      <formula>ISTEXT(O61)</formula>
    </cfRule>
  </conditionalFormatting>
  <conditionalFormatting sqref="O62">
    <cfRule type="expression" dxfId="152" priority="144">
      <formula>ISTEXT(O62)</formula>
    </cfRule>
  </conditionalFormatting>
  <conditionalFormatting sqref="P62">
    <cfRule type="expression" dxfId="151" priority="143">
      <formula>ISTEXT(P62)</formula>
    </cfRule>
  </conditionalFormatting>
  <conditionalFormatting sqref="O63:P63">
    <cfRule type="expression" dxfId="150" priority="142">
      <formula>ISTEXT(O63)</formula>
    </cfRule>
  </conditionalFormatting>
  <conditionalFormatting sqref="O64">
    <cfRule type="expression" dxfId="149" priority="141">
      <formula>ISTEXT(O64)</formula>
    </cfRule>
  </conditionalFormatting>
  <conditionalFormatting sqref="P64">
    <cfRule type="expression" dxfId="148" priority="140">
      <formula>ISTEXT(P64)</formula>
    </cfRule>
  </conditionalFormatting>
  <conditionalFormatting sqref="O65:P65">
    <cfRule type="expression" dxfId="147" priority="139">
      <formula>ISTEXT(O65)</formula>
    </cfRule>
  </conditionalFormatting>
  <conditionalFormatting sqref="O66">
    <cfRule type="expression" dxfId="146" priority="138">
      <formula>ISTEXT(O66)</formula>
    </cfRule>
  </conditionalFormatting>
  <conditionalFormatting sqref="P66">
    <cfRule type="expression" dxfId="145" priority="137">
      <formula>ISTEXT(P66)</formula>
    </cfRule>
  </conditionalFormatting>
  <conditionalFormatting sqref="S7">
    <cfRule type="expression" dxfId="144" priority="136">
      <formula>ISTEXT(S7)</formula>
    </cfRule>
  </conditionalFormatting>
  <conditionalFormatting sqref="T7">
    <cfRule type="expression" dxfId="143" priority="135">
      <formula>ISTEXT(T7)</formula>
    </cfRule>
  </conditionalFormatting>
  <conditionalFormatting sqref="S8">
    <cfRule type="expression" dxfId="142" priority="134">
      <formula>ISTEXT(S8)</formula>
    </cfRule>
  </conditionalFormatting>
  <conditionalFormatting sqref="T8">
    <cfRule type="expression" dxfId="141" priority="133">
      <formula>ISTEXT(T8)</formula>
    </cfRule>
  </conditionalFormatting>
  <conditionalFormatting sqref="S9">
    <cfRule type="expression" dxfId="140" priority="132">
      <formula>ISTEXT(S9)</formula>
    </cfRule>
  </conditionalFormatting>
  <conditionalFormatting sqref="T9">
    <cfRule type="expression" dxfId="139" priority="131">
      <formula>ISTEXT(T9)</formula>
    </cfRule>
  </conditionalFormatting>
  <conditionalFormatting sqref="S10">
    <cfRule type="expression" dxfId="138" priority="130">
      <formula>ISTEXT(S10)</formula>
    </cfRule>
  </conditionalFormatting>
  <conditionalFormatting sqref="T10">
    <cfRule type="expression" dxfId="137" priority="129">
      <formula>ISTEXT(T10)</formula>
    </cfRule>
  </conditionalFormatting>
  <conditionalFormatting sqref="S11">
    <cfRule type="expression" dxfId="136" priority="128">
      <formula>ISTEXT(S11)</formula>
    </cfRule>
  </conditionalFormatting>
  <conditionalFormatting sqref="T11">
    <cfRule type="expression" dxfId="135" priority="127">
      <formula>ISTEXT(T11)</formula>
    </cfRule>
  </conditionalFormatting>
  <conditionalFormatting sqref="S12:T12">
    <cfRule type="expression" dxfId="134" priority="126">
      <formula>ISTEXT(S12)</formula>
    </cfRule>
  </conditionalFormatting>
  <conditionalFormatting sqref="S13">
    <cfRule type="expression" dxfId="133" priority="125">
      <formula>ISTEXT(S13)</formula>
    </cfRule>
  </conditionalFormatting>
  <conditionalFormatting sqref="T13">
    <cfRule type="expression" dxfId="132" priority="124">
      <formula>ISTEXT(T13)</formula>
    </cfRule>
  </conditionalFormatting>
  <conditionalFormatting sqref="S14">
    <cfRule type="expression" dxfId="131" priority="123">
      <formula>ISTEXT(S14)</formula>
    </cfRule>
  </conditionalFormatting>
  <conditionalFormatting sqref="T14">
    <cfRule type="expression" dxfId="130" priority="122">
      <formula>ISTEXT(T14)</formula>
    </cfRule>
  </conditionalFormatting>
  <conditionalFormatting sqref="S15:T15">
    <cfRule type="expression" dxfId="129" priority="121">
      <formula>ISTEXT(S15)</formula>
    </cfRule>
  </conditionalFormatting>
  <conditionalFormatting sqref="S16">
    <cfRule type="expression" dxfId="128" priority="120">
      <formula>ISTEXT(S16)</formula>
    </cfRule>
  </conditionalFormatting>
  <conditionalFormatting sqref="T16">
    <cfRule type="expression" dxfId="127" priority="119">
      <formula>ISTEXT(T16)</formula>
    </cfRule>
  </conditionalFormatting>
  <conditionalFormatting sqref="S17:T17">
    <cfRule type="expression" dxfId="126" priority="118">
      <formula>ISTEXT(S17)</formula>
    </cfRule>
  </conditionalFormatting>
  <conditionalFormatting sqref="S18:S44">
    <cfRule type="expression" dxfId="125" priority="117">
      <formula>ISTEXT(S18)</formula>
    </cfRule>
  </conditionalFormatting>
  <conditionalFormatting sqref="T18:T44">
    <cfRule type="expression" dxfId="124" priority="116">
      <formula>ISTEXT(T18)</formula>
    </cfRule>
  </conditionalFormatting>
  <conditionalFormatting sqref="S45:T45">
    <cfRule type="expression" dxfId="123" priority="115">
      <formula>ISTEXT(S45)</formula>
    </cfRule>
  </conditionalFormatting>
  <conditionalFormatting sqref="S46">
    <cfRule type="expression" dxfId="122" priority="114">
      <formula>ISTEXT(S46)</formula>
    </cfRule>
  </conditionalFormatting>
  <conditionalFormatting sqref="T46">
    <cfRule type="expression" dxfId="121" priority="113">
      <formula>ISTEXT(T46)</formula>
    </cfRule>
  </conditionalFormatting>
  <conditionalFormatting sqref="S47:T47">
    <cfRule type="expression" dxfId="120" priority="112">
      <formula>ISTEXT(S47)</formula>
    </cfRule>
  </conditionalFormatting>
  <conditionalFormatting sqref="S48">
    <cfRule type="expression" dxfId="119" priority="111">
      <formula>ISTEXT(S48)</formula>
    </cfRule>
  </conditionalFormatting>
  <conditionalFormatting sqref="T48">
    <cfRule type="expression" dxfId="118" priority="110">
      <formula>ISTEXT(T48)</formula>
    </cfRule>
  </conditionalFormatting>
  <conditionalFormatting sqref="S49:T49">
    <cfRule type="expression" dxfId="117" priority="109">
      <formula>ISTEXT(S49)</formula>
    </cfRule>
  </conditionalFormatting>
  <conditionalFormatting sqref="S50">
    <cfRule type="expression" dxfId="116" priority="108">
      <formula>ISTEXT(S50)</formula>
    </cfRule>
  </conditionalFormatting>
  <conditionalFormatting sqref="T50">
    <cfRule type="expression" dxfId="115" priority="107">
      <formula>ISTEXT(T50)</formula>
    </cfRule>
  </conditionalFormatting>
  <conditionalFormatting sqref="S51:T51">
    <cfRule type="expression" dxfId="114" priority="106">
      <formula>ISTEXT(S51)</formula>
    </cfRule>
  </conditionalFormatting>
  <conditionalFormatting sqref="S52">
    <cfRule type="expression" dxfId="113" priority="105">
      <formula>ISTEXT(S52)</formula>
    </cfRule>
  </conditionalFormatting>
  <conditionalFormatting sqref="T52">
    <cfRule type="expression" dxfId="112" priority="104">
      <formula>ISTEXT(T52)</formula>
    </cfRule>
  </conditionalFormatting>
  <conditionalFormatting sqref="S53:T53">
    <cfRule type="expression" dxfId="111" priority="103">
      <formula>ISTEXT(S53)</formula>
    </cfRule>
  </conditionalFormatting>
  <conditionalFormatting sqref="S54">
    <cfRule type="expression" dxfId="110" priority="102">
      <formula>ISTEXT(S54)</formula>
    </cfRule>
  </conditionalFormatting>
  <conditionalFormatting sqref="T54">
    <cfRule type="expression" dxfId="109" priority="101">
      <formula>ISTEXT(T54)</formula>
    </cfRule>
  </conditionalFormatting>
  <conditionalFormatting sqref="S55:T55">
    <cfRule type="expression" dxfId="108" priority="100">
      <formula>ISTEXT(S55)</formula>
    </cfRule>
  </conditionalFormatting>
  <conditionalFormatting sqref="S56">
    <cfRule type="expression" dxfId="107" priority="99">
      <formula>ISTEXT(S56)</formula>
    </cfRule>
  </conditionalFormatting>
  <conditionalFormatting sqref="T56">
    <cfRule type="expression" dxfId="106" priority="98">
      <formula>ISTEXT(T56)</formula>
    </cfRule>
  </conditionalFormatting>
  <conditionalFormatting sqref="S57:T57">
    <cfRule type="expression" dxfId="105" priority="97">
      <formula>ISTEXT(S57)</formula>
    </cfRule>
  </conditionalFormatting>
  <conditionalFormatting sqref="S58">
    <cfRule type="expression" dxfId="104" priority="96">
      <formula>ISTEXT(S58)</formula>
    </cfRule>
  </conditionalFormatting>
  <conditionalFormatting sqref="T58">
    <cfRule type="expression" dxfId="103" priority="95">
      <formula>ISTEXT(T58)</formula>
    </cfRule>
  </conditionalFormatting>
  <conditionalFormatting sqref="S59:T59">
    <cfRule type="expression" dxfId="102" priority="94">
      <formula>ISTEXT(S59)</formula>
    </cfRule>
  </conditionalFormatting>
  <conditionalFormatting sqref="S60">
    <cfRule type="expression" dxfId="101" priority="93">
      <formula>ISTEXT(S60)</formula>
    </cfRule>
  </conditionalFormatting>
  <conditionalFormatting sqref="T60">
    <cfRule type="expression" dxfId="100" priority="92">
      <formula>ISTEXT(T60)</formula>
    </cfRule>
  </conditionalFormatting>
  <conditionalFormatting sqref="S61:T61">
    <cfRule type="expression" dxfId="99" priority="91">
      <formula>ISTEXT(S61)</formula>
    </cfRule>
  </conditionalFormatting>
  <conditionalFormatting sqref="S62">
    <cfRule type="expression" dxfId="98" priority="90">
      <formula>ISTEXT(S62)</formula>
    </cfRule>
  </conditionalFormatting>
  <conditionalFormatting sqref="T62">
    <cfRule type="expression" dxfId="97" priority="89">
      <formula>ISTEXT(T62)</formula>
    </cfRule>
  </conditionalFormatting>
  <conditionalFormatting sqref="S63:T63">
    <cfRule type="expression" dxfId="96" priority="88">
      <formula>ISTEXT(S63)</formula>
    </cfRule>
  </conditionalFormatting>
  <conditionalFormatting sqref="S64">
    <cfRule type="expression" dxfId="95" priority="87">
      <formula>ISTEXT(S64)</formula>
    </cfRule>
  </conditionalFormatting>
  <conditionalFormatting sqref="T64">
    <cfRule type="expression" dxfId="94" priority="86">
      <formula>ISTEXT(T64)</formula>
    </cfRule>
  </conditionalFormatting>
  <conditionalFormatting sqref="S65:T65">
    <cfRule type="expression" dxfId="93" priority="85">
      <formula>ISTEXT(S65)</formula>
    </cfRule>
  </conditionalFormatting>
  <conditionalFormatting sqref="S66">
    <cfRule type="expression" dxfId="92" priority="84">
      <formula>ISTEXT(S66)</formula>
    </cfRule>
  </conditionalFormatting>
  <conditionalFormatting sqref="T66">
    <cfRule type="expression" dxfId="91" priority="83">
      <formula>ISTEXT(T66)</formula>
    </cfRule>
  </conditionalFormatting>
  <conditionalFormatting sqref="Q12:R12">
    <cfRule type="expression" dxfId="90" priority="82">
      <formula>ISTEXT(Q12)</formula>
    </cfRule>
  </conditionalFormatting>
  <conditionalFormatting sqref="Q15:R15">
    <cfRule type="expression" dxfId="89" priority="81">
      <formula>ISTEXT(Q15)</formula>
    </cfRule>
  </conditionalFormatting>
  <conditionalFormatting sqref="Q17:R17">
    <cfRule type="expression" dxfId="88" priority="80">
      <formula>ISTEXT(Q17)</formula>
    </cfRule>
  </conditionalFormatting>
  <conditionalFormatting sqref="Q45:R45">
    <cfRule type="expression" dxfId="87" priority="79">
      <formula>ISTEXT(Q45)</formula>
    </cfRule>
  </conditionalFormatting>
  <conditionalFormatting sqref="Q47:R47">
    <cfRule type="expression" dxfId="86" priority="78">
      <formula>ISTEXT(Q47)</formula>
    </cfRule>
  </conditionalFormatting>
  <conditionalFormatting sqref="Q49:R49">
    <cfRule type="expression" dxfId="85" priority="77">
      <formula>ISTEXT(Q49)</formula>
    </cfRule>
  </conditionalFormatting>
  <conditionalFormatting sqref="Q51:R51">
    <cfRule type="expression" dxfId="84" priority="76">
      <formula>ISTEXT(Q51)</formula>
    </cfRule>
  </conditionalFormatting>
  <conditionalFormatting sqref="Q53:R53">
    <cfRule type="expression" dxfId="83" priority="75">
      <formula>ISTEXT(Q53)</formula>
    </cfRule>
  </conditionalFormatting>
  <conditionalFormatting sqref="Q55:R55">
    <cfRule type="expression" dxfId="82" priority="74">
      <formula>ISTEXT(Q55)</formula>
    </cfRule>
  </conditionalFormatting>
  <conditionalFormatting sqref="Q57:R57">
    <cfRule type="expression" dxfId="81" priority="73">
      <formula>ISTEXT(Q57)</formula>
    </cfRule>
  </conditionalFormatting>
  <conditionalFormatting sqref="Q59:R59">
    <cfRule type="expression" dxfId="80" priority="72">
      <formula>ISTEXT(Q59)</formula>
    </cfRule>
  </conditionalFormatting>
  <conditionalFormatting sqref="Q61:R61">
    <cfRule type="expression" dxfId="79" priority="71">
      <formula>ISTEXT(Q61)</formula>
    </cfRule>
  </conditionalFormatting>
  <conditionalFormatting sqref="Q63:R63">
    <cfRule type="expression" dxfId="78" priority="70">
      <formula>ISTEXT(Q63)</formula>
    </cfRule>
  </conditionalFormatting>
  <conditionalFormatting sqref="Q65:R65">
    <cfRule type="expression" dxfId="77" priority="69">
      <formula>ISTEXT(Q65)</formula>
    </cfRule>
  </conditionalFormatting>
  <conditionalFormatting sqref="W7">
    <cfRule type="expression" dxfId="76" priority="68">
      <formula>ISTEXT(W7)</formula>
    </cfRule>
  </conditionalFormatting>
  <conditionalFormatting sqref="X7">
    <cfRule type="expression" dxfId="75" priority="67">
      <formula>ISTEXT(X7)</formula>
    </cfRule>
  </conditionalFormatting>
  <conditionalFormatting sqref="W8">
    <cfRule type="expression" dxfId="74" priority="66">
      <formula>ISTEXT(W8)</formula>
    </cfRule>
  </conditionalFormatting>
  <conditionalFormatting sqref="X8">
    <cfRule type="expression" dxfId="73" priority="65">
      <formula>ISTEXT(X8)</formula>
    </cfRule>
  </conditionalFormatting>
  <conditionalFormatting sqref="W9">
    <cfRule type="expression" dxfId="72" priority="64">
      <formula>ISTEXT(W9)</formula>
    </cfRule>
  </conditionalFormatting>
  <conditionalFormatting sqref="X9">
    <cfRule type="expression" dxfId="71" priority="63">
      <formula>ISTEXT(X9)</formula>
    </cfRule>
  </conditionalFormatting>
  <conditionalFormatting sqref="W10">
    <cfRule type="expression" dxfId="70" priority="62">
      <formula>ISTEXT(W10)</formula>
    </cfRule>
  </conditionalFormatting>
  <conditionalFormatting sqref="X10">
    <cfRule type="expression" dxfId="69" priority="61">
      <formula>ISTEXT(X10)</formula>
    </cfRule>
  </conditionalFormatting>
  <conditionalFormatting sqref="W11">
    <cfRule type="expression" dxfId="68" priority="60">
      <formula>ISTEXT(W11)</formula>
    </cfRule>
  </conditionalFormatting>
  <conditionalFormatting sqref="X11">
    <cfRule type="expression" dxfId="67" priority="59">
      <formula>ISTEXT(X11)</formula>
    </cfRule>
  </conditionalFormatting>
  <conditionalFormatting sqref="W12:X12">
    <cfRule type="expression" dxfId="66" priority="58">
      <formula>ISTEXT(W12)</formula>
    </cfRule>
  </conditionalFormatting>
  <conditionalFormatting sqref="W13">
    <cfRule type="expression" dxfId="65" priority="57">
      <formula>ISTEXT(W13)</formula>
    </cfRule>
  </conditionalFormatting>
  <conditionalFormatting sqref="X13">
    <cfRule type="expression" dxfId="64" priority="56">
      <formula>ISTEXT(X13)</formula>
    </cfRule>
  </conditionalFormatting>
  <conditionalFormatting sqref="W14">
    <cfRule type="expression" dxfId="63" priority="55">
      <formula>ISTEXT(W14)</formula>
    </cfRule>
  </conditionalFormatting>
  <conditionalFormatting sqref="X14">
    <cfRule type="expression" dxfId="62" priority="54">
      <formula>ISTEXT(X14)</formula>
    </cfRule>
  </conditionalFormatting>
  <conditionalFormatting sqref="W15:X15">
    <cfRule type="expression" dxfId="61" priority="53">
      <formula>ISTEXT(W15)</formula>
    </cfRule>
  </conditionalFormatting>
  <conditionalFormatting sqref="W16">
    <cfRule type="expression" dxfId="60" priority="52">
      <formula>ISTEXT(W16)</formula>
    </cfRule>
  </conditionalFormatting>
  <conditionalFormatting sqref="X16">
    <cfRule type="expression" dxfId="59" priority="51">
      <formula>ISTEXT(X16)</formula>
    </cfRule>
  </conditionalFormatting>
  <conditionalFormatting sqref="W17:X17">
    <cfRule type="expression" dxfId="58" priority="50">
      <formula>ISTEXT(W17)</formula>
    </cfRule>
  </conditionalFormatting>
  <conditionalFormatting sqref="W18:W44">
    <cfRule type="expression" dxfId="57" priority="49">
      <formula>ISTEXT(W18)</formula>
    </cfRule>
  </conditionalFormatting>
  <conditionalFormatting sqref="X18:X44">
    <cfRule type="expression" dxfId="56" priority="48">
      <formula>ISTEXT(X18)</formula>
    </cfRule>
  </conditionalFormatting>
  <conditionalFormatting sqref="W45:X45">
    <cfRule type="expression" dxfId="55" priority="47">
      <formula>ISTEXT(W45)</formula>
    </cfRule>
  </conditionalFormatting>
  <conditionalFormatting sqref="W46">
    <cfRule type="expression" dxfId="54" priority="46">
      <formula>ISTEXT(W46)</formula>
    </cfRule>
  </conditionalFormatting>
  <conditionalFormatting sqref="X46">
    <cfRule type="expression" dxfId="53" priority="45">
      <formula>ISTEXT(X46)</formula>
    </cfRule>
  </conditionalFormatting>
  <conditionalFormatting sqref="W47:X47">
    <cfRule type="expression" dxfId="52" priority="44">
      <formula>ISTEXT(W47)</formula>
    </cfRule>
  </conditionalFormatting>
  <conditionalFormatting sqref="W48">
    <cfRule type="expression" dxfId="51" priority="43">
      <formula>ISTEXT(W48)</formula>
    </cfRule>
  </conditionalFormatting>
  <conditionalFormatting sqref="X48">
    <cfRule type="expression" dxfId="50" priority="42">
      <formula>ISTEXT(X48)</formula>
    </cfRule>
  </conditionalFormatting>
  <conditionalFormatting sqref="W49:X49">
    <cfRule type="expression" dxfId="49" priority="41">
      <formula>ISTEXT(W49)</formula>
    </cfRule>
  </conditionalFormatting>
  <conditionalFormatting sqref="W50">
    <cfRule type="expression" dxfId="48" priority="40">
      <formula>ISTEXT(W50)</formula>
    </cfRule>
  </conditionalFormatting>
  <conditionalFormatting sqref="X50">
    <cfRule type="expression" dxfId="47" priority="39">
      <formula>ISTEXT(X50)</formula>
    </cfRule>
  </conditionalFormatting>
  <conditionalFormatting sqref="W51:X51">
    <cfRule type="expression" dxfId="46" priority="38">
      <formula>ISTEXT(W51)</formula>
    </cfRule>
  </conditionalFormatting>
  <conditionalFormatting sqref="W52">
    <cfRule type="expression" dxfId="45" priority="37">
      <formula>ISTEXT(W52)</formula>
    </cfRule>
  </conditionalFormatting>
  <conditionalFormatting sqref="X52">
    <cfRule type="expression" dxfId="44" priority="36">
      <formula>ISTEXT(X52)</formula>
    </cfRule>
  </conditionalFormatting>
  <conditionalFormatting sqref="W53:X53">
    <cfRule type="expression" dxfId="43" priority="35">
      <formula>ISTEXT(W53)</formula>
    </cfRule>
  </conditionalFormatting>
  <conditionalFormatting sqref="W54">
    <cfRule type="expression" dxfId="42" priority="34">
      <formula>ISTEXT(W54)</formula>
    </cfRule>
  </conditionalFormatting>
  <conditionalFormatting sqref="X54">
    <cfRule type="expression" dxfId="41" priority="33">
      <formula>ISTEXT(X54)</formula>
    </cfRule>
  </conditionalFormatting>
  <conditionalFormatting sqref="W55:X55">
    <cfRule type="expression" dxfId="40" priority="32">
      <formula>ISTEXT(W55)</formula>
    </cfRule>
  </conditionalFormatting>
  <conditionalFormatting sqref="W56">
    <cfRule type="expression" dxfId="39" priority="31">
      <formula>ISTEXT(W56)</formula>
    </cfRule>
  </conditionalFormatting>
  <conditionalFormatting sqref="X56">
    <cfRule type="expression" dxfId="38" priority="30">
      <formula>ISTEXT(X56)</formula>
    </cfRule>
  </conditionalFormatting>
  <conditionalFormatting sqref="W57:X57">
    <cfRule type="expression" dxfId="37" priority="29">
      <formula>ISTEXT(W57)</formula>
    </cfRule>
  </conditionalFormatting>
  <conditionalFormatting sqref="W58">
    <cfRule type="expression" dxfId="36" priority="28">
      <formula>ISTEXT(W58)</formula>
    </cfRule>
  </conditionalFormatting>
  <conditionalFormatting sqref="X58">
    <cfRule type="expression" dxfId="35" priority="27">
      <formula>ISTEXT(X58)</formula>
    </cfRule>
  </conditionalFormatting>
  <conditionalFormatting sqref="W59:X59">
    <cfRule type="expression" dxfId="34" priority="26">
      <formula>ISTEXT(W59)</formula>
    </cfRule>
  </conditionalFormatting>
  <conditionalFormatting sqref="W60">
    <cfRule type="expression" dxfId="33" priority="25">
      <formula>ISTEXT(W60)</formula>
    </cfRule>
  </conditionalFormatting>
  <conditionalFormatting sqref="X60">
    <cfRule type="expression" dxfId="32" priority="24">
      <formula>ISTEXT(X60)</formula>
    </cfRule>
  </conditionalFormatting>
  <conditionalFormatting sqref="W61:X61">
    <cfRule type="expression" dxfId="31" priority="23">
      <formula>ISTEXT(W61)</formula>
    </cfRule>
  </conditionalFormatting>
  <conditionalFormatting sqref="W62">
    <cfRule type="expression" dxfId="30" priority="22">
      <formula>ISTEXT(W62)</formula>
    </cfRule>
  </conditionalFormatting>
  <conditionalFormatting sqref="X62">
    <cfRule type="expression" dxfId="29" priority="21">
      <formula>ISTEXT(X62)</formula>
    </cfRule>
  </conditionalFormatting>
  <conditionalFormatting sqref="W63:X63">
    <cfRule type="expression" dxfId="28" priority="20">
      <formula>ISTEXT(W63)</formula>
    </cfRule>
  </conditionalFormatting>
  <conditionalFormatting sqref="W64">
    <cfRule type="expression" dxfId="27" priority="19">
      <formula>ISTEXT(W64)</formula>
    </cfRule>
  </conditionalFormatting>
  <conditionalFormatting sqref="X64">
    <cfRule type="expression" dxfId="26" priority="18">
      <formula>ISTEXT(X64)</formula>
    </cfRule>
  </conditionalFormatting>
  <conditionalFormatting sqref="W65:X65">
    <cfRule type="expression" dxfId="25" priority="17">
      <formula>ISTEXT(W65)</formula>
    </cfRule>
  </conditionalFormatting>
  <conditionalFormatting sqref="W66">
    <cfRule type="expression" dxfId="24" priority="16">
      <formula>ISTEXT(W66)</formula>
    </cfRule>
  </conditionalFormatting>
  <conditionalFormatting sqref="X66">
    <cfRule type="expression" dxfId="23" priority="15">
      <formula>ISTEXT(X66)</formula>
    </cfRule>
  </conditionalFormatting>
  <conditionalFormatting sqref="E23">
    <cfRule type="expression" dxfId="22" priority="14">
      <formula>ISTEXT(E23)</formula>
    </cfRule>
  </conditionalFormatting>
  <conditionalFormatting sqref="F23">
    <cfRule type="expression" dxfId="21" priority="13">
      <formula>ISTEXT(F23)</formula>
    </cfRule>
  </conditionalFormatting>
  <conditionalFormatting sqref="K8:K23">
    <cfRule type="expression" dxfId="20" priority="12">
      <formula>ISTEXT(K8)</formula>
    </cfRule>
  </conditionalFormatting>
  <conditionalFormatting sqref="L8:L23">
    <cfRule type="expression" dxfId="19" priority="11">
      <formula>ISTEXT(L8)</formula>
    </cfRule>
  </conditionalFormatting>
  <conditionalFormatting sqref="U8:U12">
    <cfRule type="expression" dxfId="18" priority="10">
      <formula>ISTEXT(U8)</formula>
    </cfRule>
  </conditionalFormatting>
  <conditionalFormatting sqref="V8:V12">
    <cfRule type="expression" dxfId="17" priority="9">
      <formula>ISTEXT(V8)</formula>
    </cfRule>
  </conditionalFormatting>
  <conditionalFormatting sqref="U14:U23">
    <cfRule type="expression" dxfId="16" priority="8">
      <formula>ISTEXT(U14)</formula>
    </cfRule>
  </conditionalFormatting>
  <conditionalFormatting sqref="V14:V23">
    <cfRule type="expression" dxfId="15" priority="7">
      <formula>ISTEXT(V14)</formula>
    </cfRule>
  </conditionalFormatting>
  <conditionalFormatting sqref="K24">
    <cfRule type="expression" dxfId="14" priority="6">
      <formula>ISTEXT(K24)</formula>
    </cfRule>
  </conditionalFormatting>
  <conditionalFormatting sqref="L24">
    <cfRule type="expression" dxfId="13" priority="5">
      <formula>ISTEXT(L24)</formula>
    </cfRule>
  </conditionalFormatting>
  <conditionalFormatting sqref="U24">
    <cfRule type="expression" dxfId="12" priority="4">
      <formula>ISTEXT(U24)</formula>
    </cfRule>
  </conditionalFormatting>
  <conditionalFormatting sqref="V24">
    <cfRule type="expression" dxfId="11" priority="3">
      <formula>ISTEXT(V24)</formula>
    </cfRule>
  </conditionalFormatting>
  <conditionalFormatting sqref="E22">
    <cfRule type="expression" dxfId="10" priority="2">
      <formula>ISTEXT(E22)</formula>
    </cfRule>
  </conditionalFormatting>
  <conditionalFormatting sqref="F22">
    <cfRule type="expression" dxfId="9" priority="1">
      <formula>ISTEXT(F22)</formula>
    </cfRule>
  </conditionalFormatting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'Read me'!Print_Area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Windows User</cp:lastModifiedBy>
  <cp:lastPrinted>2013-08-09T16:31:00Z</cp:lastPrinted>
  <dcterms:created xsi:type="dcterms:W3CDTF">2012-05-04T22:10:30Z</dcterms:created>
  <dcterms:modified xsi:type="dcterms:W3CDTF">2013-09-20T18:38:12Z</dcterms:modified>
</cp:coreProperties>
</file>