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6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9" i="12" l="1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13" i="4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10" i="13"/>
  <c r="K9" i="13"/>
  <c r="K7" i="13"/>
  <c r="P8" i="4"/>
  <c r="P9" i="4"/>
  <c r="P10" i="4"/>
  <c r="P11" i="4"/>
  <c r="P12" i="4"/>
  <c r="P7" i="4"/>
  <c r="E7" i="12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Q28" i="4"/>
  <c r="H29" i="4"/>
  <c r="I29" i="4"/>
  <c r="J29" i="4"/>
  <c r="K29" i="4"/>
  <c r="L29" i="4"/>
  <c r="M29" i="4"/>
  <c r="N29" i="4"/>
  <c r="O29" i="4"/>
  <c r="Q29" i="4"/>
  <c r="H30" i="4"/>
  <c r="I30" i="4"/>
  <c r="J30" i="4"/>
  <c r="K30" i="4"/>
  <c r="L30" i="4"/>
  <c r="M30" i="4"/>
  <c r="N30" i="4"/>
  <c r="O30" i="4"/>
  <c r="Q30" i="4"/>
  <c r="H31" i="4"/>
  <c r="I31" i="4"/>
  <c r="J31" i="4"/>
  <c r="K31" i="4"/>
  <c r="L31" i="4"/>
  <c r="M31" i="4"/>
  <c r="N31" i="4"/>
  <c r="O31" i="4"/>
  <c r="Q31" i="4"/>
  <c r="H32" i="4"/>
  <c r="I32" i="4"/>
  <c r="J32" i="4"/>
  <c r="K32" i="4"/>
  <c r="L32" i="4"/>
  <c r="M32" i="4"/>
  <c r="N32" i="4"/>
  <c r="O32" i="4"/>
  <c r="Q32" i="4"/>
  <c r="H33" i="4"/>
  <c r="I33" i="4"/>
  <c r="J33" i="4"/>
  <c r="K33" i="4"/>
  <c r="L33" i="4"/>
  <c r="M33" i="4"/>
  <c r="N33" i="4"/>
  <c r="O33" i="4"/>
  <c r="Q33" i="4"/>
  <c r="H34" i="4"/>
  <c r="I34" i="4"/>
  <c r="J34" i="4"/>
  <c r="K34" i="4"/>
  <c r="L34" i="4"/>
  <c r="M34" i="4"/>
  <c r="N34" i="4"/>
  <c r="O34" i="4"/>
  <c r="Q34" i="4"/>
  <c r="H35" i="4"/>
  <c r="I35" i="4"/>
  <c r="J35" i="4"/>
  <c r="K35" i="4"/>
  <c r="L35" i="4"/>
  <c r="M35" i="4"/>
  <c r="N35" i="4"/>
  <c r="O35" i="4"/>
  <c r="Q35" i="4"/>
  <c r="H36" i="4"/>
  <c r="I36" i="4"/>
  <c r="J36" i="4"/>
  <c r="K36" i="4"/>
  <c r="L36" i="4"/>
  <c r="M36" i="4"/>
  <c r="N36" i="4"/>
  <c r="O36" i="4"/>
  <c r="Q36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Q38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Q40" i="4"/>
  <c r="H41" i="4"/>
  <c r="I41" i="4"/>
  <c r="J41" i="4"/>
  <c r="K41" i="4"/>
  <c r="L41" i="4"/>
  <c r="M41" i="4"/>
  <c r="N41" i="4"/>
  <c r="O41" i="4"/>
  <c r="Q41" i="4"/>
  <c r="H42" i="4"/>
  <c r="I42" i="4"/>
  <c r="J42" i="4"/>
  <c r="K42" i="4"/>
  <c r="L42" i="4"/>
  <c r="M42" i="4"/>
  <c r="N42" i="4"/>
  <c r="O42" i="4"/>
  <c r="Q42" i="4"/>
  <c r="H43" i="4"/>
  <c r="I43" i="4"/>
  <c r="J43" i="4"/>
  <c r="K43" i="4"/>
  <c r="L43" i="4"/>
  <c r="M43" i="4"/>
  <c r="N43" i="4"/>
  <c r="O43" i="4"/>
  <c r="Q43" i="4"/>
  <c r="H44" i="4"/>
  <c r="I44" i="4"/>
  <c r="J44" i="4"/>
  <c r="K44" i="4"/>
  <c r="L44" i="4"/>
  <c r="M44" i="4"/>
  <c r="N44" i="4"/>
  <c r="O44" i="4"/>
  <c r="Q44" i="4"/>
  <c r="H45" i="4"/>
  <c r="I45" i="4"/>
  <c r="J45" i="4"/>
  <c r="K45" i="4"/>
  <c r="L45" i="4"/>
  <c r="M45" i="4"/>
  <c r="N45" i="4"/>
  <c r="O45" i="4"/>
  <c r="Q45" i="4"/>
  <c r="H46" i="4"/>
  <c r="I46" i="4"/>
  <c r="J46" i="4"/>
  <c r="K46" i="4"/>
  <c r="L46" i="4"/>
  <c r="M46" i="4"/>
  <c r="N46" i="4"/>
  <c r="O46" i="4"/>
  <c r="Q46" i="4"/>
  <c r="H47" i="4"/>
  <c r="I47" i="4"/>
  <c r="J47" i="4"/>
  <c r="K47" i="4"/>
  <c r="L47" i="4"/>
  <c r="M47" i="4"/>
  <c r="N47" i="4"/>
  <c r="O47" i="4"/>
  <c r="Q47" i="4"/>
  <c r="H48" i="4"/>
  <c r="I48" i="4"/>
  <c r="J48" i="4"/>
  <c r="K48" i="4"/>
  <c r="L48" i="4"/>
  <c r="M48" i="4"/>
  <c r="N48" i="4"/>
  <c r="O48" i="4"/>
  <c r="Q48" i="4"/>
  <c r="H49" i="4"/>
  <c r="I49" i="4"/>
  <c r="J49" i="4"/>
  <c r="K49" i="4"/>
  <c r="L49" i="4"/>
  <c r="M49" i="4"/>
  <c r="N49" i="4"/>
  <c r="O49" i="4"/>
  <c r="Q49" i="4"/>
  <c r="H50" i="4"/>
  <c r="I50" i="4"/>
  <c r="J50" i="4"/>
  <c r="K50" i="4"/>
  <c r="L50" i="4"/>
  <c r="M50" i="4"/>
  <c r="N50" i="4"/>
  <c r="O50" i="4"/>
  <c r="Q50" i="4"/>
  <c r="H51" i="4"/>
  <c r="I51" i="4"/>
  <c r="J51" i="4"/>
  <c r="K51" i="4"/>
  <c r="L51" i="4"/>
  <c r="M51" i="4"/>
  <c r="N51" i="4"/>
  <c r="O51" i="4"/>
  <c r="Q51" i="4"/>
  <c r="H52" i="4"/>
  <c r="I52" i="4"/>
  <c r="J52" i="4"/>
  <c r="K52" i="4"/>
  <c r="L52" i="4"/>
  <c r="M52" i="4"/>
  <c r="N52" i="4"/>
  <c r="O52" i="4"/>
  <c r="Q52" i="4"/>
  <c r="H53" i="4"/>
  <c r="I53" i="4"/>
  <c r="J53" i="4"/>
  <c r="K53" i="4"/>
  <c r="L53" i="4"/>
  <c r="M53" i="4"/>
  <c r="N53" i="4"/>
  <c r="O53" i="4"/>
  <c r="Q53" i="4"/>
  <c r="H54" i="4"/>
  <c r="I54" i="4"/>
  <c r="J54" i="4"/>
  <c r="K54" i="4"/>
  <c r="L54" i="4"/>
  <c r="M54" i="4"/>
  <c r="N54" i="4"/>
  <c r="O54" i="4"/>
  <c r="Q54" i="4"/>
  <c r="H55" i="4"/>
  <c r="I55" i="4"/>
  <c r="J55" i="4"/>
  <c r="K55" i="4"/>
  <c r="L55" i="4"/>
  <c r="M55" i="4"/>
  <c r="N55" i="4"/>
  <c r="O55" i="4"/>
  <c r="Q55" i="4"/>
  <c r="H56" i="4"/>
  <c r="I56" i="4"/>
  <c r="J56" i="4"/>
  <c r="K56" i="4"/>
  <c r="L56" i="4"/>
  <c r="M56" i="4"/>
  <c r="N56" i="4"/>
  <c r="O56" i="4"/>
  <c r="Q56" i="4"/>
  <c r="H57" i="4"/>
  <c r="I57" i="4"/>
  <c r="J57" i="4"/>
  <c r="K57" i="4"/>
  <c r="L57" i="4"/>
  <c r="M57" i="4"/>
  <c r="N57" i="4"/>
  <c r="O57" i="4"/>
  <c r="Q57" i="4"/>
  <c r="H58" i="4"/>
  <c r="I58" i="4"/>
  <c r="J58" i="4"/>
  <c r="K58" i="4"/>
  <c r="L58" i="4"/>
  <c r="M58" i="4"/>
  <c r="N58" i="4"/>
  <c r="O58" i="4"/>
  <c r="Q58" i="4"/>
  <c r="H59" i="4"/>
  <c r="I59" i="4"/>
  <c r="J59" i="4"/>
  <c r="K59" i="4"/>
  <c r="L59" i="4"/>
  <c r="M59" i="4"/>
  <c r="N59" i="4"/>
  <c r="O59" i="4"/>
  <c r="Q59" i="4"/>
  <c r="H60" i="4"/>
  <c r="I60" i="4"/>
  <c r="J60" i="4"/>
  <c r="K60" i="4"/>
  <c r="L60" i="4"/>
  <c r="M60" i="4"/>
  <c r="N60" i="4"/>
  <c r="O60" i="4"/>
  <c r="Q60" i="4"/>
  <c r="H61" i="4"/>
  <c r="I61" i="4"/>
  <c r="J61" i="4"/>
  <c r="K61" i="4"/>
  <c r="L61" i="4"/>
  <c r="M61" i="4"/>
  <c r="N61" i="4"/>
  <c r="O61" i="4"/>
  <c r="Q61" i="4"/>
  <c r="H62" i="4"/>
  <c r="I62" i="4"/>
  <c r="J62" i="4"/>
  <c r="K62" i="4"/>
  <c r="L62" i="4"/>
  <c r="M62" i="4"/>
  <c r="N62" i="4"/>
  <c r="O62" i="4"/>
  <c r="Q62" i="4"/>
  <c r="H63" i="4"/>
  <c r="I63" i="4"/>
  <c r="J63" i="4"/>
  <c r="K63" i="4"/>
  <c r="L63" i="4"/>
  <c r="M63" i="4"/>
  <c r="N63" i="4"/>
  <c r="O63" i="4"/>
  <c r="Q63" i="4"/>
  <c r="H64" i="4"/>
  <c r="I64" i="4"/>
  <c r="J64" i="4"/>
  <c r="K64" i="4"/>
  <c r="L64" i="4"/>
  <c r="M64" i="4"/>
  <c r="N64" i="4"/>
  <c r="O64" i="4"/>
  <c r="Q64" i="4"/>
  <c r="H65" i="4"/>
  <c r="I65" i="4"/>
  <c r="J65" i="4"/>
  <c r="K65" i="4"/>
  <c r="L65" i="4"/>
  <c r="M65" i="4"/>
  <c r="N65" i="4"/>
  <c r="O65" i="4"/>
  <c r="Q65" i="4"/>
  <c r="H66" i="4"/>
  <c r="I66" i="4"/>
  <c r="J66" i="4"/>
  <c r="K66" i="4"/>
  <c r="L66" i="4"/>
  <c r="M66" i="4"/>
  <c r="N66" i="4"/>
  <c r="O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 s="1"/>
  <c r="C18" i="13"/>
  <c r="D18" i="13"/>
  <c r="F18" i="13"/>
  <c r="G18" i="13"/>
  <c r="H18" i="13"/>
  <c r="I18" i="13"/>
  <c r="J18" i="13"/>
  <c r="L18" i="13"/>
  <c r="A19" i="13"/>
  <c r="B19" i="13"/>
  <c r="B19" i="16" s="1"/>
  <c r="C19" i="13"/>
  <c r="D19" i="13"/>
  <c r="F19" i="13"/>
  <c r="G19" i="13"/>
  <c r="H19" i="13"/>
  <c r="I19" i="13"/>
  <c r="J19" i="13"/>
  <c r="L19" i="13"/>
  <c r="A20" i="13"/>
  <c r="B20" i="13"/>
  <c r="B20" i="16" s="1"/>
  <c r="C20" i="13"/>
  <c r="D20" i="13"/>
  <c r="F20" i="13"/>
  <c r="G20" i="13"/>
  <c r="H20" i="13"/>
  <c r="I20" i="13"/>
  <c r="J20" i="13"/>
  <c r="L20" i="13"/>
  <c r="A21" i="13"/>
  <c r="B21" i="13"/>
  <c r="B21" i="16" s="1"/>
  <c r="C21" i="13"/>
  <c r="D21" i="13"/>
  <c r="F21" i="13"/>
  <c r="G21" i="13"/>
  <c r="H21" i="13"/>
  <c r="I21" i="13"/>
  <c r="J21" i="13"/>
  <c r="L21" i="13"/>
  <c r="A22" i="13"/>
  <c r="B22" i="13"/>
  <c r="B22" i="16" s="1"/>
  <c r="C22" i="13"/>
  <c r="D22" i="13"/>
  <c r="F22" i="13"/>
  <c r="G22" i="13"/>
  <c r="H22" i="13"/>
  <c r="I22" i="13"/>
  <c r="J22" i="13"/>
  <c r="L22" i="13"/>
  <c r="A23" i="13"/>
  <c r="B23" i="13"/>
  <c r="B23" i="16" s="1"/>
  <c r="C23" i="13"/>
  <c r="D23" i="13"/>
  <c r="F23" i="13"/>
  <c r="G23" i="13"/>
  <c r="H23" i="13"/>
  <c r="I23" i="13"/>
  <c r="J23" i="13"/>
  <c r="L23" i="13"/>
  <c r="A24" i="13"/>
  <c r="B24" i="13"/>
  <c r="B24" i="16" s="1"/>
  <c r="C24" i="13"/>
  <c r="D24" i="13"/>
  <c r="F24" i="13"/>
  <c r="G24" i="13"/>
  <c r="H24" i="13"/>
  <c r="I24" i="13"/>
  <c r="J24" i="13"/>
  <c r="L24" i="13"/>
  <c r="A25" i="13"/>
  <c r="B25" i="13"/>
  <c r="B25" i="16" s="1"/>
  <c r="C25" i="13"/>
  <c r="D25" i="13"/>
  <c r="F25" i="13"/>
  <c r="G25" i="13"/>
  <c r="H25" i="13"/>
  <c r="I25" i="13"/>
  <c r="J25" i="13"/>
  <c r="L25" i="13"/>
  <c r="A26" i="13"/>
  <c r="B26" i="13"/>
  <c r="B26" i="16" s="1"/>
  <c r="C26" i="13"/>
  <c r="D26" i="13"/>
  <c r="F26" i="13"/>
  <c r="G26" i="13"/>
  <c r="H26" i="13"/>
  <c r="I26" i="13"/>
  <c r="J26" i="13"/>
  <c r="L26" i="13"/>
  <c r="F13" i="13"/>
  <c r="G13" i="13"/>
  <c r="H13" i="13"/>
  <c r="I13" i="13"/>
  <c r="J13" i="13"/>
  <c r="L13" i="13"/>
  <c r="F14" i="13"/>
  <c r="G14" i="13"/>
  <c r="H14" i="13"/>
  <c r="I14" i="13"/>
  <c r="J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A7" i="16" l="1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G7" i="13"/>
  <c r="A7" i="13" l="1"/>
  <c r="E8" i="13" l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3" l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raulr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ND</t>
        </r>
      </text>
    </comment>
    <comment ref="G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raulr</author>
  </authors>
  <commentList>
    <comment ref="I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ND</t>
        </r>
      </text>
    </comment>
    <comment ref="P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
Alpa labs used method EPA 300.0</t>
        </r>
      </text>
    </comment>
  </commentList>
</comments>
</file>

<file path=xl/comments3.xml><?xml version="1.0" encoding="utf-8"?>
<comments xmlns="http://schemas.openxmlformats.org/spreadsheetml/2006/main">
  <authors>
    <author>Glincoln</author>
    <author>raulr</author>
  </authors>
  <commentList>
    <comment ref="P7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8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9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0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1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</commentList>
</comments>
</file>

<file path=xl/sharedStrings.xml><?xml version="1.0" encoding="utf-8"?>
<sst xmlns="http://schemas.openxmlformats.org/spreadsheetml/2006/main" count="365" uniqueCount="213">
  <si>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</si>
  <si>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</si>
  <si>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</si>
  <si>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</si>
  <si>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</si>
  <si>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</si>
  <si>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</si>
  <si>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</si>
  <si>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</si>
  <si>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</si>
  <si>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</si>
  <si>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</si>
  <si>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</si>
  <si>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</si>
  <si>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</si>
  <si>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</si>
  <si>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</si>
  <si>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</si>
  <si>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</si>
  <si>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</si>
  <si>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</si>
  <si>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</si>
  <si>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</si>
  <si>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</si>
  <si>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</si>
  <si>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</si>
  <si>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</si>
  <si>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</si>
  <si>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</si>
  <si>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</si>
  <si>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</si>
  <si>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</si>
  <si>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</si>
  <si>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</si>
  <si>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</si>
  <si>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</si>
  <si>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</si>
  <si>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</si>
  <si>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</si>
  <si>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</si>
  <si>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</si>
  <si>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</si>
  <si>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</si>
  <si>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</si>
  <si>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</si>
  <si>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</si>
  <si>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</si>
  <si>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</si>
  <si>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</si>
  <si>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</si>
  <si>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</si>
  <si>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</si>
  <si>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</si>
  <si>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</si>
  <si>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</si>
  <si>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</si>
  <si>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</si>
  <si>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</si>
  <si>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</si>
  <si>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</si>
  <si>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</si>
  <si>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</si>
  <si>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</si>
  <si>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</si>
  <si>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</si>
  <si>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</si>
  <si>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</si>
  <si>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</si>
  <si>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</si>
  <si>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</si>
  <si>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</si>
  <si>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</si>
  <si>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</si>
  <si>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</si>
  <si>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</si>
  <si>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</si>
  <si>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</si>
  <si>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</si>
  <si>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</si>
  <si>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</si>
  <si>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</si>
  <si>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</si>
  <si>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</si>
  <si>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</si>
  <si>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</si>
  <si>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</si>
  <si>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</si>
  <si>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</si>
  <si>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</si>
  <si>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</si>
  <si>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</si>
  <si>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</si>
  <si>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</si>
  <si>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</si>
  <si>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</si>
  <si>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</si>
  <si>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</si>
  <si>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</si>
  <si>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</si>
  <si>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</si>
  <si>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</si>
  <si>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</si>
  <si>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</si>
  <si>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</si>
  <si>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</si>
  <si>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</si>
  <si>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</si>
  <si>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</si>
  <si>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</si>
  <si>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</si>
  <si>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</si>
  <si>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</si>
  <si>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</si>
  <si>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</si>
  <si>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</si>
  <si>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</si>
  <si>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</si>
  <si>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</si>
  <si>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</si>
  <si>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</si>
  <si>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</si>
  <si>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</si>
  <si>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</si>
  <si>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</si>
  <si>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</si>
  <si>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</si>
  <si>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</si>
  <si>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</si>
  <si>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</si>
  <si>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</si>
  <si>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</si>
  <si>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</si>
  <si>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</si>
  <si>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</si>
  <si>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</si>
  <si>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</si>
  <si>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</si>
  <si>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</si>
  <si>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</si>
  <si>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</si>
  <si>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</si>
  <si>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</si>
  <si>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</si>
  <si>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</si>
  <si>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</si>
  <si>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</si>
  <si>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</si>
  <si>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</si>
  <si>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</si>
  <si>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</si>
  <si>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</si>
  <si>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</si>
  <si>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</si>
  <si>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</si>
  <si>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</si>
  <si>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</si>
  <si>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</si>
  <si>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</si>
  <si>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</si>
  <si>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</si>
  <si>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</si>
  <si>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</si>
  <si>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</si>
  <si>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</si>
  <si>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</si>
  <si>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</si>
  <si>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</si>
  <si>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</si>
  <si>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</si>
  <si>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</si>
  <si>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</si>
  <si>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</si>
  <si>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</si>
  <si>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</si>
  <si>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</si>
  <si>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</si>
  <si>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</si>
  <si>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</si>
  <si>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</si>
  <si>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</si>
  <si>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</si>
  <si>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</si>
  <si>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</si>
  <si>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</si>
  <si>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</si>
  <si>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</si>
  <si>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</si>
  <si>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</si>
  <si>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</si>
  <si>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</si>
  <si>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</si>
  <si>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</si>
  <si>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</si>
  <si>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</si>
  <si>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</si>
  <si>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</si>
  <si>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</si>
  <si>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</si>
  <si>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</si>
  <si>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</si>
  <si>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</si>
  <si>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</si>
  <si>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</si>
  <si>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Dry 2012</t>
  </si>
  <si>
    <t>Wet 2012/13</t>
  </si>
  <si>
    <t>Q3 2012</t>
  </si>
  <si>
    <t>Q4 2012</t>
  </si>
  <si>
    <t>Q1 2013</t>
  </si>
  <si>
    <t>N</t>
  </si>
  <si>
    <t>Y</t>
  </si>
  <si>
    <t>Q2 2013</t>
  </si>
  <si>
    <t>Sonoma Valley County Sanitation District</t>
  </si>
  <si>
    <t xml:space="preserve">George Lincoln, Water Agency Engineer, 707-521-1808, glincoln@scwa.ca.gov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</si>
</sst>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000"/>
    <numFmt numFmtId="166" formatCode="0.000"/>
    <numFmt numFmtId="167" formatCode="0.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7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9" fillId="4" borderId="26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165" fontId="29" fillId="0" borderId="35" xfId="0" applyNumberFormat="1" applyFont="1" applyBorder="1"/>
    <xf numFmtId="2" fontId="2" fillId="0" borderId="31" xfId="0" applyNumberFormat="1" applyFont="1" applyBorder="1"/>
    <xf numFmtId="167" fontId="2" fillId="0" borderId="31" xfId="0" applyNumberFormat="1" applyFont="1" applyBorder="1"/>
    <xf numFmtId="165" fontId="29" fillId="4" borderId="35" xfId="0" applyNumberFormat="1" applyFont="1" applyFill="1" applyBorder="1"/>
    <xf numFmtId="167" fontId="2" fillId="4" borderId="31" xfId="0" applyNumberFormat="1" applyFont="1" applyFill="1" applyBorder="1"/>
    <xf numFmtId="2" fontId="2" fillId="0" borderId="35" xfId="0" applyNumberFormat="1" applyFont="1" applyBorder="1"/>
    <xf numFmtId="166" fontId="2" fillId="0" borderId="35" xfId="0" applyNumberFormat="1" applyFont="1" applyBorder="1"/>
    <xf numFmtId="2" fontId="2" fillId="4" borderId="36" xfId="0" applyNumberFormat="1" applyFont="1" applyFill="1" applyBorder="1"/>
    <xf numFmtId="2" fontId="2" fillId="4" borderId="29" xfId="0" applyNumberFormat="1" applyFont="1" applyFill="1" applyBorder="1"/>
    <xf numFmtId="2" fontId="2" fillId="0" borderId="36" xfId="0" applyNumberFormat="1" applyFont="1" applyFill="1" applyBorder="1"/>
    <xf numFmtId="2" fontId="2" fillId="0" borderId="35" xfId="0" applyNumberFormat="1" applyFont="1" applyFill="1" applyBorder="1"/>
    <xf numFmtId="167" fontId="2" fillId="0" borderId="29" xfId="0" applyNumberFormat="1" applyFont="1" applyFill="1" applyBorder="1"/>
    <xf numFmtId="167" fontId="2" fillId="0" borderId="31" xfId="0" applyNumberFormat="1" applyFont="1" applyFill="1" applyBorder="1"/>
    <xf numFmtId="166" fontId="2" fillId="4" borderId="35" xfId="0" applyNumberFormat="1" applyFont="1" applyFill="1" applyBorder="1"/>
    <xf numFmtId="165" fontId="29" fillId="0" borderId="36" xfId="0" applyNumberFormat="1" applyFont="1" applyFill="1" applyBorder="1"/>
    <xf numFmtId="165" fontId="29" fillId="0" borderId="35" xfId="0" applyNumberFormat="1" applyFont="1" applyFill="1" applyBorder="1"/>
    <xf numFmtId="2" fontId="2" fillId="0" borderId="29" xfId="0" applyNumberFormat="1" applyFont="1" applyFill="1" applyBorder="1"/>
    <xf numFmtId="2" fontId="2" fillId="0" borderId="31" xfId="0" applyNumberFormat="1" applyFont="1" applyFill="1" applyBorder="1"/>
    <xf numFmtId="167" fontId="2" fillId="4" borderId="29" xfId="0" applyNumberFormat="1" applyFont="1" applyFill="1" applyBorder="1"/>
    <xf numFmtId="167" fontId="2" fillId="0" borderId="48" xfId="0" applyNumberFormat="1" applyFont="1" applyFill="1" applyBorder="1"/>
    <xf numFmtId="167" fontId="2" fillId="0" borderId="40" xfId="0" applyNumberFormat="1" applyFont="1" applyFill="1" applyBorder="1"/>
    <xf numFmtId="166" fontId="2" fillId="4" borderId="27" xfId="0" applyNumberFormat="1" applyFont="1" applyFill="1" applyBorder="1"/>
    <xf numFmtId="166" fontId="2" fillId="4" borderId="30" xfId="0" applyNumberFormat="1" applyFont="1" applyFill="1" applyBorder="1"/>
    <xf numFmtId="167" fontId="2" fillId="4" borderId="35" xfId="0" applyNumberFormat="1" applyFont="1" applyFill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75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3" t="s">
        <v>116</v>
      </c>
      <c r="C3" s="49"/>
      <c r="D3" s="49"/>
      <c r="E3" s="49"/>
      <c r="F3" s="49"/>
      <c r="G3" s="49"/>
    </row>
    <row r="4" spans="1:13" ht="21" x14ac:dyDescent="0.35">
      <c r="B4" s="193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5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5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2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2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3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3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3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3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3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3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3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3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3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4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B10" sqref="B10"/>
    </sheetView>
  </sheetViews>
  <sheetFormatPr defaultRowHeight="15" x14ac:dyDescent="0.25"/>
  <cols>
    <col min="1" max="1" width="45.42578125" style="197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tr">
        <f>' Inf Conc'!A2</f>
        <v>Sonoma Valley County Sanitation District</v>
      </c>
      <c r="B1" s="247"/>
    </row>
    <row r="2" spans="1:4" ht="25.5" customHeight="1" thickBot="1" x14ac:dyDescent="0.3">
      <c r="A2" s="361" t="s">
        <v>102</v>
      </c>
      <c r="B2" s="360"/>
      <c r="C2" s="359" t="s">
        <v>71</v>
      </c>
      <c r="D2" s="360"/>
    </row>
    <row r="3" spans="1:4" ht="15.75" customHeight="1" x14ac:dyDescent="0.25">
      <c r="A3" s="216" t="s">
        <v>136</v>
      </c>
      <c r="B3" s="213"/>
      <c r="C3" s="37" t="s">
        <v>72</v>
      </c>
      <c r="D3" s="39" t="s">
        <v>73</v>
      </c>
    </row>
    <row r="4" spans="1:4" x14ac:dyDescent="0.25">
      <c r="A4" s="217" t="s">
        <v>137</v>
      </c>
      <c r="B4" s="214"/>
      <c r="C4" s="38" t="s">
        <v>74</v>
      </c>
      <c r="D4" s="40">
        <v>41212</v>
      </c>
    </row>
    <row r="5" spans="1:4" ht="30.75" thickBot="1" x14ac:dyDescent="0.3">
      <c r="A5" s="218" t="s">
        <v>122</v>
      </c>
      <c r="B5" s="215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0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7"/>
      <c r="B10" s="116"/>
      <c r="C10" s="38" t="s">
        <v>79</v>
      </c>
      <c r="D10" s="40">
        <v>41669</v>
      </c>
    </row>
    <row r="11" spans="1:4" s="113" customFormat="1" x14ac:dyDescent="0.25">
      <c r="A11" s="197"/>
      <c r="C11" s="38" t="s">
        <v>80</v>
      </c>
      <c r="D11" s="40">
        <v>41759</v>
      </c>
    </row>
    <row r="12" spans="1:4" s="113" customFormat="1" x14ac:dyDescent="0.25">
      <c r="A12" s="197"/>
      <c r="C12" s="38" t="s">
        <v>81</v>
      </c>
      <c r="D12" s="40" t="s">
        <v>84</v>
      </c>
    </row>
    <row r="13" spans="1:4" s="113" customFormat="1" ht="15.75" thickBot="1" x14ac:dyDescent="0.3">
      <c r="A13" s="197"/>
      <c r="C13" s="223" t="s">
        <v>83</v>
      </c>
      <c r="D13" s="42">
        <v>41851</v>
      </c>
    </row>
    <row r="14" spans="1:4" s="113" customFormat="1" x14ac:dyDescent="0.25">
      <c r="A14" s="211" t="s">
        <v>134</v>
      </c>
      <c r="B14" s="212"/>
      <c r="C14" s="43"/>
      <c r="D14" s="126"/>
    </row>
    <row r="15" spans="1:4" s="113" customFormat="1" ht="15.75" thickBot="1" x14ac:dyDescent="0.3">
      <c r="A15" s="197"/>
      <c r="C15" s="43"/>
      <c r="D15" s="126"/>
    </row>
    <row r="16" spans="1:4" s="113" customFormat="1" x14ac:dyDescent="0.25">
      <c r="A16" s="362" t="s">
        <v>132</v>
      </c>
      <c r="B16" s="363"/>
      <c r="C16" s="43"/>
      <c r="D16" s="126"/>
    </row>
    <row r="17" spans="1:5" s="113" customFormat="1" ht="15.75" thickBot="1" x14ac:dyDescent="0.3">
      <c r="A17" s="364"/>
      <c r="B17" s="365"/>
      <c r="C17" s="43"/>
      <c r="D17" s="126"/>
    </row>
    <row r="18" spans="1:5" s="113" customFormat="1" ht="15.75" thickBot="1" x14ac:dyDescent="0.3">
      <c r="A18" s="208" t="s">
        <v>133</v>
      </c>
      <c r="B18" s="209"/>
      <c r="C18" s="43"/>
      <c r="D18" s="126"/>
    </row>
    <row r="19" spans="1:5" s="113" customFormat="1" ht="15" customHeight="1" thickBot="1" x14ac:dyDescent="0.3">
      <c r="A19" s="197"/>
      <c r="C19" s="43"/>
      <c r="D19" s="126"/>
    </row>
    <row r="20" spans="1:5" s="113" customFormat="1" ht="19.5" thickBot="1" x14ac:dyDescent="0.35">
      <c r="A20" s="355" t="s">
        <v>130</v>
      </c>
      <c r="B20" s="356"/>
      <c r="C20" s="357"/>
      <c r="D20" s="179"/>
      <c r="E20" s="126"/>
    </row>
    <row r="21" spans="1:5" s="113" customFormat="1" ht="16.5" thickBot="1" x14ac:dyDescent="0.3">
      <c r="A21" s="206" t="s">
        <v>125</v>
      </c>
      <c r="B21" s="196" t="s">
        <v>126</v>
      </c>
      <c r="C21" s="240" t="s">
        <v>127</v>
      </c>
      <c r="D21" s="179"/>
      <c r="E21" s="126"/>
    </row>
    <row r="22" spans="1:5" s="113" customFormat="1" x14ac:dyDescent="0.25">
      <c r="A22" s="198" t="s">
        <v>86</v>
      </c>
      <c r="B22" s="103" t="s">
        <v>90</v>
      </c>
      <c r="C22" s="103" t="s">
        <v>90</v>
      </c>
      <c r="D22" s="179"/>
      <c r="E22" s="126"/>
    </row>
    <row r="23" spans="1:5" s="113" customFormat="1" ht="30" x14ac:dyDescent="0.25">
      <c r="A23" s="199" t="s">
        <v>87</v>
      </c>
      <c r="B23" s="104" t="s">
        <v>66</v>
      </c>
      <c r="C23" s="106" t="s">
        <v>138</v>
      </c>
      <c r="D23" s="179"/>
      <c r="E23" s="126"/>
    </row>
    <row r="24" spans="1:5" s="113" customFormat="1" x14ac:dyDescent="0.25">
      <c r="A24" s="199" t="s">
        <v>88</v>
      </c>
      <c r="B24" s="104" t="s">
        <v>64</v>
      </c>
      <c r="C24" s="104" t="s">
        <v>99</v>
      </c>
      <c r="D24" s="179"/>
      <c r="E24" s="126"/>
    </row>
    <row r="25" spans="1:5" s="113" customFormat="1" ht="15.75" thickBot="1" x14ac:dyDescent="0.3">
      <c r="A25" s="200" t="s">
        <v>89</v>
      </c>
      <c r="B25" s="105" t="s">
        <v>97</v>
      </c>
      <c r="C25" s="105" t="s">
        <v>98</v>
      </c>
      <c r="D25" s="179"/>
      <c r="E25" s="126"/>
    </row>
    <row r="26" spans="1:5" s="113" customFormat="1" ht="15.75" thickBot="1" x14ac:dyDescent="0.3">
      <c r="A26" s="197"/>
      <c r="C26" s="108"/>
      <c r="D26" s="179"/>
      <c r="E26" s="126"/>
    </row>
    <row r="27" spans="1:5" s="113" customFormat="1" ht="16.5" thickBot="1" x14ac:dyDescent="0.3">
      <c r="A27" s="206" t="s">
        <v>128</v>
      </c>
      <c r="B27" s="196" t="s">
        <v>126</v>
      </c>
      <c r="C27" s="240" t="s">
        <v>127</v>
      </c>
      <c r="D27" s="179"/>
      <c r="E27" s="126"/>
    </row>
    <row r="28" spans="1:5" s="113" customFormat="1" x14ac:dyDescent="0.25">
      <c r="A28" s="198" t="s">
        <v>86</v>
      </c>
      <c r="B28" s="103" t="s">
        <v>90</v>
      </c>
      <c r="C28" s="103" t="s">
        <v>90</v>
      </c>
      <c r="D28" s="179"/>
      <c r="E28" s="126"/>
    </row>
    <row r="29" spans="1:5" s="113" customFormat="1" ht="30" x14ac:dyDescent="0.25">
      <c r="A29" s="199" t="s">
        <v>87</v>
      </c>
      <c r="B29" s="104" t="s">
        <v>66</v>
      </c>
      <c r="C29" s="106" t="s">
        <v>138</v>
      </c>
      <c r="D29" s="179"/>
      <c r="E29" s="126"/>
    </row>
    <row r="30" spans="1:5" s="113" customFormat="1" x14ac:dyDescent="0.25">
      <c r="A30" s="199" t="s">
        <v>88</v>
      </c>
      <c r="B30" s="104" t="s">
        <v>64</v>
      </c>
      <c r="C30" s="104" t="s">
        <v>99</v>
      </c>
      <c r="D30" s="179"/>
      <c r="E30" s="126"/>
    </row>
    <row r="31" spans="1:5" s="113" customFormat="1" ht="15.75" thickBot="1" x14ac:dyDescent="0.3">
      <c r="A31" s="200" t="s">
        <v>89</v>
      </c>
      <c r="B31" s="105" t="s">
        <v>65</v>
      </c>
      <c r="C31" s="105" t="s">
        <v>65</v>
      </c>
      <c r="D31" s="179"/>
      <c r="E31" s="126"/>
    </row>
    <row r="32" spans="1:5" s="113" customFormat="1" ht="15.75" thickBot="1" x14ac:dyDescent="0.3">
      <c r="A32" s="197"/>
      <c r="C32" s="108"/>
      <c r="D32" s="179"/>
      <c r="E32" s="126"/>
    </row>
    <row r="33" spans="1:5" s="113" customFormat="1" ht="16.5" thickBot="1" x14ac:dyDescent="0.3">
      <c r="A33" s="206" t="s">
        <v>129</v>
      </c>
      <c r="B33" s="196" t="s">
        <v>126</v>
      </c>
      <c r="C33" s="240" t="s">
        <v>127</v>
      </c>
      <c r="D33" s="179"/>
      <c r="E33" s="126"/>
    </row>
    <row r="34" spans="1:5" s="113" customFormat="1" x14ac:dyDescent="0.25">
      <c r="A34" s="198" t="s">
        <v>86</v>
      </c>
      <c r="B34" s="103" t="s">
        <v>90</v>
      </c>
      <c r="C34" s="103" t="s">
        <v>90</v>
      </c>
      <c r="D34" s="179"/>
      <c r="E34" s="126"/>
    </row>
    <row r="35" spans="1:5" s="113" customFormat="1" ht="30" x14ac:dyDescent="0.25">
      <c r="A35" s="199" t="s">
        <v>87</v>
      </c>
      <c r="B35" s="104" t="s">
        <v>100</v>
      </c>
      <c r="C35" s="106" t="s">
        <v>117</v>
      </c>
      <c r="D35" s="179"/>
      <c r="E35" s="126"/>
    </row>
    <row r="36" spans="1:5" s="113" customFormat="1" x14ac:dyDescent="0.25">
      <c r="A36" s="199" t="s">
        <v>88</v>
      </c>
      <c r="B36" s="104" t="s">
        <v>64</v>
      </c>
      <c r="C36" s="104" t="s">
        <v>99</v>
      </c>
      <c r="D36" s="179"/>
      <c r="E36" s="126"/>
    </row>
    <row r="37" spans="1:5" s="113" customFormat="1" ht="15.75" thickBot="1" x14ac:dyDescent="0.3">
      <c r="A37" s="200" t="s">
        <v>89</v>
      </c>
      <c r="B37" s="105" t="s">
        <v>65</v>
      </c>
      <c r="C37" s="105" t="s">
        <v>65</v>
      </c>
      <c r="D37" s="179"/>
      <c r="E37" s="126"/>
    </row>
    <row r="38" spans="1:5" s="113" customFormat="1" ht="16.5" customHeight="1" thickBot="1" x14ac:dyDescent="0.3">
      <c r="A38" s="197"/>
      <c r="C38" s="108"/>
      <c r="D38" s="179"/>
      <c r="E38" s="126"/>
    </row>
    <row r="39" spans="1:5" s="113" customFormat="1" ht="16.5" thickBot="1" x14ac:dyDescent="0.3">
      <c r="A39" s="207" t="s">
        <v>131</v>
      </c>
      <c r="B39" s="195"/>
      <c r="C39" s="108"/>
      <c r="D39" s="179"/>
      <c r="E39" s="126"/>
    </row>
    <row r="40" spans="1:5" s="113" customFormat="1" ht="15.75" thickBot="1" x14ac:dyDescent="0.3">
      <c r="A40" s="202" t="s">
        <v>103</v>
      </c>
      <c r="B40" s="194" t="s">
        <v>118</v>
      </c>
      <c r="C40" s="108"/>
      <c r="D40" s="179"/>
      <c r="E40" s="126"/>
    </row>
    <row r="41" spans="1:5" s="113" customFormat="1" x14ac:dyDescent="0.25">
      <c r="A41" s="197"/>
      <c r="C41" s="108"/>
      <c r="D41" s="179"/>
      <c r="E41" s="126"/>
    </row>
    <row r="42" spans="1:5" s="113" customFormat="1" x14ac:dyDescent="0.25">
      <c r="C42" s="108"/>
      <c r="D42" s="179"/>
      <c r="E42" s="126"/>
    </row>
    <row r="43" spans="1:5" s="113" customFormat="1" x14ac:dyDescent="0.25">
      <c r="C43" s="108"/>
      <c r="D43" s="179"/>
      <c r="E43" s="126"/>
    </row>
    <row r="44" spans="1:5" s="113" customFormat="1" x14ac:dyDescent="0.25">
      <c r="C44" s="108"/>
      <c r="D44" s="179"/>
      <c r="E44" s="126"/>
    </row>
    <row r="45" spans="1:5" s="113" customFormat="1" x14ac:dyDescent="0.25">
      <c r="C45" s="108"/>
      <c r="D45" s="179"/>
      <c r="E45" s="126"/>
    </row>
    <row r="46" spans="1:5" s="113" customFormat="1" x14ac:dyDescent="0.25">
      <c r="C46" s="108"/>
      <c r="D46" s="179"/>
      <c r="E46" s="126"/>
    </row>
    <row r="47" spans="1:5" s="113" customFormat="1" x14ac:dyDescent="0.25">
      <c r="C47" s="108"/>
      <c r="D47" s="179"/>
      <c r="E47" s="126"/>
    </row>
    <row r="48" spans="1:5" s="113" customFormat="1" x14ac:dyDescent="0.25">
      <c r="C48" s="108"/>
      <c r="D48" s="179"/>
      <c r="E48" s="126"/>
    </row>
    <row r="49" spans="1:5" s="113" customFormat="1" x14ac:dyDescent="0.25">
      <c r="C49" s="108"/>
      <c r="D49" s="179"/>
      <c r="E49" s="126"/>
    </row>
    <row r="50" spans="1:5" s="113" customFormat="1" x14ac:dyDescent="0.25">
      <c r="C50" s="108"/>
      <c r="D50" s="179"/>
      <c r="E50" s="126"/>
    </row>
    <row r="51" spans="1:5" s="113" customFormat="1" ht="15" customHeight="1" x14ac:dyDescent="0.25">
      <c r="C51" s="108"/>
      <c r="D51" s="179"/>
      <c r="E51" s="126"/>
    </row>
    <row r="52" spans="1:5" s="113" customFormat="1" ht="15" customHeight="1" x14ac:dyDescent="0.25">
      <c r="C52" s="108"/>
      <c r="D52" s="179"/>
      <c r="E52" s="126"/>
    </row>
    <row r="53" spans="1:5" s="113" customFormat="1" ht="17.25" customHeight="1" x14ac:dyDescent="0.25">
      <c r="C53" s="108"/>
      <c r="D53" s="43"/>
      <c r="E53" s="203"/>
    </row>
    <row r="54" spans="1:5" s="113" customFormat="1" ht="17.25" customHeight="1" x14ac:dyDescent="0.25">
      <c r="A54" s="179"/>
      <c r="B54" s="126"/>
      <c r="C54" s="108"/>
      <c r="D54" s="43"/>
      <c r="E54" s="203"/>
    </row>
    <row r="55" spans="1:5" x14ac:dyDescent="0.25">
      <c r="A55" s="201"/>
      <c r="B55" s="204"/>
    </row>
    <row r="56" spans="1:5" x14ac:dyDescent="0.25">
      <c r="A56" s="201"/>
      <c r="B56" s="116"/>
    </row>
    <row r="57" spans="1:5" x14ac:dyDescent="0.25">
      <c r="A57" s="201"/>
      <c r="B57" s="116"/>
    </row>
    <row r="58" spans="1:5" x14ac:dyDescent="0.25">
      <c r="A58" s="201"/>
      <c r="B58" s="116"/>
    </row>
    <row r="59" spans="1:5" x14ac:dyDescent="0.25">
      <c r="A59" s="205"/>
      <c r="B59" s="116"/>
    </row>
    <row r="60" spans="1:5" x14ac:dyDescent="0.25">
      <c r="A60" s="205"/>
      <c r="B60" s="116"/>
    </row>
    <row r="61" spans="1:5" x14ac:dyDescent="0.25">
      <c r="A61" s="205"/>
      <c r="B61" s="116"/>
    </row>
    <row r="62" spans="1:5" ht="18.75" x14ac:dyDescent="0.25">
      <c r="A62" s="358"/>
      <c r="B62" s="358"/>
    </row>
    <row r="63" spans="1:5" x14ac:dyDescent="0.25">
      <c r="A63" s="179"/>
      <c r="B63" s="179"/>
    </row>
    <row r="64" spans="1:5" x14ac:dyDescent="0.25">
      <c r="A64" s="43"/>
      <c r="B64" s="203"/>
    </row>
    <row r="65" spans="1:3" x14ac:dyDescent="0.25">
      <c r="A65" s="43"/>
      <c r="B65" s="203"/>
    </row>
    <row r="66" spans="1:3" x14ac:dyDescent="0.25">
      <c r="A66" s="43"/>
      <c r="B66" s="203"/>
    </row>
    <row r="67" spans="1:3" x14ac:dyDescent="0.25">
      <c r="A67" s="43"/>
      <c r="B67" s="203"/>
    </row>
    <row r="68" spans="1:3" x14ac:dyDescent="0.25">
      <c r="A68" s="179"/>
      <c r="B68" s="126"/>
    </row>
    <row r="69" spans="1:3" x14ac:dyDescent="0.25">
      <c r="A69" s="43"/>
      <c r="B69" s="203"/>
    </row>
    <row r="70" spans="1:3" ht="15.75" customHeight="1" x14ac:dyDescent="0.25">
      <c r="A70" s="43"/>
      <c r="B70" s="203"/>
      <c r="C70"/>
    </row>
    <row r="71" spans="1:3" x14ac:dyDescent="0.25">
      <c r="A71" s="43"/>
      <c r="B71" s="203"/>
    </row>
    <row r="72" spans="1:3" x14ac:dyDescent="0.25">
      <c r="A72" s="43"/>
      <c r="B72" s="203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F14" sqref="F14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5" t="s">
        <v>113</v>
      </c>
      <c r="B1" s="165"/>
      <c r="C1" s="165"/>
      <c r="D1" s="165"/>
      <c r="E1" s="165"/>
      <c r="F1" s="165"/>
      <c r="G1" s="165"/>
      <c r="H1" s="165"/>
      <c r="I1" s="47"/>
      <c r="K1" s="87"/>
      <c r="L1" s="47"/>
    </row>
    <row r="2" spans="1:12" s="46" customFormat="1" ht="18.75" x14ac:dyDescent="0.3">
      <c r="A2" s="159" t="s">
        <v>211</v>
      </c>
      <c r="B2" s="160"/>
      <c r="C2" s="160"/>
      <c r="D2" s="160"/>
      <c r="E2" s="160"/>
      <c r="F2" s="160"/>
      <c r="G2" s="160"/>
      <c r="H2" s="160"/>
      <c r="I2" s="160"/>
      <c r="K2" s="21"/>
      <c r="L2" s="21"/>
    </row>
    <row r="3" spans="1:12" s="46" customFormat="1" ht="19.5" thickBot="1" x14ac:dyDescent="0.35">
      <c r="A3" s="162" t="s">
        <v>212</v>
      </c>
      <c r="B3" s="163"/>
      <c r="C3" s="163"/>
      <c r="D3" s="163"/>
      <c r="E3" s="163"/>
      <c r="F3" s="163"/>
      <c r="G3" s="163"/>
      <c r="H3" s="163"/>
      <c r="I3" s="163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4" t="s">
        <v>34</v>
      </c>
      <c r="B5" s="3" t="s">
        <v>0</v>
      </c>
      <c r="C5" s="366" t="s">
        <v>13</v>
      </c>
      <c r="D5" s="367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5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203</v>
      </c>
      <c r="B7" s="27">
        <v>41100</v>
      </c>
      <c r="C7" s="243">
        <v>3.9</v>
      </c>
      <c r="D7" s="243">
        <v>12.45</v>
      </c>
      <c r="E7" s="150">
        <f t="shared" ref="E7:E26" si="0">SUM(F7,G7,H7)</f>
        <v>37.017600000000002</v>
      </c>
      <c r="F7" s="243">
        <v>37</v>
      </c>
      <c r="G7" s="244">
        <v>1.6E-2</v>
      </c>
      <c r="H7" s="326">
        <v>1.6000000000000001E-3</v>
      </c>
      <c r="I7" s="244">
        <v>20</v>
      </c>
      <c r="J7" s="243">
        <v>6.1</v>
      </c>
      <c r="K7" s="244">
        <v>3.1</v>
      </c>
      <c r="L7" s="306">
        <v>184</v>
      </c>
    </row>
    <row r="8" spans="1:12" ht="16.5" customHeight="1" x14ac:dyDescent="0.25">
      <c r="A8" s="238" t="s">
        <v>204</v>
      </c>
      <c r="B8" s="27">
        <v>41298</v>
      </c>
      <c r="C8" s="243">
        <v>3.4</v>
      </c>
      <c r="D8" s="243">
        <v>5</v>
      </c>
      <c r="E8" s="150">
        <v>40.65</v>
      </c>
      <c r="F8" s="243">
        <v>40</v>
      </c>
      <c r="G8" s="244">
        <v>0.44</v>
      </c>
      <c r="H8" s="243">
        <v>0.21</v>
      </c>
      <c r="I8" s="244">
        <v>20</v>
      </c>
      <c r="J8" s="243">
        <v>5.9</v>
      </c>
      <c r="K8" s="244">
        <v>3.5</v>
      </c>
      <c r="L8" s="306">
        <v>302</v>
      </c>
    </row>
    <row r="9" spans="1:12" s="46" customFormat="1" ht="16.5" customHeight="1" x14ac:dyDescent="0.25">
      <c r="A9" s="238"/>
      <c r="B9" s="27"/>
      <c r="C9" s="243"/>
      <c r="D9" s="243"/>
      <c r="E9" s="150">
        <f t="shared" si="0"/>
        <v>0</v>
      </c>
      <c r="F9" s="243"/>
      <c r="G9" s="244"/>
      <c r="H9" s="243"/>
      <c r="I9" s="244"/>
      <c r="J9" s="243"/>
      <c r="K9" s="244"/>
      <c r="L9" s="306"/>
    </row>
    <row r="10" spans="1:12" s="46" customFormat="1" ht="16.5" customHeight="1" x14ac:dyDescent="0.25">
      <c r="A10" s="238"/>
      <c r="B10" s="27"/>
      <c r="C10" s="243"/>
      <c r="D10" s="243"/>
      <c r="E10" s="150">
        <f t="shared" si="0"/>
        <v>0</v>
      </c>
      <c r="F10" s="243"/>
      <c r="G10" s="244"/>
      <c r="H10" s="243"/>
      <c r="I10" s="244"/>
      <c r="J10" s="243"/>
      <c r="K10" s="244"/>
      <c r="L10" s="306"/>
    </row>
    <row r="11" spans="1:12" s="46" customFormat="1" ht="16.5" customHeight="1" x14ac:dyDescent="0.25">
      <c r="A11" s="238"/>
      <c r="B11" s="27"/>
      <c r="C11" s="243"/>
      <c r="D11" s="243"/>
      <c r="E11" s="150">
        <f t="shared" si="0"/>
        <v>0</v>
      </c>
      <c r="F11" s="243"/>
      <c r="G11" s="244"/>
      <c r="H11" s="243"/>
      <c r="I11" s="244"/>
      <c r="J11" s="243"/>
      <c r="K11" s="244"/>
      <c r="L11" s="306"/>
    </row>
    <row r="12" spans="1:12" s="46" customFormat="1" ht="16.5" customHeight="1" x14ac:dyDescent="0.25">
      <c r="A12" s="238"/>
      <c r="B12" s="27"/>
      <c r="C12" s="243"/>
      <c r="D12" s="243"/>
      <c r="E12" s="150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0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0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0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0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0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46" customFormat="1" ht="16.5" customHeight="1" x14ac:dyDescent="0.25">
      <c r="A18" s="238"/>
      <c r="B18" s="27"/>
      <c r="C18" s="243"/>
      <c r="D18" s="243"/>
      <c r="E18" s="150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0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0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0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0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150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125" customFormat="1" ht="16.5" customHeight="1" x14ac:dyDescent="0.25">
      <c r="A24" s="238"/>
      <c r="B24" s="27"/>
      <c r="C24" s="243"/>
      <c r="D24" s="243"/>
      <c r="E24" s="268">
        <f t="shared" si="0"/>
        <v>0</v>
      </c>
      <c r="F24" s="243"/>
      <c r="G24" s="244"/>
      <c r="H24" s="243"/>
      <c r="I24" s="244"/>
      <c r="J24" s="243"/>
      <c r="K24" s="244"/>
      <c r="L24" s="306"/>
    </row>
    <row r="25" spans="1:15" s="46" customFormat="1" ht="16.5" customHeight="1" x14ac:dyDescent="0.25">
      <c r="A25" s="238"/>
      <c r="B25" s="27"/>
      <c r="C25" s="243"/>
      <c r="D25" s="267"/>
      <c r="E25" s="150">
        <f t="shared" si="0"/>
        <v>0</v>
      </c>
      <c r="F25" s="325"/>
      <c r="G25" s="244"/>
      <c r="H25" s="243"/>
      <c r="I25" s="244"/>
      <c r="J25" s="243"/>
      <c r="K25" s="244"/>
      <c r="L25" s="306"/>
    </row>
    <row r="26" spans="1:15" s="46" customFormat="1" ht="16.5" customHeight="1" thickBot="1" x14ac:dyDescent="0.3">
      <c r="A26" s="239"/>
      <c r="B26" s="315"/>
      <c r="C26" s="310"/>
      <c r="D26" s="310"/>
      <c r="E26" s="316">
        <f t="shared" si="0"/>
        <v>0</v>
      </c>
      <c r="F26" s="310"/>
      <c r="G26" s="312"/>
      <c r="H26" s="310"/>
      <c r="I26" s="312"/>
      <c r="J26" s="310"/>
      <c r="K26" s="312"/>
      <c r="L26" s="314"/>
    </row>
    <row r="27" spans="1:15" s="46" customFormat="1" ht="15.75" customHeight="1" thickBot="1" x14ac:dyDescent="0.3">
      <c r="A27" s="226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4" t="s">
        <v>162</v>
      </c>
      <c r="B28" s="258"/>
      <c r="C28" s="259"/>
      <c r="D28" s="259"/>
      <c r="E28" s="260"/>
      <c r="F28" s="259"/>
      <c r="G28" s="259"/>
      <c r="H28" s="259"/>
      <c r="I28" s="259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9" t="s">
        <v>111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123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 t="s">
        <v>108</v>
      </c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9"/>
      <c r="B32" s="261"/>
      <c r="C32" s="262"/>
      <c r="D32" s="262"/>
      <c r="E32" s="263"/>
      <c r="F32" s="262"/>
      <c r="G32" s="262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3" t="s">
        <v>163</v>
      </c>
      <c r="B33" s="187"/>
      <c r="C33" s="188"/>
      <c r="D33" s="188"/>
      <c r="E33" s="176"/>
      <c r="F33" s="188"/>
      <c r="G33" s="188"/>
      <c r="H33" s="262"/>
      <c r="I33" s="262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7" t="s">
        <v>106</v>
      </c>
      <c r="B34" s="187"/>
      <c r="C34" s="188"/>
      <c r="D34" s="188"/>
      <c r="E34" s="176"/>
      <c r="F34" s="188"/>
      <c r="G34" s="188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7" t="s">
        <v>107</v>
      </c>
      <c r="B35" s="187"/>
      <c r="C35" s="188"/>
      <c r="D35" s="188"/>
      <c r="E35" s="176"/>
      <c r="F35" s="188"/>
      <c r="G35" s="188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 t="s">
        <v>164</v>
      </c>
      <c r="B36" s="190"/>
      <c r="C36" s="190"/>
      <c r="D36" s="190"/>
      <c r="E36" s="190"/>
      <c r="F36" s="190"/>
      <c r="G36" s="188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0"/>
      <c r="B37" s="190"/>
      <c r="C37" s="190"/>
      <c r="D37" s="190"/>
      <c r="E37" s="190"/>
      <c r="F37" s="190"/>
      <c r="G37" s="188"/>
      <c r="H37" s="262"/>
      <c r="I37" s="262"/>
      <c r="J37" s="111"/>
      <c r="K37" s="111"/>
      <c r="L37" s="111"/>
      <c r="M37" s="45"/>
      <c r="N37" s="45"/>
      <c r="O37" s="64"/>
    </row>
    <row r="38" spans="1:15" s="125" customFormat="1" x14ac:dyDescent="0.25">
      <c r="A38" s="281" t="s">
        <v>185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183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200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184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201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276" t="s">
        <v>186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x14ac:dyDescent="0.25">
      <c r="A44" s="175" t="s">
        <v>197</v>
      </c>
      <c r="B44" s="265"/>
      <c r="C44" s="265"/>
      <c r="D44" s="265"/>
      <c r="E44" s="265"/>
      <c r="F44" s="265"/>
      <c r="G44" s="265"/>
      <c r="H44" s="265"/>
      <c r="I44" s="265"/>
      <c r="J44" s="265"/>
      <c r="K44" s="45"/>
      <c r="L44" s="45"/>
      <c r="M44" s="45"/>
      <c r="N44" s="45"/>
      <c r="O44" s="64"/>
    </row>
    <row r="45" spans="1:15" s="125" customFormat="1" ht="15.75" customHeight="1" x14ac:dyDescent="0.25">
      <c r="A45" s="269"/>
      <c r="B45" s="261"/>
      <c r="C45" s="262"/>
      <c r="D45" s="262"/>
      <c r="E45" s="263"/>
      <c r="F45" s="262"/>
      <c r="G45" s="262"/>
      <c r="H45" s="262"/>
      <c r="I45" s="262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4" t="s">
        <v>101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158</v>
      </c>
      <c r="B47" s="252"/>
      <c r="C47" s="253"/>
      <c r="D47" s="253"/>
      <c r="E47" s="254"/>
      <c r="F47" s="253"/>
      <c r="G47" s="253"/>
      <c r="H47" s="253"/>
      <c r="I47" s="253"/>
      <c r="J47" s="253"/>
      <c r="K47" s="253"/>
      <c r="L47" s="253"/>
      <c r="M47" s="254"/>
      <c r="N47" s="45"/>
      <c r="O47" s="64"/>
    </row>
    <row r="48" spans="1:15" s="46" customFormat="1" ht="15.75" customHeight="1" x14ac:dyDescent="0.25">
      <c r="A48" s="251" t="s">
        <v>169</v>
      </c>
      <c r="B48" s="252"/>
      <c r="C48" s="253"/>
      <c r="D48" s="253"/>
      <c r="E48" s="254"/>
      <c r="F48" s="253"/>
      <c r="G48" s="253"/>
      <c r="H48" s="272"/>
      <c r="I48" s="253"/>
      <c r="J48" s="253"/>
      <c r="K48" s="253"/>
      <c r="L48" s="253"/>
      <c r="M48" s="254"/>
      <c r="N48" s="45"/>
      <c r="O48" s="64"/>
    </row>
    <row r="49" spans="1:15" s="125" customFormat="1" ht="15.75" customHeight="1" x14ac:dyDescent="0.25">
      <c r="A49" s="251" t="s">
        <v>159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51" t="s">
        <v>160</v>
      </c>
      <c r="B50" s="252"/>
      <c r="C50" s="253"/>
      <c r="D50" s="253"/>
      <c r="E50" s="254"/>
      <c r="F50" s="253"/>
      <c r="G50" s="253"/>
      <c r="H50" s="253"/>
      <c r="I50" s="253"/>
      <c r="J50" s="253"/>
      <c r="K50" s="253"/>
      <c r="L50" s="253"/>
      <c r="M50" s="254"/>
      <c r="N50" s="45"/>
      <c r="O50" s="64"/>
    </row>
    <row r="51" spans="1:15" s="46" customFormat="1" ht="15.75" customHeight="1" x14ac:dyDescent="0.25">
      <c r="A51" s="228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4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9" t="s">
        <v>165</v>
      </c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265"/>
      <c r="N53" s="176"/>
      <c r="O53" s="73"/>
    </row>
    <row r="54" spans="1:15" s="20" customFormat="1" x14ac:dyDescent="0.25">
      <c r="A54" s="229" t="s">
        <v>166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265"/>
      <c r="N54" s="176"/>
      <c r="O54" s="73"/>
    </row>
    <row r="55" spans="1:15" s="57" customFormat="1" x14ac:dyDescent="0.25">
      <c r="A55" s="271" t="s">
        <v>38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176"/>
      <c r="O55" s="73"/>
    </row>
    <row r="56" spans="1:15" x14ac:dyDescent="0.25">
      <c r="A56" s="230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4" t="s">
        <v>150</v>
      </c>
      <c r="B57" s="249"/>
      <c r="C57" s="249"/>
      <c r="D57" s="249"/>
      <c r="E57" s="249"/>
      <c r="F57" s="249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0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0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1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73" priority="180">
      <formula>NOT(ISBLANK($B7))</formula>
    </cfRule>
  </conditionalFormatting>
  <conditionalFormatting sqref="C7:C8 C10:C27">
    <cfRule type="expression" dxfId="672" priority="178">
      <formula>ISTEXT($C7)</formula>
    </cfRule>
    <cfRule type="expression" dxfId="671" priority="179">
      <formula>NOT(ISBLANK($C7))</formula>
    </cfRule>
  </conditionalFormatting>
  <conditionalFormatting sqref="D7:D8 D10:D27">
    <cfRule type="expression" dxfId="670" priority="176">
      <formula>ISTEXT($D7)</formula>
    </cfRule>
    <cfRule type="expression" dxfId="669" priority="177">
      <formula>NOT(ISBLANK($D7))</formula>
    </cfRule>
  </conditionalFormatting>
  <conditionalFormatting sqref="F10:F27">
    <cfRule type="expression" dxfId="668" priority="172">
      <formula>ISTEXT($F10)</formula>
    </cfRule>
    <cfRule type="expression" dxfId="667" priority="173">
      <formula>NOT(ISBLANK($F10))</formula>
    </cfRule>
  </conditionalFormatting>
  <conditionalFormatting sqref="G10:G27">
    <cfRule type="expression" dxfId="666" priority="170">
      <formula>ISTEXT($G10)</formula>
    </cfRule>
    <cfRule type="expression" dxfId="665" priority="171">
      <formula>NOT(ISBLANK($G10))</formula>
    </cfRule>
  </conditionalFormatting>
  <conditionalFormatting sqref="H7:H8 H10:H27">
    <cfRule type="expression" dxfId="664" priority="168">
      <formula>ISTEXT($H7)</formula>
    </cfRule>
    <cfRule type="expression" dxfId="663" priority="169">
      <formula>NOT(ISBLANK($H7))</formula>
    </cfRule>
  </conditionalFormatting>
  <conditionalFormatting sqref="I10:I27">
    <cfRule type="expression" dxfId="662" priority="166">
      <formula>ISTEXT($I10)</formula>
    </cfRule>
    <cfRule type="expression" dxfId="661" priority="167">
      <formula>NOT(ISBLANK($I10))</formula>
    </cfRule>
  </conditionalFormatting>
  <conditionalFormatting sqref="J10:J27">
    <cfRule type="expression" dxfId="660" priority="162">
      <formula>ISTEXT($J10)</formula>
    </cfRule>
    <cfRule type="expression" dxfId="659" priority="163">
      <formula>NOT(ISBLANK($J10))</formula>
    </cfRule>
  </conditionalFormatting>
  <conditionalFormatting sqref="L27">
    <cfRule type="expression" dxfId="658" priority="160">
      <formula>ISTEXT(#REF!)</formula>
    </cfRule>
    <cfRule type="expression" dxfId="657" priority="161">
      <formula>NOT(ISBLANK(#REF!))</formula>
    </cfRule>
  </conditionalFormatting>
  <conditionalFormatting sqref="K27">
    <cfRule type="expression" dxfId="656" priority="144">
      <formula>NOT(ISBLANK($B27))</formula>
    </cfRule>
  </conditionalFormatting>
  <conditionalFormatting sqref="K27">
    <cfRule type="expression" dxfId="655" priority="181">
      <formula>ISTEXT(#REF!)</formula>
    </cfRule>
    <cfRule type="expression" dxfId="654" priority="182">
      <formula>NOT(ISBLANK(#REF!))</formula>
    </cfRule>
  </conditionalFormatting>
  <conditionalFormatting sqref="C9:D9">
    <cfRule type="expression" dxfId="653" priority="127">
      <formula>NOT(ISBLANK($B9))</formula>
    </cfRule>
  </conditionalFormatting>
  <conditionalFormatting sqref="C9">
    <cfRule type="expression" dxfId="652" priority="125">
      <formula>ISTEXT($C9)</formula>
    </cfRule>
    <cfRule type="expression" dxfId="651" priority="126">
      <formula>NOT(ISBLANK($C9))</formula>
    </cfRule>
  </conditionalFormatting>
  <conditionalFormatting sqref="D9">
    <cfRule type="expression" dxfId="650" priority="123">
      <formula>ISTEXT($D9)</formula>
    </cfRule>
    <cfRule type="expression" dxfId="649" priority="124">
      <formula>NOT(ISBLANK($D9))</formula>
    </cfRule>
  </conditionalFormatting>
  <conditionalFormatting sqref="F7:F9">
    <cfRule type="expression" dxfId="648" priority="119">
      <formula>ISTEXT($F7)</formula>
    </cfRule>
    <cfRule type="expression" dxfId="647" priority="120">
      <formula>NOT(ISBLANK($F7))</formula>
    </cfRule>
  </conditionalFormatting>
  <conditionalFormatting sqref="G7:G9">
    <cfRule type="expression" dxfId="646" priority="117">
      <formula>ISTEXT($G7)</formula>
    </cfRule>
    <cfRule type="expression" dxfId="645" priority="118">
      <formula>NOT(ISBLANK($G7))</formula>
    </cfRule>
  </conditionalFormatting>
  <conditionalFormatting sqref="H7:H9">
    <cfRule type="expression" dxfId="644" priority="115">
      <formula>ISTEXT($H7)</formula>
    </cfRule>
    <cfRule type="expression" dxfId="643" priority="116">
      <formula>NOT(ISBLANK($H7))</formula>
    </cfRule>
  </conditionalFormatting>
  <conditionalFormatting sqref="I7:I9">
    <cfRule type="expression" dxfId="642" priority="113">
      <formula>ISTEXT($I7)</formula>
    </cfRule>
    <cfRule type="expression" dxfId="641" priority="114">
      <formula>NOT(ISBLANK($I7))</formula>
    </cfRule>
  </conditionalFormatting>
  <conditionalFormatting sqref="J7:J9">
    <cfRule type="expression" dxfId="640" priority="109">
      <formula>ISTEXT($J7)</formula>
    </cfRule>
    <cfRule type="expression" dxfId="639" priority="110">
      <formula>NOT(ISBLANK($J7))</formula>
    </cfRule>
  </conditionalFormatting>
  <conditionalFormatting sqref="K7:L26">
    <cfRule type="expression" dxfId="638" priority="70">
      <formula>ISTEXT(K7)</formula>
    </cfRule>
    <cfRule type="expression" dxfId="637" priority="71">
      <formula>NOT(ISBLANK(K7))</formula>
    </cfRule>
  </conditionalFormatting>
  <conditionalFormatting sqref="E7:E26">
    <cfRule type="expression" dxfId="636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N21" sqref="N21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1" t="str">
        <f>' Inf Conc'!A2</f>
        <v>Sonoma Valley County Sanitation District</v>
      </c>
      <c r="B2" s="182"/>
      <c r="C2" s="182"/>
      <c r="D2" s="182"/>
      <c r="E2" s="182"/>
      <c r="F2" s="182"/>
      <c r="G2" s="182"/>
      <c r="H2" s="182"/>
      <c r="I2" s="182"/>
      <c r="J2" s="183"/>
      <c r="L2" s="5"/>
    </row>
    <row r="3" spans="1:13" s="113" customFormat="1" ht="15.75" customHeight="1" thickBot="1" x14ac:dyDescent="0.3">
      <c r="A3" s="184" t="str">
        <f>' Inf Conc'!A3</f>
        <v xml:space="preserve">George Lincoln, Water Agency Engineer, 707-521-1808, glincoln@scwa.ca.gov </v>
      </c>
      <c r="B3" s="185"/>
      <c r="C3" s="185"/>
      <c r="D3" s="185"/>
      <c r="E3" s="185"/>
      <c r="F3" s="185"/>
      <c r="G3" s="185"/>
      <c r="H3" s="185"/>
      <c r="I3" s="185"/>
      <c r="J3" s="186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66" t="s">
        <v>13</v>
      </c>
      <c r="D5" s="367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41100</v>
      </c>
      <c r="C7" s="129">
        <f>' Inf Conc'!C7</f>
        <v>3.9</v>
      </c>
      <c r="D7" s="129">
        <f>' Inf Conc'!D7</f>
        <v>12.45</v>
      </c>
      <c r="E7" s="157">
        <f>IF(OR(' Inf Conc'!E7="",' Inf Conc'!E7=0)," ",' Inf Conc'!$C7*' Inf Conc'!E7*3.78)</f>
        <v>545.71345919999999</v>
      </c>
      <c r="F7" s="157">
        <f>IF(' Inf Conc'!F7="", " ", ' Inf Conc'!$C7*' Inf Conc'!F7*3.78)</f>
        <v>545.45399999999995</v>
      </c>
      <c r="G7" s="157">
        <f>IF(' Inf Conc'!G7="", " ", ' Inf Conc'!$C7*' Inf Conc'!G7*3.78)</f>
        <v>0.23587199999999997</v>
      </c>
      <c r="H7" s="157">
        <f>IF(' Inf Conc'!H7="", " ", ' Inf Conc'!$C7*' Inf Conc'!H7*3.78)</f>
        <v>2.3587199999999999E-2</v>
      </c>
      <c r="I7" s="157">
        <f>IF(' Inf Conc'!I7="", " ", ' Inf Conc'!$C7*' Inf Conc'!I7*3.78)</f>
        <v>294.83999999999997</v>
      </c>
      <c r="J7" s="157">
        <f>IF(' Inf Conc'!J7="", " ", ' Inf Conc'!$C7*' Inf Conc'!J7*3.78)</f>
        <v>89.926199999999994</v>
      </c>
      <c r="K7" s="157">
        <f>IF(' Inf Conc'!K7="", " ", ' Inf Conc'!$C7*' Inf Conc'!K7*3.78)</f>
        <v>45.700199999999995</v>
      </c>
      <c r="L7" s="157">
        <f>IF(' Inf Conc'!L7="", " ", ' Inf Conc'!$C7*' Inf Conc'!L7*3.78)</f>
        <v>2712.5279999999998</v>
      </c>
    </row>
    <row r="8" spans="1:13" x14ac:dyDescent="0.25">
      <c r="A8" s="129" t="str">
        <f>' Inf Conc'!A8</f>
        <v>Wet 2012/13</v>
      </c>
      <c r="B8" s="27">
        <f>' Inf Conc'!B8</f>
        <v>41298</v>
      </c>
      <c r="C8" s="129">
        <f>' Inf Conc'!C8</f>
        <v>3.4</v>
      </c>
      <c r="D8" s="129">
        <f>' Inf Conc'!D8</f>
        <v>5</v>
      </c>
      <c r="E8" s="157">
        <f>IF(OR(' Inf Conc'!E8="",' Inf Conc'!E8=0)," ",' Inf Conc'!$C8*' Inf Conc'!E8*3.78)</f>
        <v>522.43379999999991</v>
      </c>
      <c r="F8" s="157">
        <f>IF(' Inf Conc'!F8="", " ", ' Inf Conc'!$C8*' Inf Conc'!F8*3.78)</f>
        <v>514.07999999999993</v>
      </c>
      <c r="G8" s="157">
        <f>IF(' Inf Conc'!G8="", " ", ' Inf Conc'!$C8*' Inf Conc'!G8*3.78)</f>
        <v>5.6548799999999995</v>
      </c>
      <c r="H8" s="157">
        <f>IF(' Inf Conc'!H8="", " ", ' Inf Conc'!$C8*' Inf Conc'!H8*3.78)</f>
        <v>2.6989199999999998</v>
      </c>
      <c r="I8" s="157">
        <f>IF(' Inf Conc'!I8="", " ", ' Inf Conc'!$C8*' Inf Conc'!I8*3.78)</f>
        <v>257.03999999999996</v>
      </c>
      <c r="J8" s="157">
        <f>IF(' Inf Conc'!J8="", " ", ' Inf Conc'!$C8*' Inf Conc'!J8*3.78)</f>
        <v>75.826800000000006</v>
      </c>
      <c r="K8" s="157">
        <f>IF(' Inf Conc'!K8="", " ", ' Inf Conc'!$D8*' Inf Conc'!K8*3.78)</f>
        <v>66.149999999999991</v>
      </c>
      <c r="L8" s="157">
        <f>IF(' Inf Conc'!L8="", " ", ' Inf Conc'!$C8*' Inf Conc'!L8*3.78)</f>
        <v>3881.3039999999996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7" t="str">
        <f>IF(OR(' Inf Conc'!E9="",' Inf Conc'!E9=0)," ",' Inf Conc'!$C9*' Inf Conc'!E9*3.78)</f>
        <v xml:space="preserve"> </v>
      </c>
      <c r="F9" s="157" t="str">
        <f>IF(' Inf Conc'!F9="", " ", ' Inf Conc'!$C9*' Inf Conc'!F9*3.78)</f>
        <v xml:space="preserve"> </v>
      </c>
      <c r="G9" s="157" t="str">
        <f>IF(' Inf Conc'!G9="", " ", ' Inf Conc'!$C9*' Inf Conc'!G9*3.78)</f>
        <v xml:space="preserve"> </v>
      </c>
      <c r="H9" s="157" t="str">
        <f>IF(' Inf Conc'!H9="", " ", ' Inf Conc'!$C9*' Inf Conc'!H9*3.78)</f>
        <v xml:space="preserve"> </v>
      </c>
      <c r="I9" s="157" t="str">
        <f>IF(' Inf Conc'!I9="", " ", ' Inf Conc'!$C9*' Inf Conc'!I9*3.78)</f>
        <v xml:space="preserve"> </v>
      </c>
      <c r="J9" s="157" t="str">
        <f>IF(' Inf Conc'!J9="", " ", ' Inf Conc'!$C9*' Inf Conc'!J9*3.78)</f>
        <v xml:space="preserve"> </v>
      </c>
      <c r="K9" s="157" t="str">
        <f>IF(' Inf Conc'!K9="", " ", ' Inf Conc'!$C9*' Inf Conc'!K9*3.78)</f>
        <v xml:space="preserve"> </v>
      </c>
      <c r="L9" s="157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7" t="str">
        <f>IF(OR(' Inf Conc'!E10="",' Inf Conc'!E10=0)," ",' Inf Conc'!$C10*' Inf Conc'!E10*3.78)</f>
        <v xml:space="preserve"> </v>
      </c>
      <c r="F10" s="157" t="str">
        <f>IF(' Inf Conc'!F10="", " ", ' Inf Conc'!$C10*' Inf Conc'!F10*3.78)</f>
        <v xml:space="preserve"> </v>
      </c>
      <c r="G10" s="157" t="str">
        <f>IF(' Inf Conc'!G10="", " ", ' Inf Conc'!$C10*' Inf Conc'!G10*3.78)</f>
        <v xml:space="preserve"> </v>
      </c>
      <c r="H10" s="157" t="str">
        <f>IF(' Inf Conc'!H10="", " ", ' Inf Conc'!$C10*' Inf Conc'!H10*3.78)</f>
        <v xml:space="preserve"> </v>
      </c>
      <c r="I10" s="157" t="str">
        <f>IF(' Inf Conc'!I10="", " ", ' Inf Conc'!$C10*' Inf Conc'!I10*3.78)</f>
        <v xml:space="preserve"> </v>
      </c>
      <c r="J10" s="157" t="str">
        <f>IF(' Inf Conc'!J10="", " ", ' Inf Conc'!$C10*' Inf Conc'!J10*3.78)</f>
        <v xml:space="preserve"> </v>
      </c>
      <c r="K10" s="157" t="str">
        <f>IF(' Inf Conc'!K10="", " ", ' Inf Conc'!$C10*' Inf Conc'!K10*3.78)</f>
        <v xml:space="preserve"> </v>
      </c>
      <c r="L10" s="157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7" t="str">
        <f>IF(OR(' Inf Conc'!E11="",' Inf Conc'!E11=0)," ",' Inf Conc'!$C11*' Inf Conc'!E11*3.78)</f>
        <v xml:space="preserve"> </v>
      </c>
      <c r="F11" s="157" t="str">
        <f>IF(' Inf Conc'!F11="", " ", ' Inf Conc'!$C11*' Inf Conc'!F11*3.78)</f>
        <v xml:space="preserve"> </v>
      </c>
      <c r="G11" s="157" t="str">
        <f>IF(' Inf Conc'!G11="", " ", ' Inf Conc'!$C11*' Inf Conc'!G11*3.78)</f>
        <v xml:space="preserve"> </v>
      </c>
      <c r="H11" s="157" t="str">
        <f>IF(' Inf Conc'!H11="", " ", ' Inf Conc'!$C11*' Inf Conc'!H11*3.78)</f>
        <v xml:space="preserve"> </v>
      </c>
      <c r="I11" s="157" t="str">
        <f>IF(' Inf Conc'!I11="", " ", ' Inf Conc'!$C11*' Inf Conc'!I11*3.78)</f>
        <v xml:space="preserve"> </v>
      </c>
      <c r="J11" s="157" t="str">
        <f>IF(' Inf Conc'!J11="", " ", ' Inf Conc'!$C11*' Inf Conc'!J11*3.78)</f>
        <v xml:space="preserve"> </v>
      </c>
      <c r="K11" s="157" t="str">
        <f>IF(' Inf Conc'!K11="", " ", ' Inf Conc'!$C11*' Inf Conc'!K11*3.78)</f>
        <v xml:space="preserve"> </v>
      </c>
      <c r="L11" s="157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7" t="str">
        <f>IF(OR(' Inf Conc'!E12="",' Inf Conc'!E12=0)," ",' Inf Conc'!$C12*' Inf Conc'!E12*3.78)</f>
        <v xml:space="preserve"> </v>
      </c>
      <c r="F12" s="157" t="str">
        <f>IF(' Inf Conc'!F12="", " ", ' Inf Conc'!$C12*' Inf Conc'!F12*3.78)</f>
        <v xml:space="preserve"> </v>
      </c>
      <c r="G12" s="157" t="str">
        <f>IF(' Inf Conc'!G12="", " ", ' Inf Conc'!$C12*' Inf Conc'!G12*3.78)</f>
        <v xml:space="preserve"> </v>
      </c>
      <c r="H12" s="157" t="str">
        <f>IF(' Inf Conc'!H12="", " ", ' Inf Conc'!$C12*' Inf Conc'!H12*3.78)</f>
        <v xml:space="preserve"> </v>
      </c>
      <c r="I12" s="157" t="str">
        <f>IF(' Inf Conc'!I12="", " ", ' Inf Conc'!$C12*' Inf Conc'!I12*3.78)</f>
        <v xml:space="preserve"> </v>
      </c>
      <c r="J12" s="157" t="str">
        <f>IF(' Inf Conc'!J12="", " ", ' Inf Conc'!$C12*' Inf Conc'!J12*3.78)</f>
        <v xml:space="preserve"> </v>
      </c>
      <c r="K12" s="157" t="str">
        <f>IF(' Inf Conc'!K12="", " ", ' Inf Conc'!$C12*' Inf Conc'!K12*3.78)</f>
        <v xml:space="preserve"> </v>
      </c>
      <c r="L12" s="157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7" t="str">
        <f>IF(OR(' Inf Conc'!E13="",' Inf Conc'!E13=0)," ",' Inf Conc'!$C13*' Inf Conc'!E13*3.78)</f>
        <v xml:space="preserve"> </v>
      </c>
      <c r="F13" s="157" t="str">
        <f>IF(' Inf Conc'!F13="", " ", ' Inf Conc'!$C13*' Inf Conc'!F13*3.78)</f>
        <v xml:space="preserve"> </v>
      </c>
      <c r="G13" s="157" t="str">
        <f>IF(' Inf Conc'!G13="", " ", ' Inf Conc'!$C13*' Inf Conc'!G13*3.78)</f>
        <v xml:space="preserve"> </v>
      </c>
      <c r="H13" s="157" t="str">
        <f>IF(' Inf Conc'!H13="", " ", ' Inf Conc'!$C13*' Inf Conc'!H13*3.78)</f>
        <v xml:space="preserve"> </v>
      </c>
      <c r="I13" s="157" t="str">
        <f>IF(' Inf Conc'!I13="", " ", ' Inf Conc'!$C13*' Inf Conc'!I13*3.78)</f>
        <v xml:space="preserve"> </v>
      </c>
      <c r="J13" s="157" t="str">
        <f>IF(' Inf Conc'!J13="", " ", ' Inf Conc'!$C13*' Inf Conc'!J13*3.78)</f>
        <v xml:space="preserve"> </v>
      </c>
      <c r="K13" s="157" t="str">
        <f>IF(' Inf Conc'!K13="", " ", ' Inf Conc'!$C13*' Inf Conc'!K13*3.78)</f>
        <v xml:space="preserve"> </v>
      </c>
      <c r="L13" s="157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7" t="str">
        <f>IF(OR(' Inf Conc'!E14="",' Inf Conc'!E14=0)," ",' Inf Conc'!$C14*' Inf Conc'!E14*3.78)</f>
        <v xml:space="preserve"> </v>
      </c>
      <c r="F14" s="157" t="str">
        <f>IF(' Inf Conc'!F14="", " ", ' Inf Conc'!$C14*' Inf Conc'!F14*3.78)</f>
        <v xml:space="preserve"> </v>
      </c>
      <c r="G14" s="157" t="str">
        <f>IF(' Inf Conc'!G14="", " ", ' Inf Conc'!$C14*' Inf Conc'!G14*3.78)</f>
        <v xml:space="preserve"> </v>
      </c>
      <c r="H14" s="157" t="str">
        <f>IF(' Inf Conc'!H14="", " ", ' Inf Conc'!$C14*' Inf Conc'!H14*3.78)</f>
        <v xml:space="preserve"> </v>
      </c>
      <c r="I14" s="157" t="str">
        <f>IF(' Inf Conc'!I14="", " ", ' Inf Conc'!$C14*' Inf Conc'!I14*3.78)</f>
        <v xml:space="preserve"> </v>
      </c>
      <c r="J14" s="157" t="str">
        <f>IF(' Inf Conc'!J14="", " ", ' Inf Conc'!$C14*' Inf Conc'!J14*3.78)</f>
        <v xml:space="preserve"> </v>
      </c>
      <c r="K14" s="157" t="str">
        <f>IF(' Inf Conc'!K14="", " ", ' Inf Conc'!$C14*' Inf Conc'!K14*3.78)</f>
        <v xml:space="preserve"> </v>
      </c>
      <c r="L14" s="157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7" t="str">
        <f>IF(OR(' Inf Conc'!E15="",' Inf Conc'!E15=0)," ",' Inf Conc'!$C15*' Inf Conc'!E15*3.78)</f>
        <v xml:space="preserve"> </v>
      </c>
      <c r="F15" s="157" t="str">
        <f>IF(' Inf Conc'!F15="", " ", ' Inf Conc'!$C15*' Inf Conc'!F15*3.78)</f>
        <v xml:space="preserve"> </v>
      </c>
      <c r="G15" s="157" t="str">
        <f>IF(' Inf Conc'!G15="", " ", ' Inf Conc'!$C15*' Inf Conc'!G15*3.78)</f>
        <v xml:space="preserve"> </v>
      </c>
      <c r="H15" s="157" t="str">
        <f>IF(' Inf Conc'!H15="", " ", ' Inf Conc'!$C15*' Inf Conc'!H15*3.78)</f>
        <v xml:space="preserve"> </v>
      </c>
      <c r="I15" s="157" t="str">
        <f>IF(' Inf Conc'!I15="", " ", ' Inf Conc'!$C15*' Inf Conc'!I15*3.78)</f>
        <v xml:space="preserve"> </v>
      </c>
      <c r="J15" s="157" t="str">
        <f>IF(' Inf Conc'!J15="", " ", ' Inf Conc'!$C15*' Inf Conc'!J15*3.78)</f>
        <v xml:space="preserve"> </v>
      </c>
      <c r="K15" s="157" t="str">
        <f>IF(' Inf Conc'!K15="", " ", ' Inf Conc'!$C15*' Inf Conc'!K15*3.78)</f>
        <v xml:space="preserve"> </v>
      </c>
      <c r="L15" s="157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7" t="str">
        <f>IF(OR(' Inf Conc'!E16="",' Inf Conc'!E16=0)," ",' Inf Conc'!$C16*' Inf Conc'!E16*3.78)</f>
        <v xml:space="preserve"> </v>
      </c>
      <c r="F16" s="157" t="str">
        <f>IF(' Inf Conc'!F16="", " ", ' Inf Conc'!$C16*' Inf Conc'!F16*3.78)</f>
        <v xml:space="preserve"> </v>
      </c>
      <c r="G16" s="157" t="str">
        <f>IF(' Inf Conc'!G16="", " ", ' Inf Conc'!$C16*' Inf Conc'!G16*3.78)</f>
        <v xml:space="preserve"> </v>
      </c>
      <c r="H16" s="157" t="str">
        <f>IF(' Inf Conc'!H16="", " ", ' Inf Conc'!$C16*' Inf Conc'!H16*3.78)</f>
        <v xml:space="preserve"> </v>
      </c>
      <c r="I16" s="157" t="str">
        <f>IF(' Inf Conc'!I16="", " ", ' Inf Conc'!$C16*' Inf Conc'!I16*3.78)</f>
        <v xml:space="preserve"> </v>
      </c>
      <c r="J16" s="157" t="str">
        <f>IF(' Inf Conc'!J16="", " ", ' Inf Conc'!$C16*' Inf Conc'!J16*3.78)</f>
        <v xml:space="preserve"> </v>
      </c>
      <c r="K16" s="157" t="str">
        <f>IF(' Inf Conc'!K16="", " ", ' Inf Conc'!$C16*' Inf Conc'!K16*3.78)</f>
        <v xml:space="preserve"> </v>
      </c>
      <c r="L16" s="157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7" t="str">
        <f>IF(OR(' Inf Conc'!E17="",' Inf Conc'!E17=0)," ",' Inf Conc'!$C17*' Inf Conc'!E17*3.78)</f>
        <v xml:space="preserve"> </v>
      </c>
      <c r="F17" s="157" t="str">
        <f>IF(' Inf Conc'!F17="", " ", ' Inf Conc'!$C17*' Inf Conc'!F17*3.78)</f>
        <v xml:space="preserve"> </v>
      </c>
      <c r="G17" s="157" t="str">
        <f>IF(' Inf Conc'!G17="", " ", ' Inf Conc'!$C17*' Inf Conc'!G17*3.78)</f>
        <v xml:space="preserve"> </v>
      </c>
      <c r="H17" s="157" t="str">
        <f>IF(' Inf Conc'!H17="", " ", ' Inf Conc'!$C17*' Inf Conc'!H17*3.78)</f>
        <v xml:space="preserve"> </v>
      </c>
      <c r="I17" s="157" t="str">
        <f>IF(' Inf Conc'!I17="", " ", ' Inf Conc'!$C17*' Inf Conc'!I17*3.78)</f>
        <v xml:space="preserve"> </v>
      </c>
      <c r="J17" s="157" t="str">
        <f>IF(' Inf Conc'!J17="", " ", ' Inf Conc'!$C17*' Inf Conc'!J17*3.78)</f>
        <v xml:space="preserve"> </v>
      </c>
      <c r="K17" s="157" t="str">
        <f>IF(' Inf Conc'!K17="", " ", ' Inf Conc'!$C17*' Inf Conc'!K17*3.78)</f>
        <v xml:space="preserve"> </v>
      </c>
      <c r="L17" s="157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7" t="str">
        <f>IF(OR(' Inf Conc'!E18="",' Inf Conc'!E18=0)," ",' Inf Conc'!$C18*' Inf Conc'!E18*3.78)</f>
        <v xml:space="preserve"> </v>
      </c>
      <c r="F18" s="157" t="str">
        <f>IF(' Inf Conc'!F18="", " ", ' Inf Conc'!$C18*' Inf Conc'!F18*3.78)</f>
        <v xml:space="preserve"> </v>
      </c>
      <c r="G18" s="157" t="str">
        <f>IF(' Inf Conc'!G18="", " ", ' Inf Conc'!$C18*' Inf Conc'!G18*3.78)</f>
        <v xml:space="preserve"> </v>
      </c>
      <c r="H18" s="157" t="str">
        <f>IF(' Inf Conc'!H18="", " ", ' Inf Conc'!$C18*' Inf Conc'!H18*3.78)</f>
        <v xml:space="preserve"> </v>
      </c>
      <c r="I18" s="157" t="str">
        <f>IF(' Inf Conc'!I18="", " ", ' Inf Conc'!$C18*' Inf Conc'!I18*3.78)</f>
        <v xml:space="preserve"> </v>
      </c>
      <c r="J18" s="157" t="str">
        <f>IF(' Inf Conc'!J18="", " ", ' Inf Conc'!$C18*' Inf Conc'!J18*3.78)</f>
        <v xml:space="preserve"> </v>
      </c>
      <c r="K18" s="157" t="str">
        <f>IF(' Inf Conc'!K18="", " ", ' Inf Conc'!$C18*' Inf Conc'!K18*3.78)</f>
        <v xml:space="preserve"> </v>
      </c>
      <c r="L18" s="157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7" t="str">
        <f>IF(OR(' Inf Conc'!E19="",' Inf Conc'!E19=0)," ",' Inf Conc'!$C19*' Inf Conc'!E19*3.78)</f>
        <v xml:space="preserve"> </v>
      </c>
      <c r="F19" s="157" t="str">
        <f>IF(' Inf Conc'!F19="", " ", ' Inf Conc'!$C19*' Inf Conc'!F19*3.78)</f>
        <v xml:space="preserve"> </v>
      </c>
      <c r="G19" s="157" t="str">
        <f>IF(' Inf Conc'!G19="", " ", ' Inf Conc'!$C19*' Inf Conc'!G19*3.78)</f>
        <v xml:space="preserve"> </v>
      </c>
      <c r="H19" s="157" t="str">
        <f>IF(' Inf Conc'!H19="", " ", ' Inf Conc'!$C19*' Inf Conc'!H19*3.78)</f>
        <v xml:space="preserve"> </v>
      </c>
      <c r="I19" s="157" t="str">
        <f>IF(' Inf Conc'!I19="", " ", ' Inf Conc'!$C19*' Inf Conc'!I19*3.78)</f>
        <v xml:space="preserve"> </v>
      </c>
      <c r="J19" s="157" t="str">
        <f>IF(' Inf Conc'!J19="", " ", ' Inf Conc'!$C19*' Inf Conc'!J19*3.78)</f>
        <v xml:space="preserve"> </v>
      </c>
      <c r="K19" s="157" t="str">
        <f>IF(' Inf Conc'!K19="", " ", ' Inf Conc'!$C19*' Inf Conc'!K19*3.78)</f>
        <v xml:space="preserve"> </v>
      </c>
      <c r="L19" s="157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7" t="str">
        <f>IF(OR(' Inf Conc'!E20="",' Inf Conc'!E20=0)," ",' Inf Conc'!$C20*' Inf Conc'!E20*3.78)</f>
        <v xml:space="preserve"> </v>
      </c>
      <c r="F20" s="157" t="str">
        <f>IF(' Inf Conc'!F20="", " ", ' Inf Conc'!$C20*' Inf Conc'!F20*3.78)</f>
        <v xml:space="preserve"> </v>
      </c>
      <c r="G20" s="157" t="str">
        <f>IF(' Inf Conc'!G20="", " ", ' Inf Conc'!$C20*' Inf Conc'!G20*3.78)</f>
        <v xml:space="preserve"> </v>
      </c>
      <c r="H20" s="157" t="str">
        <f>IF(' Inf Conc'!H20="", " ", ' Inf Conc'!$C20*' Inf Conc'!H20*3.78)</f>
        <v xml:space="preserve"> </v>
      </c>
      <c r="I20" s="157" t="str">
        <f>IF(' Inf Conc'!I20="", " ", ' Inf Conc'!$C20*' Inf Conc'!I20*3.78)</f>
        <v xml:space="preserve"> </v>
      </c>
      <c r="J20" s="157" t="str">
        <f>IF(' Inf Conc'!J20="", " ", ' Inf Conc'!$C20*' Inf Conc'!J20*3.78)</f>
        <v xml:space="preserve"> </v>
      </c>
      <c r="K20" s="157" t="str">
        <f>IF(' Inf Conc'!K20="", " ", ' Inf Conc'!$C20*' Inf Conc'!K20*3.78)</f>
        <v xml:space="preserve"> </v>
      </c>
      <c r="L20" s="157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7" t="str">
        <f>IF(OR(' Inf Conc'!E21="",' Inf Conc'!E21=0)," ",' Inf Conc'!$C21*' Inf Conc'!E21*3.78)</f>
        <v xml:space="preserve"> </v>
      </c>
      <c r="F21" s="157" t="str">
        <f>IF(' Inf Conc'!F21="", " ", ' Inf Conc'!$C21*' Inf Conc'!F21*3.78)</f>
        <v xml:space="preserve"> </v>
      </c>
      <c r="G21" s="157" t="str">
        <f>IF(' Inf Conc'!G21="", " ", ' Inf Conc'!$C21*' Inf Conc'!G21*3.78)</f>
        <v xml:space="preserve"> </v>
      </c>
      <c r="H21" s="157" t="str">
        <f>IF(' Inf Conc'!H21="", " ", ' Inf Conc'!$C21*' Inf Conc'!H21*3.78)</f>
        <v xml:space="preserve"> </v>
      </c>
      <c r="I21" s="157" t="str">
        <f>IF(' Inf Conc'!I21="", " ", ' Inf Conc'!$C21*' Inf Conc'!I21*3.78)</f>
        <v xml:space="preserve"> </v>
      </c>
      <c r="J21" s="157" t="str">
        <f>IF(' Inf Conc'!J21="", " ", ' Inf Conc'!$C21*' Inf Conc'!J21*3.78)</f>
        <v xml:space="preserve"> </v>
      </c>
      <c r="K21" s="157" t="str">
        <f>IF(' Inf Conc'!K21="", " ", ' Inf Conc'!$C21*' Inf Conc'!K21*3.78)</f>
        <v xml:space="preserve"> </v>
      </c>
      <c r="L21" s="157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7" t="str">
        <f>IF(OR(' Inf Conc'!E22="",' Inf Conc'!E22=0)," ",' Inf Conc'!$C22*' Inf Conc'!E22*3.78)</f>
        <v xml:space="preserve"> </v>
      </c>
      <c r="F22" s="157" t="str">
        <f>IF(' Inf Conc'!F22="", " ", ' Inf Conc'!$C22*' Inf Conc'!F22*3.78)</f>
        <v xml:space="preserve"> </v>
      </c>
      <c r="G22" s="157" t="str">
        <f>IF(' Inf Conc'!G22="", " ", ' Inf Conc'!$C22*' Inf Conc'!G22*3.78)</f>
        <v xml:space="preserve"> </v>
      </c>
      <c r="H22" s="157" t="str">
        <f>IF(' Inf Conc'!H22="", " ", ' Inf Conc'!$C22*' Inf Conc'!H22*3.78)</f>
        <v xml:space="preserve"> </v>
      </c>
      <c r="I22" s="157" t="str">
        <f>IF(' Inf Conc'!I22="", " ", ' Inf Conc'!$C22*' Inf Conc'!I22*3.78)</f>
        <v xml:space="preserve"> </v>
      </c>
      <c r="J22" s="157" t="str">
        <f>IF(' Inf Conc'!J22="", " ", ' Inf Conc'!$C22*' Inf Conc'!J22*3.78)</f>
        <v xml:space="preserve"> </v>
      </c>
      <c r="K22" s="157" t="str">
        <f>IF(' Inf Conc'!K22="", " ", ' Inf Conc'!$C22*' Inf Conc'!K22*3.78)</f>
        <v xml:space="preserve"> </v>
      </c>
      <c r="L22" s="157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7" t="str">
        <f>IF(OR(' Inf Conc'!E23="",' Inf Conc'!E23=0)," ",' Inf Conc'!$C23*' Inf Conc'!E23*3.78)</f>
        <v xml:space="preserve"> </v>
      </c>
      <c r="F23" s="157" t="str">
        <f>IF(' Inf Conc'!F23="", " ", ' Inf Conc'!$C23*' Inf Conc'!F23*3.78)</f>
        <v xml:space="preserve"> </v>
      </c>
      <c r="G23" s="157" t="str">
        <f>IF(' Inf Conc'!G23="", " ", ' Inf Conc'!$C23*' Inf Conc'!G23*3.78)</f>
        <v xml:space="preserve"> </v>
      </c>
      <c r="H23" s="157" t="str">
        <f>IF(' Inf Conc'!H23="", " ", ' Inf Conc'!$C23*' Inf Conc'!H23*3.78)</f>
        <v xml:space="preserve"> </v>
      </c>
      <c r="I23" s="157" t="str">
        <f>IF(' Inf Conc'!I23="", " ", ' Inf Conc'!$C23*' Inf Conc'!I23*3.78)</f>
        <v xml:space="preserve"> </v>
      </c>
      <c r="J23" s="157" t="str">
        <f>IF(' Inf Conc'!J23="", " ", ' Inf Conc'!$C23*' Inf Conc'!J23*3.78)</f>
        <v xml:space="preserve"> </v>
      </c>
      <c r="K23" s="157" t="str">
        <f>IF(' Inf Conc'!K23="", " ", ' Inf Conc'!$C23*' Inf Conc'!K23*3.78)</f>
        <v xml:space="preserve"> </v>
      </c>
      <c r="L23" s="157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7" t="str">
        <f>IF(OR(' Inf Conc'!E24="",' Inf Conc'!E24=0)," ",' Inf Conc'!$C24*' Inf Conc'!E24*3.78)</f>
        <v xml:space="preserve"> </v>
      </c>
      <c r="F24" s="157" t="str">
        <f>IF(' Inf Conc'!F24="", " ", ' Inf Conc'!$C24*' Inf Conc'!F24*3.78)</f>
        <v xml:space="preserve"> </v>
      </c>
      <c r="G24" s="157" t="str">
        <f>IF(' Inf Conc'!G24="", " ", ' Inf Conc'!$C24*' Inf Conc'!G24*3.78)</f>
        <v xml:space="preserve"> </v>
      </c>
      <c r="H24" s="157" t="str">
        <f>IF(' Inf Conc'!H24="", " ", ' Inf Conc'!$C24*' Inf Conc'!H24*3.78)</f>
        <v xml:space="preserve"> </v>
      </c>
      <c r="I24" s="157" t="str">
        <f>IF(' Inf Conc'!I24="", " ", ' Inf Conc'!$C24*' Inf Conc'!I24*3.78)</f>
        <v xml:space="preserve"> </v>
      </c>
      <c r="J24" s="157" t="str">
        <f>IF(' Inf Conc'!J24="", " ", ' Inf Conc'!$C24*' Inf Conc'!J24*3.78)</f>
        <v xml:space="preserve"> </v>
      </c>
      <c r="K24" s="157" t="str">
        <f>IF(' Inf Conc'!K24="", " ", ' Inf Conc'!$C24*' Inf Conc'!K24*3.78)</f>
        <v xml:space="preserve"> </v>
      </c>
      <c r="L24" s="157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7" t="str">
        <f>IF(OR(' Inf Conc'!E25="",' Inf Conc'!E25=0)," ",' Inf Conc'!$C25*' Inf Conc'!E25*3.78)</f>
        <v xml:space="preserve"> </v>
      </c>
      <c r="F25" s="157" t="str">
        <f>IF(' Inf Conc'!F25="", " ", ' Inf Conc'!$C25*' Inf Conc'!F25*3.78)</f>
        <v xml:space="preserve"> </v>
      </c>
      <c r="G25" s="157" t="str">
        <f>IF(' Inf Conc'!G25="", " ", ' Inf Conc'!$C25*' Inf Conc'!G25*3.78)</f>
        <v xml:space="preserve"> </v>
      </c>
      <c r="H25" s="157" t="str">
        <f>IF(' Inf Conc'!H25="", " ", ' Inf Conc'!$C25*' Inf Conc'!H25*3.78)</f>
        <v xml:space="preserve"> </v>
      </c>
      <c r="I25" s="157" t="str">
        <f>IF(' Inf Conc'!I25="", " ", ' Inf Conc'!$C25*' Inf Conc'!I25*3.78)</f>
        <v xml:space="preserve"> </v>
      </c>
      <c r="J25" s="157" t="str">
        <f>IF(' Inf Conc'!J25="", " ", ' Inf Conc'!$C25*' Inf Conc'!J25*3.78)</f>
        <v xml:space="preserve"> </v>
      </c>
      <c r="K25" s="157" t="str">
        <f>IF(' Inf Conc'!K25="", " ", ' Inf Conc'!$C25*' Inf Conc'!K25*3.78)</f>
        <v xml:space="preserve"> </v>
      </c>
      <c r="L25" s="157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7" t="str">
        <f>IF(OR(' Inf Conc'!E26="",' Inf Conc'!E26=0)," ",' Inf Conc'!$C26*' Inf Conc'!E26*3.78)</f>
        <v xml:space="preserve"> </v>
      </c>
      <c r="F26" s="157" t="str">
        <f>IF(' Inf Conc'!F26="", " ", ' Inf Conc'!$C26*' Inf Conc'!F26*3.78)</f>
        <v xml:space="preserve"> </v>
      </c>
      <c r="G26" s="157" t="str">
        <f>IF(' Inf Conc'!G26="", " ", ' Inf Conc'!$C26*' Inf Conc'!G26*3.78)</f>
        <v xml:space="preserve"> </v>
      </c>
      <c r="H26" s="157" t="str">
        <f>IF(' Inf Conc'!H26="", " ", ' Inf Conc'!$C26*' Inf Conc'!H26*3.78)</f>
        <v xml:space="preserve"> </v>
      </c>
      <c r="I26" s="157" t="str">
        <f>IF(' Inf Conc'!I26="", " ", ' Inf Conc'!$C26*' Inf Conc'!I26*3.78)</f>
        <v xml:space="preserve"> </v>
      </c>
      <c r="J26" s="157" t="str">
        <f>IF(' Inf Conc'!J26="", " ", ' Inf Conc'!$C26*' Inf Conc'!J26*3.78)</f>
        <v xml:space="preserve"> </v>
      </c>
      <c r="K26" s="157" t="str">
        <f>IF(' Inf Conc'!K26="", " ", ' Inf Conc'!$C26*' Inf Conc'!K26*3.78)</f>
        <v xml:space="preserve"> </v>
      </c>
      <c r="L26" s="157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8" t="s">
        <v>162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6" t="s">
        <v>135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6" t="s">
        <v>110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6"/>
      <c r="B31" s="265"/>
      <c r="C31" s="265"/>
      <c r="D31" s="265"/>
      <c r="E31" s="265"/>
      <c r="F31" s="265"/>
      <c r="G31" s="265"/>
      <c r="H31" s="265"/>
      <c r="I31" s="265"/>
      <c r="J31" s="26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7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4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4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4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7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4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5" t="s">
        <v>174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35" priority="8">
      <formula>LEN(TRIM(A7))=0</formula>
    </cfRule>
  </conditionalFormatting>
  <conditionalFormatting sqref="E7:L26">
    <cfRule type="cellIs" dxfId="634" priority="3" operator="equal">
      <formula>0</formula>
    </cfRule>
    <cfRule type="containsErrors" dxfId="633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P12" sqref="P1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59" t="str">
        <f>' Inf Conc'!A2</f>
        <v>Sonoma Valley County Sanitation District</v>
      </c>
      <c r="B2" s="61"/>
      <c r="C2" s="61"/>
      <c r="D2" s="160"/>
      <c r="E2" s="160"/>
      <c r="F2" s="160"/>
      <c r="G2" s="160"/>
      <c r="H2" s="160"/>
      <c r="I2" s="160"/>
      <c r="J2" s="170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2" t="str">
        <f>' Inf Conc'!A3</f>
        <v xml:space="preserve">George Lincoln, Water Agency Engineer, 707-521-1808, glincoln@scwa.ca.gov </v>
      </c>
      <c r="B3" s="66"/>
      <c r="C3" s="66"/>
      <c r="D3" s="163"/>
      <c r="E3" s="163"/>
      <c r="F3" s="163"/>
      <c r="G3" s="163"/>
      <c r="H3" s="163"/>
      <c r="I3" s="163"/>
      <c r="J3" s="173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66" t="s">
        <v>13</v>
      </c>
      <c r="E5" s="367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69" t="s">
        <v>178</v>
      </c>
      <c r="R5" s="369"/>
      <c r="S5" s="368" t="s">
        <v>179</v>
      </c>
      <c r="T5" s="368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205</v>
      </c>
      <c r="B7" s="235">
        <v>41100</v>
      </c>
      <c r="C7" s="31" t="s">
        <v>208</v>
      </c>
      <c r="D7" s="243">
        <v>3.2</v>
      </c>
      <c r="E7" s="243">
        <v>4.4000000000000004</v>
      </c>
      <c r="F7" s="150">
        <f t="shared" ref="F7:F18" si="0">SUM(H7,J7,K7)</f>
        <v>24.885999999999999</v>
      </c>
      <c r="G7" s="129">
        <f t="shared" ref="G7:G18" si="1">SUM(I7:K7)</f>
        <v>24.666</v>
      </c>
      <c r="H7" s="244">
        <v>0.88</v>
      </c>
      <c r="I7" s="243">
        <v>0.66</v>
      </c>
      <c r="J7" s="244">
        <v>24</v>
      </c>
      <c r="K7" s="243">
        <v>6.0000000000000001E-3</v>
      </c>
      <c r="L7" s="244">
        <v>0.25</v>
      </c>
      <c r="M7" s="295"/>
      <c r="N7" s="244">
        <v>3.7</v>
      </c>
      <c r="O7" s="243">
        <v>3.3</v>
      </c>
      <c r="P7" s="244">
        <v>3.8</v>
      </c>
      <c r="Q7" s="243">
        <v>6.7</v>
      </c>
      <c r="R7" s="243">
        <v>6.8</v>
      </c>
      <c r="S7" s="244">
        <v>23.9</v>
      </c>
      <c r="T7" s="244">
        <v>24.1</v>
      </c>
      <c r="U7" s="306">
        <v>1.7</v>
      </c>
    </row>
    <row r="8" spans="1:21" s="117" customFormat="1" ht="16.5" customHeight="1" x14ac:dyDescent="0.25">
      <c r="A8" s="305" t="s">
        <v>206</v>
      </c>
      <c r="B8" s="235">
        <v>41249</v>
      </c>
      <c r="C8" s="31" t="s">
        <v>209</v>
      </c>
      <c r="D8" s="243">
        <v>7.8</v>
      </c>
      <c r="E8" s="243">
        <v>11.8</v>
      </c>
      <c r="F8" s="150">
        <f t="shared" si="0"/>
        <v>3.6616</v>
      </c>
      <c r="G8" s="129">
        <f t="shared" si="1"/>
        <v>3.5215999999999998</v>
      </c>
      <c r="H8" s="244">
        <v>0.66</v>
      </c>
      <c r="I8" s="243">
        <v>0.52</v>
      </c>
      <c r="J8" s="244">
        <v>3</v>
      </c>
      <c r="K8" s="243">
        <v>1.6000000000000001E-3</v>
      </c>
      <c r="L8" s="244">
        <v>0.21</v>
      </c>
      <c r="M8" s="295"/>
      <c r="N8" s="244">
        <v>1.3</v>
      </c>
      <c r="O8" s="243">
        <v>1.5</v>
      </c>
      <c r="P8" s="244">
        <v>1.4</v>
      </c>
      <c r="Q8" s="243">
        <v>6.9</v>
      </c>
      <c r="R8" s="243">
        <v>6.9</v>
      </c>
      <c r="S8" s="244">
        <v>18.7</v>
      </c>
      <c r="T8" s="244">
        <v>19.100000000000001</v>
      </c>
      <c r="U8" s="306">
        <v>1.4</v>
      </c>
    </row>
    <row r="9" spans="1:21" s="117" customFormat="1" ht="16.5" customHeight="1" x14ac:dyDescent="0.25">
      <c r="A9" s="305" t="s">
        <v>207</v>
      </c>
      <c r="B9" s="235">
        <v>41298</v>
      </c>
      <c r="C9" s="31" t="s">
        <v>209</v>
      </c>
      <c r="D9" s="243">
        <v>3</v>
      </c>
      <c r="E9" s="243">
        <v>3.9</v>
      </c>
      <c r="F9" s="150">
        <f t="shared" si="0"/>
        <v>11.771799999999999</v>
      </c>
      <c r="G9" s="129">
        <f t="shared" si="1"/>
        <v>11.701799999999999</v>
      </c>
      <c r="H9" s="244">
        <v>0.77</v>
      </c>
      <c r="I9" s="327">
        <v>0.7</v>
      </c>
      <c r="J9" s="244">
        <v>11</v>
      </c>
      <c r="K9" s="243">
        <v>1.8E-3</v>
      </c>
      <c r="L9" s="244">
        <v>0.32</v>
      </c>
      <c r="M9" s="295"/>
      <c r="N9" s="244">
        <v>3.3</v>
      </c>
      <c r="O9" s="243">
        <v>3.5</v>
      </c>
      <c r="P9" s="244">
        <v>3.4</v>
      </c>
      <c r="Q9" s="243">
        <v>6.8</v>
      </c>
      <c r="R9" s="243">
        <v>6.8</v>
      </c>
      <c r="S9" s="244">
        <v>17.8</v>
      </c>
      <c r="T9" s="244">
        <v>18.100000000000001</v>
      </c>
      <c r="U9" s="306">
        <v>1.3</v>
      </c>
    </row>
    <row r="10" spans="1:21" s="117" customFormat="1" ht="16.5" customHeight="1" x14ac:dyDescent="0.25">
      <c r="A10" s="305" t="s">
        <v>207</v>
      </c>
      <c r="B10" s="235">
        <v>41325</v>
      </c>
      <c r="C10" s="31" t="s">
        <v>209</v>
      </c>
      <c r="D10" s="243">
        <v>2.88</v>
      </c>
      <c r="E10" s="243">
        <v>3.41</v>
      </c>
      <c r="F10" s="150">
        <f t="shared" si="0"/>
        <v>1.4374000000000002</v>
      </c>
      <c r="G10" s="129">
        <f t="shared" si="1"/>
        <v>1.2174</v>
      </c>
      <c r="H10" s="244">
        <v>1.1000000000000001</v>
      </c>
      <c r="I10" s="243">
        <v>0.88</v>
      </c>
      <c r="J10" s="244">
        <v>0.33</v>
      </c>
      <c r="K10" s="243">
        <v>7.4000000000000003E-3</v>
      </c>
      <c r="L10" s="244">
        <v>0.39</v>
      </c>
      <c r="M10" s="295"/>
      <c r="N10" s="244">
        <v>3.8</v>
      </c>
      <c r="O10" s="243">
        <v>4</v>
      </c>
      <c r="P10" s="244">
        <v>3.6</v>
      </c>
      <c r="Q10" s="243">
        <v>6.7</v>
      </c>
      <c r="R10" s="243">
        <v>6.7</v>
      </c>
      <c r="S10" s="244">
        <v>17.899999999999999</v>
      </c>
      <c r="T10" s="244">
        <v>17.899999999999999</v>
      </c>
      <c r="U10" s="306">
        <v>1.5</v>
      </c>
    </row>
    <row r="11" spans="1:21" s="124" customFormat="1" ht="16.5" customHeight="1" x14ac:dyDescent="0.25">
      <c r="A11" s="305" t="s">
        <v>207</v>
      </c>
      <c r="B11" s="235">
        <v>41359</v>
      </c>
      <c r="C11" s="31" t="s">
        <v>209</v>
      </c>
      <c r="D11" s="243">
        <v>2.3199999999999998</v>
      </c>
      <c r="E11" s="243">
        <v>3.15</v>
      </c>
      <c r="F11" s="150">
        <f t="shared" si="0"/>
        <v>0.91670000000000007</v>
      </c>
      <c r="G11" s="129">
        <f t="shared" si="1"/>
        <v>0.80670000000000008</v>
      </c>
      <c r="H11" s="244">
        <v>0.74</v>
      </c>
      <c r="I11" s="243">
        <v>0.63</v>
      </c>
      <c r="J11" s="244">
        <v>0.17</v>
      </c>
      <c r="K11" s="243">
        <v>6.7000000000000002E-3</v>
      </c>
      <c r="L11" s="244">
        <v>0.21</v>
      </c>
      <c r="M11" s="295"/>
      <c r="N11" s="328">
        <v>4</v>
      </c>
      <c r="O11" s="243">
        <v>3.6</v>
      </c>
      <c r="P11" s="244">
        <v>3.7</v>
      </c>
      <c r="Q11" s="243">
        <v>6.9</v>
      </c>
      <c r="R11" s="243">
        <v>6.9</v>
      </c>
      <c r="S11" s="244">
        <v>19.2</v>
      </c>
      <c r="T11" s="244">
        <v>19.5</v>
      </c>
      <c r="U11" s="306">
        <v>1.2</v>
      </c>
    </row>
    <row r="12" spans="1:21" s="125" customFormat="1" ht="16.5" customHeight="1" x14ac:dyDescent="0.25">
      <c r="A12" s="305" t="s">
        <v>210</v>
      </c>
      <c r="B12" s="235">
        <v>41369</v>
      </c>
      <c r="C12" s="31" t="s">
        <v>209</v>
      </c>
      <c r="D12" s="243">
        <v>3.09</v>
      </c>
      <c r="E12" s="243">
        <v>6.03</v>
      </c>
      <c r="F12" s="150">
        <f t="shared" si="0"/>
        <v>12.5039</v>
      </c>
      <c r="G12" s="129">
        <f t="shared" si="1"/>
        <v>11.4039</v>
      </c>
      <c r="H12" s="244">
        <v>2.5</v>
      </c>
      <c r="I12" s="243">
        <v>1.4</v>
      </c>
      <c r="J12" s="244">
        <v>10</v>
      </c>
      <c r="K12" s="243">
        <v>3.8999999999999998E-3</v>
      </c>
      <c r="L12" s="244">
        <v>0.21</v>
      </c>
      <c r="M12" s="295"/>
      <c r="N12" s="244">
        <v>3.9</v>
      </c>
      <c r="O12" s="243">
        <v>4.5999999999999996</v>
      </c>
      <c r="P12" s="244">
        <v>3.4</v>
      </c>
      <c r="Q12" s="243">
        <v>6.8</v>
      </c>
      <c r="R12" s="243">
        <v>6.9</v>
      </c>
      <c r="S12" s="244">
        <v>19.899999999999999</v>
      </c>
      <c r="T12" s="244">
        <v>20.5</v>
      </c>
      <c r="U12" s="306">
        <v>1.8</v>
      </c>
    </row>
    <row r="13" spans="1:21" s="125" customFormat="1" ht="16.5" customHeight="1" x14ac:dyDescent="0.25">
      <c r="A13" s="305"/>
      <c r="B13" s="235"/>
      <c r="C13" s="31"/>
      <c r="D13" s="243"/>
      <c r="E13" s="243"/>
      <c r="F13" s="150">
        <f t="shared" si="0"/>
        <v>0</v>
      </c>
      <c r="G13" s="129">
        <f t="shared" si="1"/>
        <v>0</v>
      </c>
      <c r="H13" s="244"/>
      <c r="I13" s="243"/>
      <c r="J13" s="244"/>
      <c r="K13" s="243"/>
      <c r="L13" s="244"/>
      <c r="M13" s="295"/>
      <c r="N13" s="244"/>
      <c r="O13" s="243"/>
      <c r="P13" s="244"/>
      <c r="Q13" s="243"/>
      <c r="R13" s="243"/>
      <c r="S13" s="244"/>
      <c r="T13" s="244"/>
      <c r="U13" s="306"/>
    </row>
    <row r="14" spans="1:21" s="125" customFormat="1" ht="16.5" customHeight="1" x14ac:dyDescent="0.25">
      <c r="A14" s="305"/>
      <c r="B14" s="235"/>
      <c r="C14" s="31"/>
      <c r="D14" s="243"/>
      <c r="E14" s="243"/>
      <c r="F14" s="150">
        <f t="shared" si="0"/>
        <v>0</v>
      </c>
      <c r="G14" s="129">
        <f t="shared" si="1"/>
        <v>0</v>
      </c>
      <c r="H14" s="244"/>
      <c r="I14" s="243"/>
      <c r="J14" s="244"/>
      <c r="K14" s="243"/>
      <c r="L14" s="244"/>
      <c r="M14" s="295"/>
      <c r="N14" s="244"/>
      <c r="O14" s="243"/>
      <c r="P14" s="244"/>
      <c r="Q14" s="243"/>
      <c r="R14" s="243"/>
      <c r="S14" s="244"/>
      <c r="T14" s="244"/>
      <c r="U14" s="306"/>
    </row>
    <row r="15" spans="1:21" s="117" customFormat="1" ht="16.5" customHeight="1" x14ac:dyDescent="0.25">
      <c r="A15" s="305"/>
      <c r="B15" s="235"/>
      <c r="C15" s="31"/>
      <c r="D15" s="243"/>
      <c r="E15" s="243"/>
      <c r="F15" s="150">
        <f t="shared" si="0"/>
        <v>0</v>
      </c>
      <c r="G15" s="129">
        <f t="shared" si="1"/>
        <v>0</v>
      </c>
      <c r="H15" s="244"/>
      <c r="I15" s="243"/>
      <c r="J15" s="244"/>
      <c r="K15" s="243"/>
      <c r="L15" s="244"/>
      <c r="M15" s="295"/>
      <c r="N15" s="244"/>
      <c r="O15" s="243"/>
      <c r="P15" s="244"/>
      <c r="Q15" s="243"/>
      <c r="R15" s="243"/>
      <c r="S15" s="244"/>
      <c r="T15" s="244"/>
      <c r="U15" s="306"/>
    </row>
    <row r="16" spans="1:21" s="125" customFormat="1" ht="16.5" customHeight="1" x14ac:dyDescent="0.25">
      <c r="A16" s="305"/>
      <c r="B16" s="235"/>
      <c r="C16" s="31"/>
      <c r="D16" s="243"/>
      <c r="E16" s="243"/>
      <c r="F16" s="150">
        <f t="shared" si="0"/>
        <v>0</v>
      </c>
      <c r="G16" s="129">
        <f t="shared" si="1"/>
        <v>0</v>
      </c>
      <c r="H16" s="244"/>
      <c r="I16" s="243"/>
      <c r="J16" s="244"/>
      <c r="K16" s="243"/>
      <c r="L16" s="244"/>
      <c r="M16" s="295"/>
      <c r="N16" s="244"/>
      <c r="O16" s="243"/>
      <c r="P16" s="244"/>
      <c r="Q16" s="243"/>
      <c r="R16" s="243"/>
      <c r="S16" s="244"/>
      <c r="T16" s="244"/>
      <c r="U16" s="306"/>
    </row>
    <row r="17" spans="1:21" s="125" customFormat="1" ht="16.5" customHeight="1" x14ac:dyDescent="0.25">
      <c r="A17" s="305"/>
      <c r="B17" s="235"/>
      <c r="C17" s="31"/>
      <c r="D17" s="243"/>
      <c r="E17" s="243"/>
      <c r="F17" s="150">
        <f t="shared" si="0"/>
        <v>0</v>
      </c>
      <c r="G17" s="129">
        <f t="shared" si="1"/>
        <v>0</v>
      </c>
      <c r="H17" s="244"/>
      <c r="I17" s="243"/>
      <c r="J17" s="244"/>
      <c r="K17" s="243"/>
      <c r="L17" s="244"/>
      <c r="M17" s="295"/>
      <c r="N17" s="244"/>
      <c r="O17" s="243"/>
      <c r="P17" s="244"/>
      <c r="Q17" s="243"/>
      <c r="R17" s="243"/>
      <c r="S17" s="244"/>
      <c r="T17" s="244"/>
      <c r="U17" s="306"/>
    </row>
    <row r="18" spans="1:21" s="125" customFormat="1" ht="16.5" customHeight="1" x14ac:dyDescent="0.25">
      <c r="A18" s="305"/>
      <c r="B18" s="235"/>
      <c r="C18" s="31"/>
      <c r="D18" s="243"/>
      <c r="E18" s="243"/>
      <c r="F18" s="150">
        <f t="shared" si="0"/>
        <v>0</v>
      </c>
      <c r="G18" s="129">
        <f t="shared" si="1"/>
        <v>0</v>
      </c>
      <c r="H18" s="244"/>
      <c r="I18" s="243"/>
      <c r="J18" s="244"/>
      <c r="K18" s="243"/>
      <c r="L18" s="244"/>
      <c r="M18" s="295"/>
      <c r="N18" s="244"/>
      <c r="O18" s="243"/>
      <c r="P18" s="244"/>
      <c r="Q18" s="243"/>
      <c r="R18" s="243"/>
      <c r="S18" s="244"/>
      <c r="T18" s="244"/>
      <c r="U18" s="306"/>
    </row>
    <row r="19" spans="1:21" s="125" customFormat="1" ht="16.5" customHeight="1" x14ac:dyDescent="0.25">
      <c r="A19" s="305"/>
      <c r="B19" s="235"/>
      <c r="C19" s="31"/>
      <c r="D19" s="243"/>
      <c r="E19" s="243"/>
      <c r="F19" s="150">
        <f t="shared" ref="F19:F34" si="2">SUM(H19,J19,K19)</f>
        <v>0</v>
      </c>
      <c r="G19" s="129">
        <f t="shared" ref="G19:G34" si="3">SUM(I19:K19)</f>
        <v>0</v>
      </c>
      <c r="H19" s="244"/>
      <c r="I19" s="243"/>
      <c r="J19" s="244"/>
      <c r="K19" s="243"/>
      <c r="L19" s="244"/>
      <c r="M19" s="295"/>
      <c r="N19" s="244"/>
      <c r="O19" s="243"/>
      <c r="P19" s="244"/>
      <c r="Q19" s="243"/>
      <c r="R19" s="243"/>
      <c r="S19" s="244"/>
      <c r="T19" s="244"/>
      <c r="U19" s="306"/>
    </row>
    <row r="20" spans="1:21" s="125" customFormat="1" ht="16.5" customHeight="1" x14ac:dyDescent="0.25">
      <c r="A20" s="305"/>
      <c r="B20" s="235"/>
      <c r="C20" s="31"/>
      <c r="D20" s="243"/>
      <c r="E20" s="243"/>
      <c r="F20" s="150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5"/>
      <c r="C21" s="31"/>
      <c r="D21" s="243"/>
      <c r="E21" s="243"/>
      <c r="F21" s="150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5"/>
      <c r="C22" s="31"/>
      <c r="D22" s="243"/>
      <c r="E22" s="243"/>
      <c r="F22" s="150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5"/>
      <c r="C23" s="31"/>
      <c r="D23" s="243"/>
      <c r="E23" s="243"/>
      <c r="F23" s="150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5"/>
      <c r="C24" s="31"/>
      <c r="D24" s="243"/>
      <c r="E24" s="243"/>
      <c r="F24" s="150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5"/>
      <c r="C25" s="31"/>
      <c r="D25" s="243"/>
      <c r="E25" s="243"/>
      <c r="F25" s="150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5"/>
      <c r="C26" s="31"/>
      <c r="D26" s="243"/>
      <c r="E26" s="243"/>
      <c r="F26" s="150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5"/>
      <c r="C27" s="31"/>
      <c r="D27" s="243"/>
      <c r="E27" s="243"/>
      <c r="F27" s="150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5"/>
      <c r="C28" s="31"/>
      <c r="D28" s="243"/>
      <c r="E28" s="243"/>
      <c r="F28" s="150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5"/>
      <c r="C29" s="31"/>
      <c r="D29" s="243"/>
      <c r="E29" s="243"/>
      <c r="F29" s="150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5"/>
      <c r="C30" s="31"/>
      <c r="D30" s="243"/>
      <c r="E30" s="243"/>
      <c r="F30" s="150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5"/>
      <c r="C31" s="31"/>
      <c r="D31" s="243"/>
      <c r="E31" s="243"/>
      <c r="F31" s="150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5"/>
      <c r="C32" s="31"/>
      <c r="D32" s="243"/>
      <c r="E32" s="243"/>
      <c r="F32" s="150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5"/>
      <c r="C33" s="31"/>
      <c r="D33" s="243"/>
      <c r="E33" s="243"/>
      <c r="F33" s="150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5"/>
      <c r="C34" s="31"/>
      <c r="D34" s="243"/>
      <c r="E34" s="243"/>
      <c r="F34" s="150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5"/>
      <c r="C35" s="31"/>
      <c r="D35" s="243"/>
      <c r="E35" s="243"/>
      <c r="F35" s="150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5"/>
      <c r="C36" s="31"/>
      <c r="D36" s="243"/>
      <c r="E36" s="243"/>
      <c r="F36" s="150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5"/>
      <c r="C37" s="31"/>
      <c r="D37" s="243"/>
      <c r="E37" s="243"/>
      <c r="F37" s="150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5"/>
      <c r="C38" s="31"/>
      <c r="D38" s="243"/>
      <c r="E38" s="243"/>
      <c r="F38" s="150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5"/>
      <c r="C39" s="31"/>
      <c r="D39" s="243"/>
      <c r="E39" s="243"/>
      <c r="F39" s="150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5"/>
      <c r="C40" s="31"/>
      <c r="D40" s="243"/>
      <c r="E40" s="243"/>
      <c r="F40" s="150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5"/>
      <c r="C41" s="31"/>
      <c r="D41" s="243"/>
      <c r="E41" s="243"/>
      <c r="F41" s="150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5"/>
      <c r="C42" s="31"/>
      <c r="D42" s="243"/>
      <c r="E42" s="243"/>
      <c r="F42" s="150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5"/>
      <c r="C43" s="31"/>
      <c r="D43" s="243"/>
      <c r="E43" s="243"/>
      <c r="F43" s="150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5"/>
      <c r="C44" s="31"/>
      <c r="D44" s="243"/>
      <c r="E44" s="243"/>
      <c r="F44" s="150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5"/>
      <c r="C45" s="31"/>
      <c r="D45" s="243"/>
      <c r="E45" s="243"/>
      <c r="F45" s="150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5"/>
      <c r="C46" s="31"/>
      <c r="D46" s="243"/>
      <c r="E46" s="243"/>
      <c r="F46" s="150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5"/>
      <c r="C47" s="31"/>
      <c r="D47" s="243"/>
      <c r="E47" s="243"/>
      <c r="F47" s="150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5"/>
      <c r="C48" s="31"/>
      <c r="D48" s="243"/>
      <c r="E48" s="243"/>
      <c r="F48" s="150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5"/>
      <c r="C49" s="31"/>
      <c r="D49" s="243"/>
      <c r="E49" s="243"/>
      <c r="F49" s="150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5"/>
      <c r="C50" s="31"/>
      <c r="D50" s="243"/>
      <c r="E50" s="243"/>
      <c r="F50" s="150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5"/>
      <c r="C51" s="31"/>
      <c r="D51" s="243"/>
      <c r="E51" s="243"/>
      <c r="F51" s="150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5"/>
      <c r="C52" s="31"/>
      <c r="D52" s="243"/>
      <c r="E52" s="243"/>
      <c r="F52" s="150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5"/>
      <c r="C53" s="31"/>
      <c r="D53" s="243"/>
      <c r="E53" s="243"/>
      <c r="F53" s="150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5"/>
      <c r="C54" s="31"/>
      <c r="D54" s="243"/>
      <c r="E54" s="243"/>
      <c r="F54" s="150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5"/>
      <c r="C55" s="31"/>
      <c r="D55" s="243"/>
      <c r="E55" s="243"/>
      <c r="F55" s="150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5"/>
      <c r="C56" s="31"/>
      <c r="D56" s="243"/>
      <c r="E56" s="243"/>
      <c r="F56" s="150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5"/>
      <c r="C57" s="31"/>
      <c r="D57" s="243"/>
      <c r="E57" s="243"/>
      <c r="F57" s="150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5"/>
      <c r="C58" s="31"/>
      <c r="D58" s="243"/>
      <c r="E58" s="243"/>
      <c r="F58" s="150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5"/>
      <c r="C59" s="31"/>
      <c r="D59" s="243"/>
      <c r="E59" s="243"/>
      <c r="F59" s="150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5"/>
      <c r="C60" s="31"/>
      <c r="D60" s="243"/>
      <c r="E60" s="243"/>
      <c r="F60" s="150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5"/>
      <c r="C61" s="31"/>
      <c r="D61" s="243"/>
      <c r="E61" s="243"/>
      <c r="F61" s="150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5"/>
      <c r="C62" s="31"/>
      <c r="D62" s="243"/>
      <c r="E62" s="243"/>
      <c r="F62" s="150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5"/>
      <c r="C63" s="31"/>
      <c r="D63" s="243"/>
      <c r="E63" s="243"/>
      <c r="F63" s="150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5"/>
      <c r="C64" s="31"/>
      <c r="D64" s="243"/>
      <c r="E64" s="243"/>
      <c r="F64" s="150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5"/>
      <c r="C65" s="31"/>
      <c r="D65" s="243"/>
      <c r="E65" s="243"/>
      <c r="F65" s="150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5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7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8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8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8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7"/>
      <c r="C72" s="188"/>
      <c r="D72" s="188"/>
      <c r="E72" s="176"/>
      <c r="F72" s="176"/>
      <c r="G72" s="188"/>
      <c r="H72" s="188"/>
      <c r="I72" s="188"/>
      <c r="J72" s="287"/>
      <c r="K72" s="287"/>
      <c r="L72" s="262"/>
      <c r="M72" s="111"/>
      <c r="N72" s="111"/>
      <c r="O72" s="111"/>
      <c r="P72" s="111"/>
      <c r="Q72" s="111"/>
      <c r="R72" s="178"/>
      <c r="S72" s="81"/>
      <c r="T72" s="81"/>
      <c r="U72" s="116"/>
    </row>
    <row r="73" spans="1:21" s="125" customFormat="1" ht="15.75" customHeight="1" x14ac:dyDescent="0.25">
      <c r="A73" s="227" t="s">
        <v>106</v>
      </c>
      <c r="B73" s="187"/>
      <c r="C73" s="188"/>
      <c r="D73" s="188"/>
      <c r="E73" s="176"/>
      <c r="F73" s="176"/>
      <c r="G73" s="188"/>
      <c r="H73" s="188"/>
      <c r="I73" s="188"/>
      <c r="J73" s="287"/>
      <c r="K73" s="287"/>
      <c r="L73" s="262"/>
      <c r="M73" s="111"/>
      <c r="N73" s="111"/>
      <c r="O73" s="111"/>
      <c r="P73" s="111"/>
      <c r="Q73" s="111"/>
      <c r="R73" s="178"/>
      <c r="S73" s="81"/>
      <c r="T73" s="81"/>
      <c r="U73" s="116"/>
    </row>
    <row r="74" spans="1:21" s="125" customFormat="1" ht="15.75" customHeight="1" x14ac:dyDescent="0.25">
      <c r="A74" s="227" t="s">
        <v>107</v>
      </c>
      <c r="B74" s="187"/>
      <c r="C74" s="188"/>
      <c r="D74" s="188"/>
      <c r="E74" s="176"/>
      <c r="F74" s="176"/>
      <c r="G74" s="188"/>
      <c r="H74" s="188"/>
      <c r="I74" s="188"/>
      <c r="J74" s="287"/>
      <c r="K74" s="287"/>
      <c r="L74" s="262"/>
      <c r="M74" s="111"/>
      <c r="N74" s="111"/>
      <c r="O74" s="111"/>
      <c r="P74" s="111"/>
      <c r="Q74" s="111"/>
      <c r="R74" s="178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90"/>
      <c r="C75" s="190"/>
      <c r="D75" s="190"/>
      <c r="E75" s="190"/>
      <c r="F75" s="190"/>
      <c r="G75" s="190"/>
      <c r="H75" s="190"/>
      <c r="I75" s="188"/>
      <c r="J75" s="287"/>
      <c r="K75" s="287"/>
      <c r="L75" s="262"/>
      <c r="M75" s="111"/>
      <c r="N75" s="111"/>
      <c r="O75" s="111"/>
      <c r="P75" s="111"/>
      <c r="Q75" s="111"/>
      <c r="R75" s="178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8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8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8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8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8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8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8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8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8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8"/>
      <c r="S85" s="81"/>
      <c r="T85" s="81"/>
      <c r="U85" s="116"/>
    </row>
    <row r="86" spans="1:21" s="125" customFormat="1" ht="15.75" customHeight="1" x14ac:dyDescent="0.25">
      <c r="A86" s="227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8"/>
      <c r="S86" s="81"/>
      <c r="T86" s="81"/>
      <c r="U86" s="116"/>
    </row>
    <row r="87" spans="1:21" s="125" customFormat="1" ht="15.75" customHeight="1" x14ac:dyDescent="0.25">
      <c r="A87" s="227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8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8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8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8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8"/>
      <c r="S95" s="81"/>
      <c r="T95" s="81"/>
      <c r="U95" s="116"/>
    </row>
    <row r="96" spans="1:21" s="20" customFormat="1" x14ac:dyDescent="0.25">
      <c r="A96" s="279" t="s">
        <v>156</v>
      </c>
      <c r="B96" s="190"/>
      <c r="C96" s="190"/>
      <c r="D96" s="190"/>
      <c r="E96" s="190"/>
      <c r="F96" s="190"/>
      <c r="G96" s="190"/>
      <c r="H96" s="190"/>
      <c r="I96" s="190"/>
      <c r="J96" s="291"/>
      <c r="K96" s="291"/>
      <c r="L96" s="190"/>
      <c r="M96" s="190"/>
      <c r="N96" s="190"/>
      <c r="O96" s="190"/>
      <c r="P96" s="190"/>
      <c r="Q96" s="190"/>
      <c r="R96" s="270"/>
      <c r="S96" s="266"/>
      <c r="T96" s="266"/>
      <c r="U96" s="189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91"/>
      <c r="S97" s="189"/>
      <c r="T97" s="189"/>
      <c r="U97" s="189"/>
    </row>
    <row r="98" spans="1:21" s="113" customFormat="1" x14ac:dyDescent="0.25">
      <c r="A98" s="230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0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0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1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632" priority="811">
      <formula>ISTEXT($D67)</formula>
    </cfRule>
    <cfRule type="expression" dxfId="631" priority="812">
      <formula>NOT(ISBLANK($D67))</formula>
    </cfRule>
  </conditionalFormatting>
  <conditionalFormatting sqref="E67">
    <cfRule type="expression" dxfId="630" priority="809">
      <formula>ISTEXT($E67)</formula>
    </cfRule>
    <cfRule type="expression" dxfId="629" priority="810">
      <formula>NOT(ISBLANK($E67))</formula>
    </cfRule>
  </conditionalFormatting>
  <conditionalFormatting sqref="G67">
    <cfRule type="expression" dxfId="628" priority="807">
      <formula>ISTEXT($G67)</formula>
    </cfRule>
    <cfRule type="expression" dxfId="627" priority="808">
      <formula>NOT(ISBLANK($G67))</formula>
    </cfRule>
  </conditionalFormatting>
  <conditionalFormatting sqref="I67">
    <cfRule type="expression" dxfId="626" priority="805">
      <formula>ISTEXT($I67)</formula>
    </cfRule>
    <cfRule type="expression" dxfId="625" priority="806">
      <formula>NOT(ISBLANK($I67))</formula>
    </cfRule>
  </conditionalFormatting>
  <conditionalFormatting sqref="H67">
    <cfRule type="expression" dxfId="624" priority="803">
      <formula>ISTEXT($H67)</formula>
    </cfRule>
    <cfRule type="expression" dxfId="623" priority="804">
      <formula>NOT(ISBLANK($H67))</formula>
    </cfRule>
  </conditionalFormatting>
  <conditionalFormatting sqref="J67">
    <cfRule type="expression" dxfId="622" priority="801">
      <formula>ISTEXT($J67)</formula>
    </cfRule>
    <cfRule type="expression" dxfId="621" priority="802">
      <formula>NOT(ISBLANK($J67))</formula>
    </cfRule>
  </conditionalFormatting>
  <conditionalFormatting sqref="K67">
    <cfRule type="expression" dxfId="620" priority="799">
      <formula>ISTEXT($K67)</formula>
    </cfRule>
    <cfRule type="expression" dxfId="619" priority="800">
      <formula>NOT(ISBLANK($K67))</formula>
    </cfRule>
  </conditionalFormatting>
  <conditionalFormatting sqref="L67">
    <cfRule type="expression" dxfId="618" priority="797">
      <formula>ISTEXT($L67)</formula>
    </cfRule>
    <cfRule type="expression" dxfId="617" priority="798">
      <formula>NOT(ISBLANK($L67))</formula>
    </cfRule>
  </conditionalFormatting>
  <conditionalFormatting sqref="M67">
    <cfRule type="expression" dxfId="616" priority="795">
      <formula>ISTEXT($M67)</formula>
    </cfRule>
    <cfRule type="expression" dxfId="615" priority="796">
      <formula>NOT(ISBLANK($M67))</formula>
    </cfRule>
  </conditionalFormatting>
  <conditionalFormatting sqref="N67">
    <cfRule type="expression" dxfId="614" priority="793">
      <formula>ISTEXT($N67)</formula>
    </cfRule>
    <cfRule type="expression" dxfId="613" priority="794">
      <formula>NOT(ISBLANK($N67))</formula>
    </cfRule>
  </conditionalFormatting>
  <conditionalFormatting sqref="O67">
    <cfRule type="expression" dxfId="612" priority="791">
      <formula>ISTEXT($O67)</formula>
    </cfRule>
    <cfRule type="expression" dxfId="611" priority="792">
      <formula>NOT(ISBLANK($O67))</formula>
    </cfRule>
  </conditionalFormatting>
  <conditionalFormatting sqref="P67">
    <cfRule type="expression" dxfId="610" priority="789">
      <formula>ISTEXT($P67)</formula>
    </cfRule>
    <cfRule type="expression" dxfId="609" priority="790">
      <formula>NOT(ISBLANK($P67))</formula>
    </cfRule>
  </conditionalFormatting>
  <conditionalFormatting sqref="Q67">
    <cfRule type="expression" dxfId="608" priority="787">
      <formula>ISTEXT($Q67)</formula>
    </cfRule>
    <cfRule type="expression" dxfId="607" priority="788">
      <formula>NOT(ISBLANK($Q67))</formula>
    </cfRule>
  </conditionalFormatting>
  <conditionalFormatting sqref="R67">
    <cfRule type="expression" dxfId="606" priority="785">
      <formula>ISTEXT($R67)</formula>
    </cfRule>
    <cfRule type="expression" dxfId="605" priority="786">
      <formula>NOT(ISBLANK($R67))</formula>
    </cfRule>
  </conditionalFormatting>
  <conditionalFormatting sqref="S67">
    <cfRule type="expression" dxfId="604" priority="781">
      <formula>ISTEXT($S67)</formula>
    </cfRule>
    <cfRule type="expression" dxfId="603" priority="782">
      <formula>NOT(ISBLANK($S67))</formula>
    </cfRule>
  </conditionalFormatting>
  <conditionalFormatting sqref="T67">
    <cfRule type="expression" dxfId="602" priority="779">
      <formula>ISTEXT($T67)</formula>
    </cfRule>
    <cfRule type="expression" dxfId="601" priority="780">
      <formula>NOT(ISBLANK($T67))</formula>
    </cfRule>
  </conditionalFormatting>
  <conditionalFormatting sqref="F67">
    <cfRule type="expression" dxfId="600" priority="774">
      <formula>OR(ISBLANK($H67),AND(ISBLANK($J67),ISBLANK($K67)))</formula>
    </cfRule>
  </conditionalFormatting>
  <conditionalFormatting sqref="D7:E66 H7:T66">
    <cfRule type="expression" dxfId="599" priority="411">
      <formula>NOT(ISBLANK($B7))</formula>
    </cfRule>
  </conditionalFormatting>
  <conditionalFormatting sqref="D7:D66">
    <cfRule type="expression" dxfId="598" priority="409">
      <formula>ISTEXT($D7)</formula>
    </cfRule>
    <cfRule type="expression" dxfId="597" priority="410">
      <formula>NOT(ISBLANK($D7))</formula>
    </cfRule>
  </conditionalFormatting>
  <conditionalFormatting sqref="E7:E66">
    <cfRule type="expression" dxfId="596" priority="407">
      <formula>ISTEXT($E7)</formula>
    </cfRule>
    <cfRule type="expression" dxfId="595" priority="408">
      <formula>NOT(ISBLANK($E7))</formula>
    </cfRule>
  </conditionalFormatting>
  <conditionalFormatting sqref="I7:I66">
    <cfRule type="expression" dxfId="594" priority="405">
      <formula>ISTEXT($I7)</formula>
    </cfRule>
    <cfRule type="expression" dxfId="593" priority="406">
      <formula>NOT(ISBLANK($I7))</formula>
    </cfRule>
  </conditionalFormatting>
  <conditionalFormatting sqref="H7:H66">
    <cfRule type="expression" dxfId="592" priority="403">
      <formula>ISTEXT($H7)</formula>
    </cfRule>
    <cfRule type="expression" dxfId="591" priority="404">
      <formula>NOT(ISBLANK($H7))</formula>
    </cfRule>
  </conditionalFormatting>
  <conditionalFormatting sqref="J7:J66">
    <cfRule type="expression" dxfId="590" priority="401">
      <formula>ISTEXT($J7)</formula>
    </cfRule>
    <cfRule type="expression" dxfId="589" priority="402">
      <formula>NOT(ISBLANK($J7))</formula>
    </cfRule>
  </conditionalFormatting>
  <conditionalFormatting sqref="K7:K66">
    <cfRule type="expression" dxfId="588" priority="399">
      <formula>ISTEXT($K7)</formula>
    </cfRule>
    <cfRule type="expression" dxfId="587" priority="400">
      <formula>NOT(ISBLANK($K7))</formula>
    </cfRule>
  </conditionalFormatting>
  <conditionalFormatting sqref="L7:L66">
    <cfRule type="expression" dxfId="586" priority="397">
      <formula>ISTEXT($L7)</formula>
    </cfRule>
    <cfRule type="expression" dxfId="585" priority="398">
      <formula>NOT(ISBLANK($L7))</formula>
    </cfRule>
  </conditionalFormatting>
  <conditionalFormatting sqref="M7:M66">
    <cfRule type="expression" dxfId="584" priority="395">
      <formula>ISTEXT($M7)</formula>
    </cfRule>
    <cfRule type="expression" dxfId="583" priority="396">
      <formula>NOT(ISBLANK($M7))</formula>
    </cfRule>
  </conditionalFormatting>
  <conditionalFormatting sqref="N7:N66">
    <cfRule type="expression" dxfId="582" priority="393">
      <formula>ISTEXT($N7)</formula>
    </cfRule>
    <cfRule type="expression" dxfId="581" priority="394">
      <formula>NOT(ISBLANK($N7))</formula>
    </cfRule>
  </conditionalFormatting>
  <conditionalFormatting sqref="O7:O66">
    <cfRule type="expression" dxfId="580" priority="391">
      <formula>ISTEXT($O7)</formula>
    </cfRule>
    <cfRule type="expression" dxfId="579" priority="392">
      <formula>NOT(ISBLANK($O7))</formula>
    </cfRule>
  </conditionalFormatting>
  <conditionalFormatting sqref="P7:P66">
    <cfRule type="expression" dxfId="578" priority="389">
      <formula>ISTEXT($P7)</formula>
    </cfRule>
    <cfRule type="expression" dxfId="577" priority="390">
      <formula>NOT(ISBLANK($P7))</formula>
    </cfRule>
  </conditionalFormatting>
  <conditionalFormatting sqref="Q7:Q66">
    <cfRule type="expression" dxfId="576" priority="387">
      <formula>ISTEXT($Q7)</formula>
    </cfRule>
    <cfRule type="expression" dxfId="575" priority="388">
      <formula>NOT(ISBLANK($Q7))</formula>
    </cfRule>
  </conditionalFormatting>
  <conditionalFormatting sqref="R7:R66">
    <cfRule type="expression" dxfId="574" priority="385">
      <formula>ISTEXT($R7)</formula>
    </cfRule>
    <cfRule type="expression" dxfId="573" priority="386">
      <formula>NOT(ISBLANK($R7))</formula>
    </cfRule>
  </conditionalFormatting>
  <conditionalFormatting sqref="S7:S66">
    <cfRule type="expression" dxfId="572" priority="381">
      <formula>ISTEXT($S7)</formula>
    </cfRule>
    <cfRule type="expression" dxfId="571" priority="382">
      <formula>NOT(ISBLANK($S7))</formula>
    </cfRule>
  </conditionalFormatting>
  <conditionalFormatting sqref="T7:T66">
    <cfRule type="expression" dxfId="570" priority="379">
      <formula>ISTEXT($T7)</formula>
    </cfRule>
    <cfRule type="expression" dxfId="569" priority="380">
      <formula>NOT(ISBLANK($T7))</formula>
    </cfRule>
  </conditionalFormatting>
  <conditionalFormatting sqref="C7:C66">
    <cfRule type="containsText" dxfId="568" priority="376" operator="containsText" text="Y">
      <formula>NOT(ISERROR(SEARCH("Y",C7)))</formula>
    </cfRule>
  </conditionalFormatting>
  <conditionalFormatting sqref="F19:F66">
    <cfRule type="expression" dxfId="567" priority="100">
      <formula>OR(ISBLANK($H19),AND(ISBLANK($J19),ISBLANK($K19)))</formula>
    </cfRule>
  </conditionalFormatting>
  <conditionalFormatting sqref="G19:G66">
    <cfRule type="expression" dxfId="566" priority="99">
      <formula>OR(ISBLANK($I19),AND(ISBLANK($J19),ISBLANK($K19)))</formula>
    </cfRule>
  </conditionalFormatting>
  <conditionalFormatting sqref="F35:F46">
    <cfRule type="expression" dxfId="565" priority="46">
      <formula>OR(ISBLANK($H35),AND(ISBLANK($J35),ISBLANK($K35)))</formula>
    </cfRule>
  </conditionalFormatting>
  <conditionalFormatting sqref="G35:G46">
    <cfRule type="expression" dxfId="564" priority="45">
      <formula>OR(ISBLANK($I35),AND(ISBLANK($J35),ISBLANK($K35)))</formula>
    </cfRule>
  </conditionalFormatting>
  <conditionalFormatting sqref="F7:F18">
    <cfRule type="expression" dxfId="563" priority="2">
      <formula>OR(ISBLANK($H7),AND(ISBLANK($J7),ISBLANK($K7)))</formula>
    </cfRule>
  </conditionalFormatting>
  <conditionalFormatting sqref="G7:G18">
    <cfRule type="expression" dxfId="562" priority="1">
      <formula>OR(ISBLANK($I7),AND(ISBLANK($J7),ISBLANK($K7)))</formula>
    </cfRule>
  </conditionalFormatting>
  <conditionalFormatting sqref="U7:U66">
    <cfRule type="expression" dxfId="561" priority="818">
      <formula>ISTEXT($U7)</formula>
    </cfRule>
    <cfRule type="expression" dxfId="560" priority="819">
      <formula>NOT(ISBLANK($U7))</formula>
    </cfRule>
    <cfRule type="expression" dxfId="559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P13" sqref="P13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7" t="s">
        <v>15</v>
      </c>
      <c r="B1" s="167"/>
      <c r="C1" s="167"/>
      <c r="D1" s="167"/>
      <c r="E1" s="167"/>
      <c r="F1" s="167"/>
      <c r="G1" s="167"/>
      <c r="H1" s="167"/>
      <c r="I1" s="167"/>
      <c r="J1" s="167"/>
      <c r="M1" s="44"/>
      <c r="N1" s="44"/>
      <c r="O1" s="44"/>
      <c r="P1" s="44"/>
      <c r="Q1" s="44"/>
    </row>
    <row r="2" spans="1:17" s="46" customFormat="1" ht="15.75" customHeight="1" x14ac:dyDescent="0.3">
      <c r="A2" s="159" t="str">
        <f>' Inf Conc'!A2</f>
        <v>Sonoma Valley County Sanitation District</v>
      </c>
      <c r="B2" s="160"/>
      <c r="C2" s="160"/>
      <c r="D2" s="160"/>
      <c r="E2" s="160"/>
      <c r="F2" s="160"/>
      <c r="G2" s="160"/>
      <c r="H2" s="160"/>
      <c r="I2" s="160"/>
      <c r="J2" s="161"/>
      <c r="M2" s="21"/>
      <c r="N2" s="21"/>
      <c r="O2" s="21"/>
      <c r="P2" s="21"/>
      <c r="Q2" s="21"/>
    </row>
    <row r="3" spans="1:17" s="46" customFormat="1" ht="16.5" customHeight="1" thickBot="1" x14ac:dyDescent="0.35">
      <c r="A3" s="162" t="str">
        <f>' Inf Conc'!A3</f>
        <v xml:space="preserve">George Lincoln, Water Agency Engineer, 707-521-1808, glincoln@scwa.ca.gov </v>
      </c>
      <c r="B3" s="163"/>
      <c r="C3" s="163"/>
      <c r="D3" s="163"/>
      <c r="E3" s="163"/>
      <c r="F3" s="163"/>
      <c r="G3" s="163"/>
      <c r="H3" s="163"/>
      <c r="I3" s="163"/>
      <c r="J3" s="164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70" t="s">
        <v>13</v>
      </c>
      <c r="E5" s="371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Q3 2012</v>
      </c>
      <c r="B7" s="88">
        <f>'Eff Conc.'!B7</f>
        <v>41100</v>
      </c>
      <c r="C7" s="130" t="str">
        <f>'Eff Conc.'!C7</f>
        <v>N</v>
      </c>
      <c r="D7" s="245">
        <f>'Eff Conc.'!D7</f>
        <v>3.2</v>
      </c>
      <c r="E7" s="245">
        <f>'Eff Conc.'!E7</f>
        <v>4.4000000000000004</v>
      </c>
      <c r="F7" s="280">
        <f>IF(OR('Eff Conc.'!F7=0,'Eff Conc.'!F7=""), " ", 'Eff Conc.'!$D7*'Eff Conc.'!F7*3.78)</f>
        <v>301.02105599999999</v>
      </c>
      <c r="G7" s="280">
        <f>IF(OR('Eff Conc.'!G7=0,'Eff Conc.'!G7=""), " ", 'Eff Conc.'!$D7*'Eff Conc.'!G7*3.78)</f>
        <v>298.359936</v>
      </c>
      <c r="H7" s="280">
        <f>IF('Eff Conc.'!H7="", " ", 'Eff Conc.'!$D7*'Eff Conc.'!H7*3.78)</f>
        <v>10.64448</v>
      </c>
      <c r="I7" s="280">
        <f>IF('Eff Conc.'!I7="", " ", 'Eff Conc.'!$D7*'Eff Conc.'!I7*3.78)</f>
        <v>7.9833600000000002</v>
      </c>
      <c r="J7" s="280">
        <f>IF('Eff Conc.'!J7="", " ", 'Eff Conc.'!$D7*'Eff Conc.'!J7*3.78)</f>
        <v>290.30400000000003</v>
      </c>
      <c r="K7" s="280">
        <f>IF('Eff Conc.'!K7="", " ", 'Eff Conc.'!$D7*'Eff Conc.'!K7*3.78)</f>
        <v>7.2576000000000002E-2</v>
      </c>
      <c r="L7" s="280">
        <f>IF('Eff Conc.'!L7="", " ", 'Eff Conc.'!$D7*'Eff Conc.'!L7*3.78)</f>
        <v>3.024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44.755200000000002</v>
      </c>
      <c r="O7" s="280">
        <f>IF('Eff Conc.'!O7="", " ", 'Eff Conc.'!$D7*'Eff Conc.'!O7*3.78)</f>
        <v>39.916800000000002</v>
      </c>
      <c r="P7" s="280">
        <f>IF('Eff Conc.'!P7="", " ", 'Eff Conc.'!$D7*'Eff Conc.'!P7*3.78)</f>
        <v>45.964799999999997</v>
      </c>
      <c r="Q7" s="297">
        <f>IF('Eff Conc.'!U7="", " ", 'Eff Conc.'!$D7*'Eff Conc.'!U7*3.78)</f>
        <v>20.563200000000002</v>
      </c>
    </row>
    <row r="8" spans="1:17" x14ac:dyDescent="0.25">
      <c r="A8" s="296" t="str">
        <f>'Eff Conc.'!A8</f>
        <v>Q4 2012</v>
      </c>
      <c r="B8" s="88">
        <f>'Eff Conc.'!B8</f>
        <v>41249</v>
      </c>
      <c r="C8" s="130" t="str">
        <f>'Eff Conc.'!C8</f>
        <v>Y</v>
      </c>
      <c r="D8" s="245">
        <f>'Eff Conc.'!D8</f>
        <v>7.8</v>
      </c>
      <c r="E8" s="245">
        <f>'Eff Conc.'!E8</f>
        <v>11.8</v>
      </c>
      <c r="F8" s="280">
        <f>IF(OR('Eff Conc.'!F8=0,'Eff Conc.'!F8=""), " ", 'Eff Conc.'!$D8*'Eff Conc.'!F8*3.78)</f>
        <v>107.95861439999999</v>
      </c>
      <c r="G8" s="280">
        <f>IF(OR('Eff Conc.'!G8=0,'Eff Conc.'!G8=""), " ", 'Eff Conc.'!$D8*'Eff Conc.'!G8*3.78)</f>
        <v>103.83085439999999</v>
      </c>
      <c r="H8" s="280">
        <f>IF('Eff Conc.'!H8="", " ", 'Eff Conc.'!$D8*'Eff Conc.'!H8*3.78)</f>
        <v>19.459439999999997</v>
      </c>
      <c r="I8" s="280">
        <f>IF('Eff Conc.'!I8="", " ", 'Eff Conc.'!$D8*'Eff Conc.'!I8*3.78)</f>
        <v>15.331679999999999</v>
      </c>
      <c r="J8" s="280">
        <f>IF('Eff Conc.'!J8="", " ", 'Eff Conc.'!$D8*'Eff Conc.'!J8*3.78)</f>
        <v>88.451999999999984</v>
      </c>
      <c r="K8" s="280">
        <f>IF('Eff Conc.'!K8="", " ", 'Eff Conc.'!$D8*'Eff Conc.'!K8*3.78)</f>
        <v>4.7174399999999998E-2</v>
      </c>
      <c r="L8" s="280">
        <f>IF('Eff Conc.'!L8="", " ", 'Eff Conc.'!$D8*'Eff Conc.'!L8*3.78)</f>
        <v>6.1916399999999996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38.3292</v>
      </c>
      <c r="O8" s="280">
        <f>IF('Eff Conc.'!O8="", " ", 'Eff Conc.'!$D8*'Eff Conc.'!O8*3.78)</f>
        <v>44.225999999999992</v>
      </c>
      <c r="P8" s="280">
        <f>IF('Eff Conc.'!P8="", " ", 'Eff Conc.'!$D8*'Eff Conc.'!P8*3.78)</f>
        <v>41.2776</v>
      </c>
      <c r="Q8" s="297">
        <f>IF('Eff Conc.'!U8="", " ", 'Eff Conc.'!$D8*'Eff Conc.'!U8*3.78)</f>
        <v>41.2776</v>
      </c>
    </row>
    <row r="9" spans="1:17" x14ac:dyDescent="0.25">
      <c r="A9" s="296" t="str">
        <f>'Eff Conc.'!A9</f>
        <v>Q1 2013</v>
      </c>
      <c r="B9" s="88">
        <f>'Eff Conc.'!B9</f>
        <v>41298</v>
      </c>
      <c r="C9" s="130" t="str">
        <f>'Eff Conc.'!C9</f>
        <v>Y</v>
      </c>
      <c r="D9" s="245">
        <f>'Eff Conc.'!D9</f>
        <v>3</v>
      </c>
      <c r="E9" s="245">
        <f>'Eff Conc.'!E9</f>
        <v>3.9</v>
      </c>
      <c r="F9" s="280">
        <f>IF(OR('Eff Conc.'!F9=0,'Eff Conc.'!F9=""), " ", 'Eff Conc.'!$D9*'Eff Conc.'!F9*3.78)</f>
        <v>133.49221199999999</v>
      </c>
      <c r="G9" s="280">
        <f>IF(OR('Eff Conc.'!G9=0,'Eff Conc.'!G9=""), " ", 'Eff Conc.'!$D9*'Eff Conc.'!G9*3.78)</f>
        <v>132.69841199999999</v>
      </c>
      <c r="H9" s="280">
        <f>IF('Eff Conc.'!H9="", " ", 'Eff Conc.'!$D9*'Eff Conc.'!H9*3.78)</f>
        <v>8.7317999999999998</v>
      </c>
      <c r="I9" s="280">
        <f>IF('Eff Conc.'!I9="", " ", 'Eff Conc.'!$D9*'Eff Conc.'!I9*3.78)</f>
        <v>7.9379999999999979</v>
      </c>
      <c r="J9" s="280">
        <f>IF('Eff Conc.'!J9="", " ", 'Eff Conc.'!$D9*'Eff Conc.'!J9*3.78)</f>
        <v>124.74</v>
      </c>
      <c r="K9" s="280">
        <f>IF('Eff Conc.'!K9="", " ", 'Eff Conc.'!$D9*'Eff Conc.'!K9*3.78)</f>
        <v>2.0412E-2</v>
      </c>
      <c r="L9" s="280">
        <f>IF('Eff Conc.'!L9="", " ", 'Eff Conc.'!$D9*'Eff Conc.'!L9*3.78)</f>
        <v>3.6287999999999996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37.42199999999999</v>
      </c>
      <c r="O9" s="280">
        <f>IF('Eff Conc.'!O9="", " ", 'Eff Conc.'!$D9*'Eff Conc.'!O9*3.78)</f>
        <v>39.69</v>
      </c>
      <c r="P9" s="280">
        <f>IF('Eff Conc.'!P9="", " ", 'Eff Conc.'!$D9*'Eff Conc.'!P9*3.78)</f>
        <v>38.555999999999997</v>
      </c>
      <c r="Q9" s="297">
        <f>IF('Eff Conc.'!U9="", " ", 'Eff Conc.'!$D9*'Eff Conc.'!U9*3.78)</f>
        <v>14.742000000000001</v>
      </c>
    </row>
    <row r="10" spans="1:17" ht="15" customHeight="1" x14ac:dyDescent="0.25">
      <c r="A10" s="296" t="str">
        <f>'Eff Conc.'!A10</f>
        <v>Q1 2013</v>
      </c>
      <c r="B10" s="88">
        <f>'Eff Conc.'!B10</f>
        <v>41325</v>
      </c>
      <c r="C10" s="130" t="str">
        <f>'Eff Conc.'!C10</f>
        <v>Y</v>
      </c>
      <c r="D10" s="245">
        <f>'Eff Conc.'!D10</f>
        <v>2.88</v>
      </c>
      <c r="E10" s="245">
        <f>'Eff Conc.'!E10</f>
        <v>3.41</v>
      </c>
      <c r="F10" s="280">
        <f>IF(OR('Eff Conc.'!F10=0,'Eff Conc.'!F10=""), " ", 'Eff Conc.'!$D10*'Eff Conc.'!F10*3.78)</f>
        <v>15.64811136</v>
      </c>
      <c r="G10" s="280">
        <f>IF(OR('Eff Conc.'!G10=0,'Eff Conc.'!G10=""), " ", 'Eff Conc.'!$D10*'Eff Conc.'!G10*3.78)</f>
        <v>13.253103359999999</v>
      </c>
      <c r="H10" s="280">
        <f>IF('Eff Conc.'!H10="", " ", 'Eff Conc.'!$D10*'Eff Conc.'!H10*3.78)</f>
        <v>11.97504</v>
      </c>
      <c r="I10" s="280">
        <f>IF('Eff Conc.'!I10="", " ", 'Eff Conc.'!$D10*'Eff Conc.'!I10*3.78)</f>
        <v>9.5800319999999992</v>
      </c>
      <c r="J10" s="280">
        <f>IF('Eff Conc.'!J10="", " ", 'Eff Conc.'!$D10*'Eff Conc.'!J10*3.78)</f>
        <v>3.5925119999999997</v>
      </c>
      <c r="K10" s="280">
        <f>IF('Eff Conc.'!K10="", " ", 'Eff Conc.'!$D10*'Eff Conc.'!K10*3.78)</f>
        <v>8.0559359999999997E-2</v>
      </c>
      <c r="L10" s="280">
        <f>IF('Eff Conc.'!L10="", " ", 'Eff Conc.'!$D10*'Eff Conc.'!L10*3.78)</f>
        <v>4.2456959999999997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41.368319999999997</v>
      </c>
      <c r="O10" s="280">
        <f>IF('Eff Conc.'!O10="", " ", 'Eff Conc.'!$D10*'Eff Conc.'!O10*3.78)</f>
        <v>43.545599999999993</v>
      </c>
      <c r="P10" s="280">
        <f>IF('Eff Conc.'!P10="", " ", 'Eff Conc.'!$D10*'Eff Conc.'!P10*3.78)</f>
        <v>39.191040000000001</v>
      </c>
      <c r="Q10" s="297">
        <f>IF('Eff Conc.'!U10="", " ", 'Eff Conc.'!$D10*'Eff Conc.'!U10*3.78)</f>
        <v>16.329599999999999</v>
      </c>
    </row>
    <row r="11" spans="1:17" x14ac:dyDescent="0.25">
      <c r="A11" s="296" t="str">
        <f>'Eff Conc.'!A11</f>
        <v>Q1 2013</v>
      </c>
      <c r="B11" s="88">
        <f>'Eff Conc.'!B11</f>
        <v>41359</v>
      </c>
      <c r="C11" s="130" t="str">
        <f>'Eff Conc.'!C11</f>
        <v>Y</v>
      </c>
      <c r="D11" s="245">
        <f>'Eff Conc.'!D11</f>
        <v>2.3199999999999998</v>
      </c>
      <c r="E11" s="245">
        <f>'Eff Conc.'!E11</f>
        <v>3.15</v>
      </c>
      <c r="F11" s="280">
        <f>IF(OR('Eff Conc.'!F11=0,'Eff Conc.'!F11=""), " ", 'Eff Conc.'!$D11*'Eff Conc.'!F11*3.78)</f>
        <v>8.03909232</v>
      </c>
      <c r="G11" s="280">
        <f>IF(OR('Eff Conc.'!G11=0,'Eff Conc.'!G11=""), " ", 'Eff Conc.'!$D11*'Eff Conc.'!G11*3.78)</f>
        <v>7.0744363200000002</v>
      </c>
      <c r="H11" s="280">
        <f>IF('Eff Conc.'!H11="", " ", 'Eff Conc.'!$D11*'Eff Conc.'!H11*3.78)</f>
        <v>6.4895039999999993</v>
      </c>
      <c r="I11" s="280">
        <f>IF('Eff Conc.'!I11="", " ", 'Eff Conc.'!$D11*'Eff Conc.'!I11*3.78)</f>
        <v>5.5248479999999995</v>
      </c>
      <c r="J11" s="280">
        <f>IF('Eff Conc.'!J11="", " ", 'Eff Conc.'!$D11*'Eff Conc.'!J11*3.78)</f>
        <v>1.4908319999999999</v>
      </c>
      <c r="K11" s="280">
        <f>IF('Eff Conc.'!K11="", " ", 'Eff Conc.'!$D11*'Eff Conc.'!K11*3.78)</f>
        <v>5.8756319999999994E-2</v>
      </c>
      <c r="L11" s="280">
        <f>IF('Eff Conc.'!L11="", " ", 'Eff Conc.'!$D11*'Eff Conc.'!L11*3.78)</f>
        <v>1.8416159999999997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35.078399999999995</v>
      </c>
      <c r="O11" s="280">
        <f>IF('Eff Conc.'!O11="", " ", 'Eff Conc.'!$D11*'Eff Conc.'!O11*3.78)</f>
        <v>31.57056</v>
      </c>
      <c r="P11" s="280">
        <f>IF('Eff Conc.'!P11="", " ", 'Eff Conc.'!$D11*'Eff Conc.'!P11*3.78)</f>
        <v>32.447519999999997</v>
      </c>
      <c r="Q11" s="297">
        <f>IF('Eff Conc.'!U11="", " ", 'Eff Conc.'!$D11*'Eff Conc.'!U11*3.78)</f>
        <v>10.52352</v>
      </c>
    </row>
    <row r="12" spans="1:17" s="17" customFormat="1" x14ac:dyDescent="0.25">
      <c r="A12" s="296" t="str">
        <f>'Eff Conc.'!A12</f>
        <v>Q2 2013</v>
      </c>
      <c r="B12" s="88">
        <f>'Eff Conc.'!B12</f>
        <v>41369</v>
      </c>
      <c r="C12" s="130" t="str">
        <f>'Eff Conc.'!C12</f>
        <v>Y</v>
      </c>
      <c r="D12" s="245">
        <f>'Eff Conc.'!D12</f>
        <v>3.09</v>
      </c>
      <c r="E12" s="245">
        <f>'Eff Conc.'!E12</f>
        <v>6.03</v>
      </c>
      <c r="F12" s="280">
        <f>IF(OR('Eff Conc.'!F12=0,'Eff Conc.'!F12=""), " ", 'Eff Conc.'!$D12*'Eff Conc.'!F12*3.78)</f>
        <v>146.04805277999998</v>
      </c>
      <c r="G12" s="280">
        <f>IF(OR('Eff Conc.'!G12=0,'Eff Conc.'!G12=""), " ", 'Eff Conc.'!$D12*'Eff Conc.'!G12*3.78)</f>
        <v>133.19983277999998</v>
      </c>
      <c r="H12" s="280">
        <f>IF('Eff Conc.'!H12="", " ", 'Eff Conc.'!$D12*'Eff Conc.'!H12*3.78)</f>
        <v>29.200499999999998</v>
      </c>
      <c r="I12" s="280">
        <f>IF('Eff Conc.'!I12="", " ", 'Eff Conc.'!$D12*'Eff Conc.'!I12*3.78)</f>
        <v>16.352279999999997</v>
      </c>
      <c r="J12" s="280">
        <f>IF('Eff Conc.'!J12="", " ", 'Eff Conc.'!$D12*'Eff Conc.'!J12*3.78)</f>
        <v>116.80199999999999</v>
      </c>
      <c r="K12" s="280">
        <f>IF('Eff Conc.'!K12="", " ", 'Eff Conc.'!$D12*'Eff Conc.'!K12*3.78)</f>
        <v>4.5552779999999994E-2</v>
      </c>
      <c r="L12" s="280">
        <f>IF('Eff Conc.'!L12="", " ", 'Eff Conc.'!$D12*'Eff Conc.'!L12*3.78)</f>
        <v>2.4528419999999995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45.552779999999991</v>
      </c>
      <c r="O12" s="280">
        <f>IF('Eff Conc.'!O12="", " ", 'Eff Conc.'!$D12*'Eff Conc.'!O12*3.78)</f>
        <v>53.728919999999995</v>
      </c>
      <c r="P12" s="280">
        <f>IF('Eff Conc.'!P12="", " ", 'Eff Conc.'!$D12*'Eff Conc.'!P12*3.78)</f>
        <v>39.712679999999992</v>
      </c>
      <c r="Q12" s="297">
        <f>IF('Eff Conc.'!U12="", " ", 'Eff Conc.'!$D12*'Eff Conc.'!U12*3.78)</f>
        <v>21.024360000000001</v>
      </c>
    </row>
    <row r="13" spans="1:17" x14ac:dyDescent="0.25">
      <c r="A13" s="296">
        <f>'Eff Conc.'!A13</f>
        <v>0</v>
      </c>
      <c r="B13" s="88">
        <f>'Eff Conc.'!B13</f>
        <v>0</v>
      </c>
      <c r="C13" s="130">
        <f>'Eff Conc.'!C13</f>
        <v>0</v>
      </c>
      <c r="D13" s="245">
        <f>'Eff Conc.'!D13</f>
        <v>0</v>
      </c>
      <c r="E13" s="245">
        <f>'Eff Conc.'!E13</f>
        <v>0</v>
      </c>
      <c r="F13" s="280" t="str">
        <f>IF(OR('Eff Conc.'!F13=0,'Eff Conc.'!F13=""), " ", 'Eff Conc.'!$D13*'Eff Conc.'!F13*3.78)</f>
        <v xml:space="preserve"> </v>
      </c>
      <c r="G13" s="280" t="str">
        <f>IF(OR('Eff Conc.'!G13=0,'Eff Conc.'!G13=""), " ", 'Eff Conc.'!$D13*'Eff Conc.'!G13*3.78)</f>
        <v xml:space="preserve"> </v>
      </c>
      <c r="H13" s="280" t="str">
        <f>IF('Eff Conc.'!H13="", " ", 'Eff Conc.'!$D13*'Eff Conc.'!H13*3.78)</f>
        <v xml:space="preserve"> </v>
      </c>
      <c r="I13" s="280" t="str">
        <f>IF('Eff Conc.'!I13="", " ", 'Eff Conc.'!$D13*'Eff Conc.'!I13*3.78)</f>
        <v xml:space="preserve"> </v>
      </c>
      <c r="J13" s="280" t="str">
        <f>IF('Eff Conc.'!J13="", " ", 'Eff Conc.'!$D13*'Eff Conc.'!J13*3.78)</f>
        <v xml:space="preserve"> </v>
      </c>
      <c r="K13" s="280" t="str">
        <f>IF('Eff Conc.'!K13="", " ", 'Eff Conc.'!$D13*'Eff Conc.'!K13*3.78)</f>
        <v xml:space="preserve"> </v>
      </c>
      <c r="L13" s="280" t="str">
        <f>IF('Eff Conc.'!L13="", " ", 'Eff Conc.'!$D13*'Eff Conc.'!L13*3.78)</f>
        <v xml:space="preserve"> </v>
      </c>
      <c r="M13" s="280" t="str">
        <f>IF('Eff Conc.'!M13="", " ", 'Eff Conc.'!$D13*'Eff Conc.'!M13*3.78)</f>
        <v xml:space="preserve"> </v>
      </c>
      <c r="N13" s="280" t="str">
        <f>IF('Eff Conc.'!N13="", " ", 'Eff Conc.'!$D13*'Eff Conc.'!N13*3.78)</f>
        <v xml:space="preserve"> </v>
      </c>
      <c r="O13" s="280" t="str">
        <f>IF('Eff Conc.'!O13="", " ", 'Eff Conc.'!$D13*'Eff Conc.'!O13*3.78)</f>
        <v xml:space="preserve"> </v>
      </c>
      <c r="P13" s="280" t="str">
        <f>IF('Eff Conc.'!P13="", " ", 'Eff Conc.'!$D13*'Eff Conc.'!P13*3.78)</f>
        <v xml:space="preserve"> </v>
      </c>
      <c r="Q13" s="297" t="str">
        <f>IF('Eff Conc.'!U13="", " ", 'Eff Conc.'!$D13*'Eff Conc.'!U13*3.78)</f>
        <v xml:space="preserve"> </v>
      </c>
    </row>
    <row r="14" spans="1:17" x14ac:dyDescent="0.25">
      <c r="A14" s="296">
        <f>'Eff Conc.'!A14</f>
        <v>0</v>
      </c>
      <c r="B14" s="88">
        <f>'Eff Conc.'!B14</f>
        <v>0</v>
      </c>
      <c r="C14" s="130">
        <f>'Eff Conc.'!C14</f>
        <v>0</v>
      </c>
      <c r="D14" s="245">
        <f>'Eff Conc.'!D14</f>
        <v>0</v>
      </c>
      <c r="E14" s="245">
        <f>'Eff Conc.'!E14</f>
        <v>0</v>
      </c>
      <c r="F14" s="280" t="str">
        <f>IF(OR('Eff Conc.'!F14=0,'Eff Conc.'!F14=""), " ", 'Eff Conc.'!$D14*'Eff Conc.'!F14*3.78)</f>
        <v xml:space="preserve"> </v>
      </c>
      <c r="G14" s="280" t="str">
        <f>IF(OR('Eff Conc.'!G14=0,'Eff Conc.'!G14=""), " ", 'Eff Conc.'!$D14*'Eff Conc.'!G14*3.78)</f>
        <v xml:space="preserve"> </v>
      </c>
      <c r="H14" s="280" t="str">
        <f>IF('Eff Conc.'!H14="", " ", 'Eff Conc.'!$D14*'Eff Conc.'!H14*3.78)</f>
        <v xml:space="preserve"> </v>
      </c>
      <c r="I14" s="280" t="str">
        <f>IF('Eff Conc.'!I14="", " ", 'Eff Conc.'!$D14*'Eff Conc.'!I14*3.78)</f>
        <v xml:space="preserve"> </v>
      </c>
      <c r="J14" s="280" t="str">
        <f>IF('Eff Conc.'!J14="", " ", 'Eff Conc.'!$D14*'Eff Conc.'!J14*3.78)</f>
        <v xml:space="preserve"> </v>
      </c>
      <c r="K14" s="280" t="str">
        <f>IF('Eff Conc.'!K14="", " ", 'Eff Conc.'!$D14*'Eff Conc.'!K14*3.78)</f>
        <v xml:space="preserve"> </v>
      </c>
      <c r="L14" s="280" t="str">
        <f>IF('Eff Conc.'!L14="", " ", 'Eff Conc.'!$D14*'Eff Conc.'!L14*3.78)</f>
        <v xml:space="preserve"> </v>
      </c>
      <c r="M14" s="280" t="str">
        <f>IF('Eff Conc.'!M14="", " ", 'Eff Conc.'!$D14*'Eff Conc.'!M14*3.78)</f>
        <v xml:space="preserve"> </v>
      </c>
      <c r="N14" s="280" t="str">
        <f>IF('Eff Conc.'!N14="", " ", 'Eff Conc.'!$D14*'Eff Conc.'!N14*3.78)</f>
        <v xml:space="preserve"> </v>
      </c>
      <c r="O14" s="280" t="str">
        <f>IF('Eff Conc.'!O14="", " ", 'Eff Conc.'!$D14*'Eff Conc.'!O14*3.78)</f>
        <v xml:space="preserve"> </v>
      </c>
      <c r="P14" s="280" t="str">
        <f>IF('Eff Conc.'!P14="", " ", 'Eff Conc.'!$D14*'Eff Conc.'!P14*3.78)</f>
        <v xml:space="preserve"> </v>
      </c>
      <c r="Q14" s="297" t="str">
        <f>IF('Eff Conc.'!U14="", " ", 'Eff Conc.'!$D14*'Eff Conc.'!U14*3.78)</f>
        <v xml:space="preserve"> </v>
      </c>
    </row>
    <row r="15" spans="1:17" ht="15" customHeight="1" x14ac:dyDescent="0.25">
      <c r="A15" s="296">
        <f>'Eff Conc.'!A15</f>
        <v>0</v>
      </c>
      <c r="B15" s="88">
        <f>'Eff Conc.'!B15</f>
        <v>0</v>
      </c>
      <c r="C15" s="130">
        <f>'Eff Conc.'!C15</f>
        <v>0</v>
      </c>
      <c r="D15" s="245">
        <f>'Eff Conc.'!D15</f>
        <v>0</v>
      </c>
      <c r="E15" s="245">
        <f>'Eff Conc.'!E15</f>
        <v>0</v>
      </c>
      <c r="F15" s="280" t="str">
        <f>IF(OR('Eff Conc.'!F15=0,'Eff Conc.'!F15=""), " ", 'Eff Conc.'!$D15*'Eff Conc.'!F15*3.78)</f>
        <v xml:space="preserve"> </v>
      </c>
      <c r="G15" s="280" t="str">
        <f>IF(OR('Eff Conc.'!G15=0,'Eff Conc.'!G15=""), " ", 'Eff Conc.'!$D15*'Eff Conc.'!G15*3.78)</f>
        <v xml:space="preserve"> </v>
      </c>
      <c r="H15" s="280" t="str">
        <f>IF('Eff Conc.'!H15="", " ", 'Eff Conc.'!$D15*'Eff Conc.'!H15*3.78)</f>
        <v xml:space="preserve"> </v>
      </c>
      <c r="I15" s="280" t="str">
        <f>IF('Eff Conc.'!I15="", " ", 'Eff Conc.'!$D15*'Eff Conc.'!I15*3.78)</f>
        <v xml:space="preserve"> </v>
      </c>
      <c r="J15" s="280" t="str">
        <f>IF('Eff Conc.'!J15="", " ", 'Eff Conc.'!$D15*'Eff Conc.'!J15*3.78)</f>
        <v xml:space="preserve"> </v>
      </c>
      <c r="K15" s="280" t="str">
        <f>IF('Eff Conc.'!K15="", " ", 'Eff Conc.'!$D15*'Eff Conc.'!K15*3.78)</f>
        <v xml:space="preserve"> </v>
      </c>
      <c r="L15" s="280" t="str">
        <f>IF('Eff Conc.'!L15="", " ", 'Eff Conc.'!$D15*'Eff Conc.'!L15*3.78)</f>
        <v xml:space="preserve"> </v>
      </c>
      <c r="M15" s="280" t="str">
        <f>IF('Eff Conc.'!M15="", " ", 'Eff Conc.'!$D15*'Eff Conc.'!M15*3.78)</f>
        <v xml:space="preserve"> </v>
      </c>
      <c r="N15" s="280" t="str">
        <f>IF('Eff Conc.'!N15="", " ", 'Eff Conc.'!$D15*'Eff Conc.'!N15*3.78)</f>
        <v xml:space="preserve"> </v>
      </c>
      <c r="O15" s="280" t="str">
        <f>IF('Eff Conc.'!O15="", " ", 'Eff Conc.'!$D15*'Eff Conc.'!O15*3.78)</f>
        <v xml:space="preserve"> </v>
      </c>
      <c r="P15" s="280" t="str">
        <f>IF('Eff Conc.'!P15="", " ", 'Eff Conc.'!$D15*'Eff Conc.'!P15*3.78)</f>
        <v xml:space="preserve"> </v>
      </c>
      <c r="Q15" s="297" t="str">
        <f>IF('Eff Conc.'!U15="", " ", 'Eff Conc.'!$D15*'Eff Conc.'!U15*3.78)</f>
        <v xml:space="preserve"> </v>
      </c>
    </row>
    <row r="16" spans="1:17" x14ac:dyDescent="0.25">
      <c r="A16" s="296">
        <f>'Eff Conc.'!A16</f>
        <v>0</v>
      </c>
      <c r="B16" s="88">
        <f>'Eff Conc.'!B16</f>
        <v>0</v>
      </c>
      <c r="C16" s="130">
        <f>'Eff Conc.'!C16</f>
        <v>0</v>
      </c>
      <c r="D16" s="245">
        <f>'Eff Conc.'!D16</f>
        <v>0</v>
      </c>
      <c r="E16" s="245">
        <f>'Eff Conc.'!E16</f>
        <v>0</v>
      </c>
      <c r="F16" s="280" t="str">
        <f>IF(OR('Eff Conc.'!F16=0,'Eff Conc.'!F16=""), " ", 'Eff Conc.'!$D16*'Eff Conc.'!F16*3.78)</f>
        <v xml:space="preserve"> </v>
      </c>
      <c r="G16" s="280" t="str">
        <f>IF(OR('Eff Conc.'!G16=0,'Eff Conc.'!G16=""), " ", 'Eff Conc.'!$D16*'Eff Conc.'!G16*3.78)</f>
        <v xml:space="preserve"> </v>
      </c>
      <c r="H16" s="280" t="str">
        <f>IF('Eff Conc.'!H16="", " ", 'Eff Conc.'!$D16*'Eff Conc.'!H16*3.78)</f>
        <v xml:space="preserve"> </v>
      </c>
      <c r="I16" s="280" t="str">
        <f>IF('Eff Conc.'!I16="", " ", 'Eff Conc.'!$D16*'Eff Conc.'!I16*3.78)</f>
        <v xml:space="preserve"> </v>
      </c>
      <c r="J16" s="280" t="str">
        <f>IF('Eff Conc.'!J16="", " ", 'Eff Conc.'!$D16*'Eff Conc.'!J16*3.78)</f>
        <v xml:space="preserve"> </v>
      </c>
      <c r="K16" s="280" t="str">
        <f>IF('Eff Conc.'!K16="", " ", 'Eff Conc.'!$D16*'Eff Conc.'!K16*3.78)</f>
        <v xml:space="preserve"> </v>
      </c>
      <c r="L16" s="280" t="str">
        <f>IF('Eff Conc.'!L16="", " ", 'Eff Conc.'!$D16*'Eff Conc.'!L16*3.78)</f>
        <v xml:space="preserve"> </v>
      </c>
      <c r="M16" s="280" t="str">
        <f>IF('Eff Conc.'!M16="", " ", 'Eff Conc.'!$D16*'Eff Conc.'!M16*3.78)</f>
        <v xml:space="preserve"> </v>
      </c>
      <c r="N16" s="280" t="str">
        <f>IF('Eff Conc.'!N16="", " ", 'Eff Conc.'!$D16*'Eff Conc.'!N16*3.78)</f>
        <v xml:space="preserve"> </v>
      </c>
      <c r="O16" s="280" t="str">
        <f>IF('Eff Conc.'!O16="", " ", 'Eff Conc.'!$D16*'Eff Conc.'!O16*3.78)</f>
        <v xml:space="preserve"> </v>
      </c>
      <c r="P16" s="280" t="str">
        <f>IF('Eff Conc.'!P16="", " ", 'Eff Conc.'!$D16*'Eff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 x14ac:dyDescent="0.25">
      <c r="A17" s="296">
        <f>'Eff Conc.'!A17</f>
        <v>0</v>
      </c>
      <c r="B17" s="88">
        <f>'Eff Conc.'!B17</f>
        <v>0</v>
      </c>
      <c r="C17" s="130">
        <f>'Eff Conc.'!C17</f>
        <v>0</v>
      </c>
      <c r="D17" s="245">
        <f>'Eff Conc.'!D17</f>
        <v>0</v>
      </c>
      <c r="E17" s="245">
        <f>'Eff Conc.'!E17</f>
        <v>0</v>
      </c>
      <c r="F17" s="280" t="str">
        <f>IF(OR('Eff Conc.'!F17=0,'Eff Conc.'!F17=""), " ", 'Eff Conc.'!$D17*'Eff Conc.'!F17*3.78)</f>
        <v xml:space="preserve"> </v>
      </c>
      <c r="G17" s="280" t="str">
        <f>IF(OR('Eff Conc.'!G17=0,'Eff Conc.'!G17=""), " ", 'Eff Conc.'!$D17*'Eff Conc.'!G17*3.78)</f>
        <v xml:space="preserve"> </v>
      </c>
      <c r="H17" s="280" t="str">
        <f>IF('Eff Conc.'!H17="", " ", 'Eff Conc.'!$D17*'Eff Conc.'!H17*3.78)</f>
        <v xml:space="preserve"> </v>
      </c>
      <c r="I17" s="280" t="str">
        <f>IF('Eff Conc.'!I17="", " ", 'Eff Conc.'!$D17*'Eff Conc.'!I17*3.78)</f>
        <v xml:space="preserve"> </v>
      </c>
      <c r="J17" s="280" t="str">
        <f>IF('Eff Conc.'!J17="", " ", 'Eff Conc.'!$D17*'Eff Conc.'!J17*3.78)</f>
        <v xml:space="preserve"> </v>
      </c>
      <c r="K17" s="280" t="str">
        <f>IF('Eff Conc.'!K17="", " ", 'Eff Conc.'!$D17*'Eff Conc.'!K17*3.78)</f>
        <v xml:space="preserve"> </v>
      </c>
      <c r="L17" s="280" t="str">
        <f>IF('Eff Conc.'!L17="", " ", 'Eff Conc.'!$D17*'Eff Conc.'!L17*3.78)</f>
        <v xml:space="preserve"> </v>
      </c>
      <c r="M17" s="280" t="str">
        <f>IF('Eff Conc.'!M17="", " ", 'Eff Conc.'!$D17*'Eff Conc.'!M17*3.78)</f>
        <v xml:space="preserve"> </v>
      </c>
      <c r="N17" s="280" t="str">
        <f>IF('Eff Conc.'!N17="", " ", 'Eff Conc.'!$D17*'Eff Conc.'!N17*3.78)</f>
        <v xml:space="preserve"> </v>
      </c>
      <c r="O17" s="280" t="str">
        <f>IF('Eff Conc.'!O17="", " ", 'Eff Conc.'!$D17*'Eff Conc.'!O17*3.78)</f>
        <v xml:space="preserve"> </v>
      </c>
      <c r="P17" s="280" t="str">
        <f>IF('Eff Conc.'!P17="", " ", 'Eff Conc.'!$D17*'Eff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 x14ac:dyDescent="0.25">
      <c r="A18" s="296">
        <f>'Eff Conc.'!A18</f>
        <v>0</v>
      </c>
      <c r="B18" s="88">
        <f>'Eff Conc.'!B18</f>
        <v>0</v>
      </c>
      <c r="C18" s="130">
        <f>'Eff Conc.'!C18</f>
        <v>0</v>
      </c>
      <c r="D18" s="245">
        <f>'Eff Conc.'!D18</f>
        <v>0</v>
      </c>
      <c r="E18" s="245">
        <f>'Eff Conc.'!E18</f>
        <v>0</v>
      </c>
      <c r="F18" s="280" t="str">
        <f>IF(OR('Eff Conc.'!F18=0,'Eff Conc.'!F18=""), " ", 'Eff Conc.'!$D18*'Eff Conc.'!F18*3.78)</f>
        <v xml:space="preserve"> </v>
      </c>
      <c r="G18" s="280" t="str">
        <f>IF(OR('Eff Conc.'!G18=0,'Eff Conc.'!G18=""), " ", 'Eff Conc.'!$D18*'Eff Conc.'!G18*3.78)</f>
        <v xml:space="preserve"> </v>
      </c>
      <c r="H18" s="280" t="str">
        <f>IF('Eff Conc.'!H18="", " ", 'Eff Conc.'!$D18*'Eff Conc.'!H18*3.78)</f>
        <v xml:space="preserve"> </v>
      </c>
      <c r="I18" s="280" t="str">
        <f>IF('Eff Conc.'!I18="", " ", 'Eff Conc.'!$D18*'Eff Conc.'!I18*3.78)</f>
        <v xml:space="preserve"> </v>
      </c>
      <c r="J18" s="280" t="str">
        <f>IF('Eff Conc.'!J18="", " ", 'Eff Conc.'!$D18*'Eff Conc.'!J18*3.78)</f>
        <v xml:space="preserve"> </v>
      </c>
      <c r="K18" s="280" t="str">
        <f>IF('Eff Conc.'!K18="", " ", 'Eff Conc.'!$D18*'Eff Conc.'!K18*3.78)</f>
        <v xml:space="preserve"> </v>
      </c>
      <c r="L18" s="280" t="str">
        <f>IF('Eff Conc.'!L18="", " ", 'Eff Conc.'!$D18*'Eff Conc.'!L18*3.78)</f>
        <v xml:space="preserve"> </v>
      </c>
      <c r="M18" s="280" t="str">
        <f>IF('Eff Conc.'!M18="", " ", 'Eff Conc.'!$D18*'Eff Conc.'!M18*3.78)</f>
        <v xml:space="preserve"> </v>
      </c>
      <c r="N18" s="280" t="str">
        <f>IF('Eff Conc.'!N18="", " ", 'Eff Conc.'!$D18*'Eff Conc.'!N18*3.78)</f>
        <v xml:space="preserve"> </v>
      </c>
      <c r="O18" s="280" t="str">
        <f>IF('Eff Conc.'!O18="", " ", 'Eff Conc.'!$D18*'Eff Conc.'!O18*3.78)</f>
        <v xml:space="preserve"> </v>
      </c>
      <c r="P18" s="280" t="str">
        <f>IF('Eff Conc.'!P18="", " ", 'Eff Conc.'!$D18*'Eff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30">
        <f>'Eff Conc.'!C19</f>
        <v>0</v>
      </c>
      <c r="D19" s="245">
        <f>'Eff Conc.'!D19</f>
        <v>0</v>
      </c>
      <c r="E19" s="245">
        <f>'Eff Conc.'!E19</f>
        <v>0</v>
      </c>
      <c r="F19" s="280" t="str">
        <f>IF(OR('Eff Conc.'!F19=0,'Eff Conc.'!F19=""), " ", 'Eff Conc.'!$D19*'Eff Conc.'!F19*3.78)</f>
        <v xml:space="preserve"> </v>
      </c>
      <c r="G19" s="280" t="str">
        <f>IF(OR('Eff Conc.'!G19=0,'Eff Conc.'!G19=""), " ", 'Eff Conc.'!$D19*'Eff Conc.'!G19*3.78)</f>
        <v xml:space="preserve"> </v>
      </c>
      <c r="H19" s="280" t="str">
        <f>IF('Eff Conc.'!H19="", " ", 'Eff Conc.'!$D19*'Eff Conc.'!H19*3.78)</f>
        <v xml:space="preserve"> </v>
      </c>
      <c r="I19" s="280" t="str">
        <f>IF('Eff Conc.'!I19="", " ", 'Eff Conc.'!$D19*'Eff Conc.'!I19*3.78)</f>
        <v xml:space="preserve"> </v>
      </c>
      <c r="J19" s="280" t="str">
        <f>IF('Eff Conc.'!J19="", " ", 'Eff Conc.'!$D19*'Eff Conc.'!J19*3.78)</f>
        <v xml:space="preserve"> </v>
      </c>
      <c r="K19" s="280" t="str">
        <f>IF('Eff Conc.'!K19="", " ", 'Eff Conc.'!$D19*'Eff Conc.'!K19*3.78)</f>
        <v xml:space="preserve"> </v>
      </c>
      <c r="L19" s="280" t="str">
        <f>IF('Eff Conc.'!L19="", " ", 'Eff Conc.'!$D19*'Eff Conc.'!L19*3.78)</f>
        <v xml:space="preserve"> </v>
      </c>
      <c r="M19" s="280" t="str">
        <f>IF('Eff Conc.'!M19="", " ", 'Eff Conc.'!$D19*'Eff Conc.'!M19*3.78)</f>
        <v xml:space="preserve"> </v>
      </c>
      <c r="N19" s="280" t="str">
        <f>IF('Eff Conc.'!N19="", " ", 'Eff Conc.'!$D19*'Eff Conc.'!N19*3.78)</f>
        <v xml:space="preserve"> </v>
      </c>
      <c r="O19" s="280" t="str">
        <f>IF('Eff Conc.'!O19="", " ", 'Eff Conc.'!$D19*'Eff Conc.'!O19*3.78)</f>
        <v xml:space="preserve"> </v>
      </c>
      <c r="P19" s="280" t="str">
        <f>IF('Eff Conc.'!P19="", " ", 'Eff Conc.'!$D19*'Eff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30">
        <f>'Eff Conc.'!C20</f>
        <v>0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Conc.'!$D20*'Eff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Conc.'!$D21*'Eff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Conc.'!$D22*'Eff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Conc.'!$D23*'Eff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Conc.'!$D24*'Eff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Conc.'!$D25*'Eff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Conc.'!$D26*'Eff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Conc.'!$D27*'Eff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Conc.'!$D28*'Eff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Conc.'!$D29*'Eff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Conc.'!$D30*'Eff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Conc.'!$D31*'Eff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Conc.'!$D32*'Eff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Conc.'!$D33*'Eff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Conc.'!$D34*'Eff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Conc.'!$D35*'Eff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Conc.'!$D36*'Eff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Conc.'!$D37*'Eff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Conc.'!$D38*'Eff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Conc.'!$D39*'Eff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Conc.'!$D40*'Eff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Conc.'!$D41*'Eff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Conc.'!$D42*'Eff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Conc.'!$D43*'Eff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Conc.'!$D44*'Eff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Conc.'!$D45*'Eff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Conc.'!$D46*'Eff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Conc.'!$D47*'Eff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Conc.'!$D48*'Eff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Conc.'!$D49*'Eff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Conc.'!$D50*'Eff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Conc.'!$D51*'Eff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Conc.'!$D52*'Eff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Conc.'!$D53*'Eff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Conc.'!$D54*'Eff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Conc.'!$D55*'Eff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Conc.'!$D56*'Eff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Conc.'!$D57*'Eff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Conc.'!$D58*'Eff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Conc.'!$D59*'Eff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Conc.'!$D60*'Eff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Conc.'!$D61*'Eff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Conc.'!$D62*'Eff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Conc.'!$D63*'Eff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Conc.'!$D64*'Eff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Conc.'!$D65*'Eff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280" t="str">
        <f>IF('Eff Conc.'!P66="", " ", 'Eff Conc.'!$D66*'Eff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4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4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4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4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5" t="s">
        <v>174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58" priority="4" operator="containsText" text="Y">
      <formula>NOT(ISERROR(SEARCH("Y",C7)))</formula>
    </cfRule>
  </conditionalFormatting>
  <conditionalFormatting sqref="A7:Q66">
    <cfRule type="containsBlanks" dxfId="557" priority="6">
      <formula>LEN(TRIM(A7))=0</formula>
    </cfRule>
  </conditionalFormatting>
  <conditionalFormatting sqref="F7:Q66">
    <cfRule type="cellIs" dxfId="556" priority="1" operator="equal">
      <formula>0</formula>
    </cfRule>
    <cfRule type="containsErrors" dxfId="555" priority="2">
      <formula>ISERROR(F7)</formula>
    </cfRule>
  </conditionalFormatting>
  <pageMargins left="0.25" right="0.25" top="0.75" bottom="0.75" header="0.3" footer="0.3"/>
  <pageSetup scale="48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abSelected="1" zoomScaleNormal="100" workbookViewId="0">
      <selection activeCell="A9" sqref="A9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59" t="str">
        <f>' Inf Conc'!A2</f>
        <v>Sonoma Valley County Sanitation District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1"/>
      <c r="O2" s="21"/>
      <c r="P2" s="21"/>
      <c r="Q2" s="21"/>
      <c r="R2" s="21"/>
      <c r="S2" s="55"/>
    </row>
    <row r="3" spans="1:19" s="56" customFormat="1" ht="19.5" thickBot="1" x14ac:dyDescent="0.35">
      <c r="A3" s="162" t="str">
        <f>' Inf Conc'!A3</f>
        <v xml:space="preserve">George Lincoln, Water Agency Engineer, 707-521-1808, glincoln@scwa.ca.gov 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4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72" t="s">
        <v>4</v>
      </c>
      <c r="D5" s="373"/>
      <c r="E5" s="372" t="s">
        <v>1</v>
      </c>
      <c r="F5" s="373"/>
      <c r="G5" s="372" t="s">
        <v>2</v>
      </c>
      <c r="H5" s="373"/>
      <c r="I5" s="372" t="s">
        <v>3</v>
      </c>
      <c r="J5" s="373"/>
      <c r="K5" s="372" t="s">
        <v>8</v>
      </c>
      <c r="L5" s="373"/>
      <c r="M5" s="372" t="s">
        <v>17</v>
      </c>
      <c r="N5" s="373"/>
      <c r="O5" s="372" t="s">
        <v>9</v>
      </c>
      <c r="P5" s="373"/>
      <c r="Q5" s="372" t="s">
        <v>104</v>
      </c>
      <c r="R5" s="373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7" t="str">
        <f>' Inf Conc'!A7</f>
        <v>Dry 2012</v>
      </c>
      <c r="B7" s="156">
        <f>'Inf Load'!B7</f>
        <v>41100</v>
      </c>
      <c r="C7" s="329">
        <v>0.1</v>
      </c>
      <c r="D7" s="330">
        <v>0.2</v>
      </c>
      <c r="E7" s="331">
        <v>2.5999999999999999E-3</v>
      </c>
      <c r="F7" s="332">
        <v>0.2</v>
      </c>
      <c r="G7" s="334">
        <v>1.6000000000000001E-3</v>
      </c>
      <c r="H7" s="330">
        <v>0.2</v>
      </c>
      <c r="I7" s="336">
        <v>0.1</v>
      </c>
      <c r="J7" s="332">
        <v>0.2</v>
      </c>
      <c r="K7" s="329">
        <v>0.4</v>
      </c>
      <c r="L7" s="335">
        <v>2</v>
      </c>
      <c r="M7" s="337">
        <v>0.09</v>
      </c>
      <c r="N7" s="333">
        <v>1</v>
      </c>
      <c r="O7" s="69">
        <v>0.3</v>
      </c>
      <c r="P7" s="147">
        <v>1</v>
      </c>
      <c r="Q7" s="148"/>
      <c r="R7" s="149"/>
    </row>
    <row r="8" spans="1:19" x14ac:dyDescent="0.25">
      <c r="A8" s="157" t="str">
        <f>' Inf Conc'!A8</f>
        <v>Wet 2012/13</v>
      </c>
      <c r="B8" s="156">
        <f>'Inf Load'!B8</f>
        <v>41298</v>
      </c>
      <c r="C8" s="329">
        <v>0.1</v>
      </c>
      <c r="D8" s="330">
        <v>0.2</v>
      </c>
      <c r="E8" s="241">
        <v>1.2999999999999999E-2</v>
      </c>
      <c r="F8" s="333">
        <v>1</v>
      </c>
      <c r="G8" s="334">
        <v>8.0000000000000002E-3</v>
      </c>
      <c r="H8" s="335">
        <v>1</v>
      </c>
      <c r="I8" s="336">
        <v>0.1</v>
      </c>
      <c r="J8" s="332">
        <v>0.2</v>
      </c>
      <c r="K8" s="329">
        <v>0.4</v>
      </c>
      <c r="L8" s="335">
        <v>2</v>
      </c>
      <c r="M8" s="241">
        <v>0.18</v>
      </c>
      <c r="N8" s="333">
        <v>2</v>
      </c>
      <c r="O8" s="69">
        <v>0.3</v>
      </c>
      <c r="P8" s="147">
        <v>1</v>
      </c>
      <c r="Q8" s="148"/>
      <c r="R8" s="149"/>
    </row>
    <row r="9" spans="1:19" x14ac:dyDescent="0.25">
      <c r="A9" s="157">
        <f>' Inf Conc'!A9</f>
        <v>0</v>
      </c>
      <c r="B9" s="156">
        <f>'Inf Load'!B9</f>
        <v>0</v>
      </c>
      <c r="C9" s="329"/>
      <c r="D9" s="330"/>
      <c r="E9" s="241"/>
      <c r="F9" s="333"/>
      <c r="G9" s="334"/>
      <c r="H9" s="335"/>
      <c r="I9" s="336"/>
      <c r="J9" s="332"/>
      <c r="K9" s="329"/>
      <c r="L9" s="335"/>
      <c r="M9" s="241"/>
      <c r="N9" s="333"/>
      <c r="O9" s="69"/>
      <c r="P9" s="147"/>
      <c r="Q9" s="148"/>
      <c r="R9" s="149"/>
    </row>
    <row r="10" spans="1:19" x14ac:dyDescent="0.25">
      <c r="A10" s="157">
        <f>' Inf Conc'!A10</f>
        <v>0</v>
      </c>
      <c r="B10" s="156">
        <f>'Inf Load'!B10</f>
        <v>0</v>
      </c>
      <c r="C10" s="146"/>
      <c r="D10" s="147"/>
      <c r="E10" s="241"/>
      <c r="F10" s="242"/>
      <c r="G10" s="146"/>
      <c r="H10" s="147"/>
      <c r="I10" s="241"/>
      <c r="J10" s="242"/>
      <c r="K10" s="146"/>
      <c r="L10" s="147"/>
      <c r="M10" s="241"/>
      <c r="N10" s="242"/>
      <c r="O10" s="69"/>
      <c r="P10" s="147"/>
      <c r="Q10" s="148"/>
      <c r="R10" s="149"/>
    </row>
    <row r="11" spans="1:19" x14ac:dyDescent="0.25">
      <c r="A11" s="157">
        <f>' Inf Conc'!A11</f>
        <v>0</v>
      </c>
      <c r="B11" s="156">
        <f>'Inf Load'!B11</f>
        <v>0</v>
      </c>
      <c r="C11" s="146"/>
      <c r="D11" s="147"/>
      <c r="E11" s="241"/>
      <c r="F11" s="242"/>
      <c r="G11" s="146"/>
      <c r="H11" s="147"/>
      <c r="I11" s="241"/>
      <c r="J11" s="242"/>
      <c r="K11" s="146"/>
      <c r="L11" s="147"/>
      <c r="M11" s="241"/>
      <c r="N11" s="242"/>
      <c r="O11" s="69"/>
      <c r="P11" s="147"/>
      <c r="Q11" s="148"/>
      <c r="R11" s="149"/>
    </row>
    <row r="12" spans="1:19" x14ac:dyDescent="0.25">
      <c r="A12" s="157">
        <f>' Inf Conc'!A12</f>
        <v>0</v>
      </c>
      <c r="B12" s="156">
        <f>'Inf Load'!B12</f>
        <v>0</v>
      </c>
      <c r="C12" s="146"/>
      <c r="D12" s="147"/>
      <c r="E12" s="241"/>
      <c r="F12" s="242"/>
      <c r="G12" s="146"/>
      <c r="H12" s="147"/>
      <c r="I12" s="241"/>
      <c r="J12" s="242"/>
      <c r="K12" s="146"/>
      <c r="L12" s="147"/>
      <c r="M12" s="241"/>
      <c r="N12" s="242"/>
      <c r="O12" s="69"/>
      <c r="P12" s="147"/>
      <c r="Q12" s="148"/>
      <c r="R12" s="149"/>
    </row>
    <row r="13" spans="1:19" x14ac:dyDescent="0.25">
      <c r="A13" s="157">
        <f>' Inf Conc'!A13</f>
        <v>0</v>
      </c>
      <c r="B13" s="156">
        <f>'Inf Load'!B13</f>
        <v>0</v>
      </c>
      <c r="C13" s="146"/>
      <c r="D13" s="147"/>
      <c r="E13" s="241"/>
      <c r="F13" s="242"/>
      <c r="G13" s="146"/>
      <c r="H13" s="147"/>
      <c r="I13" s="241"/>
      <c r="J13" s="242"/>
      <c r="K13" s="146"/>
      <c r="L13" s="147"/>
      <c r="M13" s="241"/>
      <c r="N13" s="242"/>
      <c r="O13" s="69"/>
      <c r="P13" s="147"/>
      <c r="Q13" s="148"/>
      <c r="R13" s="149"/>
    </row>
    <row r="14" spans="1:19" x14ac:dyDescent="0.25">
      <c r="A14" s="157">
        <f>' Inf Conc'!A14</f>
        <v>0</v>
      </c>
      <c r="B14" s="156">
        <f>'Inf Load'!B14</f>
        <v>0</v>
      </c>
      <c r="C14" s="146"/>
      <c r="D14" s="147"/>
      <c r="E14" s="241"/>
      <c r="F14" s="242"/>
      <c r="G14" s="146"/>
      <c r="H14" s="147"/>
      <c r="I14" s="241"/>
      <c r="J14" s="242"/>
      <c r="K14" s="146"/>
      <c r="L14" s="147"/>
      <c r="M14" s="241"/>
      <c r="N14" s="242"/>
      <c r="O14" s="69"/>
      <c r="P14" s="147"/>
      <c r="Q14" s="148"/>
      <c r="R14" s="149"/>
    </row>
    <row r="15" spans="1:19" x14ac:dyDescent="0.25">
      <c r="A15" s="157">
        <f>' Inf Conc'!A15</f>
        <v>0</v>
      </c>
      <c r="B15" s="156">
        <f>'Inf Load'!B15</f>
        <v>0</v>
      </c>
      <c r="C15" s="146"/>
      <c r="D15" s="147"/>
      <c r="E15" s="241"/>
      <c r="F15" s="242"/>
      <c r="G15" s="146"/>
      <c r="H15" s="147"/>
      <c r="I15" s="241"/>
      <c r="J15" s="242"/>
      <c r="K15" s="146"/>
      <c r="L15" s="147"/>
      <c r="M15" s="241"/>
      <c r="N15" s="242"/>
      <c r="O15" s="69"/>
      <c r="P15" s="147"/>
      <c r="Q15" s="148"/>
      <c r="R15" s="149"/>
    </row>
    <row r="16" spans="1:19" x14ac:dyDescent="0.25">
      <c r="A16" s="157">
        <f>' Inf Conc'!A16</f>
        <v>0</v>
      </c>
      <c r="B16" s="156">
        <f>'Inf Load'!B16</f>
        <v>0</v>
      </c>
      <c r="C16" s="146"/>
      <c r="D16" s="147"/>
      <c r="E16" s="241"/>
      <c r="F16" s="242"/>
      <c r="G16" s="146"/>
      <c r="H16" s="147"/>
      <c r="I16" s="241"/>
      <c r="J16" s="242"/>
      <c r="K16" s="146"/>
      <c r="L16" s="147"/>
      <c r="M16" s="241"/>
      <c r="N16" s="242"/>
      <c r="O16" s="69"/>
      <c r="P16" s="147"/>
      <c r="Q16" s="148"/>
      <c r="R16" s="149"/>
    </row>
    <row r="17" spans="1:18" x14ac:dyDescent="0.25">
      <c r="A17" s="157">
        <f>' Inf Conc'!A17</f>
        <v>0</v>
      </c>
      <c r="B17" s="156">
        <f>'Inf Load'!B17</f>
        <v>0</v>
      </c>
      <c r="C17" s="146"/>
      <c r="D17" s="147"/>
      <c r="E17" s="241"/>
      <c r="F17" s="242"/>
      <c r="G17" s="146"/>
      <c r="H17" s="147"/>
      <c r="I17" s="241"/>
      <c r="J17" s="242"/>
      <c r="K17" s="146"/>
      <c r="L17" s="147"/>
      <c r="M17" s="241"/>
      <c r="N17" s="242"/>
      <c r="O17" s="69"/>
      <c r="P17" s="147"/>
      <c r="Q17" s="148"/>
      <c r="R17" s="149"/>
    </row>
    <row r="18" spans="1:18" x14ac:dyDescent="0.25">
      <c r="A18" s="157">
        <f>' Inf Conc'!A18</f>
        <v>0</v>
      </c>
      <c r="B18" s="156">
        <f>'Inf Load'!B18</f>
        <v>0</v>
      </c>
      <c r="C18" s="146"/>
      <c r="D18" s="147"/>
      <c r="E18" s="148"/>
      <c r="F18" s="149"/>
      <c r="G18" s="146"/>
      <c r="H18" s="147"/>
      <c r="I18" s="148"/>
      <c r="J18" s="149"/>
      <c r="K18" s="146"/>
      <c r="L18" s="147"/>
      <c r="M18" s="148"/>
      <c r="N18" s="149"/>
      <c r="O18" s="69"/>
      <c r="P18" s="147"/>
      <c r="Q18" s="148"/>
      <c r="R18" s="149"/>
    </row>
    <row r="19" spans="1:18" x14ac:dyDescent="0.25">
      <c r="A19" s="157">
        <f>' Inf Conc'!A19</f>
        <v>0</v>
      </c>
      <c r="B19" s="156">
        <f>'Inf Load'!B19</f>
        <v>0</v>
      </c>
      <c r="C19" s="146"/>
      <c r="D19" s="147"/>
      <c r="E19" s="241"/>
      <c r="F19" s="242"/>
      <c r="G19" s="146"/>
      <c r="H19" s="147"/>
      <c r="I19" s="241"/>
      <c r="J19" s="242"/>
      <c r="K19" s="146"/>
      <c r="L19" s="147"/>
      <c r="M19" s="241"/>
      <c r="N19" s="242"/>
      <c r="O19" s="146"/>
      <c r="P19" s="147"/>
      <c r="Q19" s="148"/>
      <c r="R19" s="149"/>
    </row>
    <row r="20" spans="1:18" x14ac:dyDescent="0.25">
      <c r="A20" s="157">
        <f>' Inf Conc'!A20</f>
        <v>0</v>
      </c>
      <c r="B20" s="156">
        <f>'Inf Load'!B20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49"/>
      <c r="O20" s="146"/>
      <c r="P20" s="147"/>
      <c r="Q20" s="148"/>
      <c r="R20" s="149"/>
    </row>
    <row r="21" spans="1:18" x14ac:dyDescent="0.25">
      <c r="A21" s="157">
        <f>' Inf Conc'!A21</f>
        <v>0</v>
      </c>
      <c r="B21" s="156">
        <f>'Inf Load'!B21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49"/>
      <c r="O21" s="146"/>
      <c r="P21" s="147"/>
      <c r="Q21" s="148"/>
      <c r="R21" s="149"/>
    </row>
    <row r="22" spans="1:18" x14ac:dyDescent="0.25">
      <c r="A22" s="157">
        <f>' Inf Conc'!A22</f>
        <v>0</v>
      </c>
      <c r="B22" s="156">
        <f>'Inf Load'!B22</f>
        <v>0</v>
      </c>
      <c r="C22" s="146"/>
      <c r="D22" s="147"/>
      <c r="E22" s="148"/>
      <c r="F22" s="149"/>
      <c r="G22" s="146"/>
      <c r="H22" s="147"/>
      <c r="I22" s="148"/>
      <c r="J22" s="149"/>
      <c r="K22" s="146"/>
      <c r="L22" s="147"/>
      <c r="M22" s="148"/>
      <c r="N22" s="149"/>
      <c r="O22" s="146"/>
      <c r="P22" s="147"/>
      <c r="Q22" s="148"/>
      <c r="R22" s="149"/>
    </row>
    <row r="23" spans="1:18" x14ac:dyDescent="0.25">
      <c r="A23" s="157">
        <f>' Inf Conc'!A23</f>
        <v>0</v>
      </c>
      <c r="B23" s="156">
        <f>'Inf Load'!B23</f>
        <v>0</v>
      </c>
      <c r="C23" s="146"/>
      <c r="D23" s="147"/>
      <c r="E23" s="148"/>
      <c r="F23" s="149"/>
      <c r="G23" s="146"/>
      <c r="H23" s="147"/>
      <c r="I23" s="148"/>
      <c r="J23" s="149"/>
      <c r="K23" s="146"/>
      <c r="L23" s="147"/>
      <c r="M23" s="148"/>
      <c r="N23" s="149"/>
      <c r="O23" s="146"/>
      <c r="P23" s="147"/>
      <c r="Q23" s="148"/>
      <c r="R23" s="149"/>
    </row>
    <row r="24" spans="1:18" x14ac:dyDescent="0.25">
      <c r="A24" s="157">
        <f>' Inf Conc'!A24</f>
        <v>0</v>
      </c>
      <c r="B24" s="156">
        <f>'Inf Load'!B24</f>
        <v>0</v>
      </c>
      <c r="C24" s="146"/>
      <c r="D24" s="147"/>
      <c r="E24" s="148"/>
      <c r="F24" s="149"/>
      <c r="G24" s="146"/>
      <c r="H24" s="147"/>
      <c r="I24" s="148"/>
      <c r="J24" s="149"/>
      <c r="K24" s="146"/>
      <c r="L24" s="147"/>
      <c r="M24" s="148"/>
      <c r="N24" s="149"/>
      <c r="O24" s="146"/>
      <c r="P24" s="147"/>
      <c r="Q24" s="148"/>
      <c r="R24" s="149"/>
    </row>
    <row r="25" spans="1:18" x14ac:dyDescent="0.25">
      <c r="A25" s="157">
        <f>' Inf Conc'!A25</f>
        <v>0</v>
      </c>
      <c r="B25" s="156">
        <f>'Inf Load'!B25</f>
        <v>0</v>
      </c>
      <c r="C25" s="146"/>
      <c r="D25" s="147"/>
      <c r="E25" s="148"/>
      <c r="F25" s="149"/>
      <c r="G25" s="146"/>
      <c r="H25" s="147"/>
      <c r="I25" s="148"/>
      <c r="J25" s="149"/>
      <c r="K25" s="146"/>
      <c r="L25" s="147"/>
      <c r="M25" s="148"/>
      <c r="N25" s="149"/>
      <c r="O25" s="146"/>
      <c r="P25" s="147"/>
      <c r="Q25" s="148"/>
      <c r="R25" s="149"/>
    </row>
    <row r="26" spans="1:18" ht="15.75" thickBot="1" x14ac:dyDescent="0.3">
      <c r="A26" s="157">
        <f>' Inf Conc'!A26</f>
        <v>0</v>
      </c>
      <c r="B26" s="156">
        <f>'Inf Load'!B26</f>
        <v>0</v>
      </c>
      <c r="C26" s="153"/>
      <c r="D26" s="154"/>
      <c r="E26" s="151"/>
      <c r="F26" s="152"/>
      <c r="G26" s="153"/>
      <c r="H26" s="154"/>
      <c r="I26" s="151"/>
      <c r="J26" s="152"/>
      <c r="K26" s="153"/>
      <c r="L26" s="154"/>
      <c r="M26" s="151"/>
      <c r="N26" s="152"/>
      <c r="O26" s="153"/>
      <c r="P26" s="154"/>
      <c r="Q26" s="151"/>
      <c r="R26" s="152"/>
    </row>
    <row r="28" spans="1:18" ht="15.75" thickBot="1" x14ac:dyDescent="0.3"/>
    <row r="29" spans="1:18" x14ac:dyDescent="0.25">
      <c r="A29" s="112" t="s">
        <v>95</v>
      </c>
      <c r="B29" s="180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54" priority="160">
      <formula>ISTEXT(E17)</formula>
    </cfRule>
  </conditionalFormatting>
  <conditionalFormatting sqref="F17:F26">
    <cfRule type="expression" dxfId="553" priority="159">
      <formula>ISTEXT(F17)</formula>
    </cfRule>
  </conditionalFormatting>
  <conditionalFormatting sqref="G17:G26">
    <cfRule type="expression" dxfId="552" priority="158">
      <formula>ISTEXT(G17)</formula>
    </cfRule>
  </conditionalFormatting>
  <conditionalFormatting sqref="H17:H26">
    <cfRule type="expression" dxfId="551" priority="157">
      <formula>ISTEXT(H17)</formula>
    </cfRule>
  </conditionalFormatting>
  <conditionalFormatting sqref="K17:K26">
    <cfRule type="expression" dxfId="550" priority="156">
      <formula>ISTEXT(K17)</formula>
    </cfRule>
  </conditionalFormatting>
  <conditionalFormatting sqref="L17:L26">
    <cfRule type="expression" dxfId="549" priority="155">
      <formula>ISTEXT(L17)</formula>
    </cfRule>
  </conditionalFormatting>
  <conditionalFormatting sqref="M17:M26">
    <cfRule type="expression" dxfId="548" priority="154">
      <formula>ISTEXT(M17)</formula>
    </cfRule>
  </conditionalFormatting>
  <conditionalFormatting sqref="N17:N26">
    <cfRule type="expression" dxfId="547" priority="153">
      <formula>ISTEXT(N17)</formula>
    </cfRule>
  </conditionalFormatting>
  <conditionalFormatting sqref="O17:O26">
    <cfRule type="expression" dxfId="546" priority="152">
      <formula>ISTEXT(O17)</formula>
    </cfRule>
  </conditionalFormatting>
  <conditionalFormatting sqref="P17:P26">
    <cfRule type="expression" dxfId="545" priority="151">
      <formula>ISTEXT(P17)</formula>
    </cfRule>
  </conditionalFormatting>
  <conditionalFormatting sqref="Q17:Q26">
    <cfRule type="expression" dxfId="544" priority="150">
      <formula>ISTEXT(Q17)</formula>
    </cfRule>
  </conditionalFormatting>
  <conditionalFormatting sqref="R17:R26">
    <cfRule type="expression" dxfId="543" priority="149">
      <formula>ISTEXT(R17)</formula>
    </cfRule>
  </conditionalFormatting>
  <conditionalFormatting sqref="C19">
    <cfRule type="expression" dxfId="542" priority="148">
      <formula>ISTEXT(C19)</formula>
    </cfRule>
  </conditionalFormatting>
  <conditionalFormatting sqref="C18">
    <cfRule type="expression" dxfId="541" priority="162">
      <formula>ISTEXT(C18)</formula>
    </cfRule>
  </conditionalFormatting>
  <conditionalFormatting sqref="D17:D26">
    <cfRule type="expression" dxfId="540" priority="161">
      <formula>ISTEXT(D17)</formula>
    </cfRule>
  </conditionalFormatting>
  <conditionalFormatting sqref="D19">
    <cfRule type="expression" dxfId="539" priority="147">
      <formula>ISTEXT(D19)</formula>
    </cfRule>
  </conditionalFormatting>
  <conditionalFormatting sqref="E19">
    <cfRule type="expression" dxfId="538" priority="146">
      <formula>ISTEXT(E19)</formula>
    </cfRule>
  </conditionalFormatting>
  <conditionalFormatting sqref="F19">
    <cfRule type="expression" dxfId="537" priority="145">
      <formula>ISTEXT(F19)</formula>
    </cfRule>
  </conditionalFormatting>
  <conditionalFormatting sqref="G19">
    <cfRule type="expression" dxfId="536" priority="144">
      <formula>ISTEXT(G19)</formula>
    </cfRule>
  </conditionalFormatting>
  <conditionalFormatting sqref="H19">
    <cfRule type="expression" dxfId="535" priority="143">
      <formula>ISTEXT(H19)</formula>
    </cfRule>
  </conditionalFormatting>
  <conditionalFormatting sqref="K19">
    <cfRule type="expression" dxfId="534" priority="142">
      <formula>ISTEXT(K19)</formula>
    </cfRule>
  </conditionalFormatting>
  <conditionalFormatting sqref="L19">
    <cfRule type="expression" dxfId="533" priority="141">
      <formula>ISTEXT(L19)</formula>
    </cfRule>
  </conditionalFormatting>
  <conditionalFormatting sqref="M19">
    <cfRule type="expression" dxfId="532" priority="140">
      <formula>ISTEXT(M19)</formula>
    </cfRule>
  </conditionalFormatting>
  <conditionalFormatting sqref="N19">
    <cfRule type="expression" dxfId="531" priority="139">
      <formula>ISTEXT(N19)</formula>
    </cfRule>
  </conditionalFormatting>
  <conditionalFormatting sqref="O19">
    <cfRule type="expression" dxfId="530" priority="138">
      <formula>ISTEXT(O19)</formula>
    </cfRule>
  </conditionalFormatting>
  <conditionalFormatting sqref="P19">
    <cfRule type="expression" dxfId="529" priority="137">
      <formula>ISTEXT(P19)</formula>
    </cfRule>
  </conditionalFormatting>
  <conditionalFormatting sqref="Q19">
    <cfRule type="expression" dxfId="528" priority="136">
      <formula>ISTEXT(Q19)</formula>
    </cfRule>
  </conditionalFormatting>
  <conditionalFormatting sqref="R19">
    <cfRule type="expression" dxfId="527" priority="135">
      <formula>ISTEXT(R19)</formula>
    </cfRule>
  </conditionalFormatting>
  <conditionalFormatting sqref="C20">
    <cfRule type="expression" dxfId="526" priority="134">
      <formula>ISTEXT(C20)</formula>
    </cfRule>
  </conditionalFormatting>
  <conditionalFormatting sqref="D20">
    <cfRule type="expression" dxfId="525" priority="133">
      <formula>ISTEXT(D20)</formula>
    </cfRule>
  </conditionalFormatting>
  <conditionalFormatting sqref="E20">
    <cfRule type="expression" dxfId="524" priority="132">
      <formula>ISTEXT(E20)</formula>
    </cfRule>
  </conditionalFormatting>
  <conditionalFormatting sqref="F20">
    <cfRule type="expression" dxfId="523" priority="131">
      <formula>ISTEXT(F20)</formula>
    </cfRule>
  </conditionalFormatting>
  <conditionalFormatting sqref="G20">
    <cfRule type="expression" dxfId="522" priority="130">
      <formula>ISTEXT(G20)</formula>
    </cfRule>
  </conditionalFormatting>
  <conditionalFormatting sqref="H20">
    <cfRule type="expression" dxfId="521" priority="129">
      <formula>ISTEXT(H20)</formula>
    </cfRule>
  </conditionalFormatting>
  <conditionalFormatting sqref="K20">
    <cfRule type="expression" dxfId="520" priority="128">
      <formula>ISTEXT(K20)</formula>
    </cfRule>
  </conditionalFormatting>
  <conditionalFormatting sqref="L20">
    <cfRule type="expression" dxfId="519" priority="127">
      <formula>ISTEXT(L20)</formula>
    </cfRule>
  </conditionalFormatting>
  <conditionalFormatting sqref="M20">
    <cfRule type="expression" dxfId="518" priority="126">
      <formula>ISTEXT(M20)</formula>
    </cfRule>
  </conditionalFormatting>
  <conditionalFormatting sqref="N20">
    <cfRule type="expression" dxfId="517" priority="125">
      <formula>ISTEXT(N20)</formula>
    </cfRule>
  </conditionalFormatting>
  <conditionalFormatting sqref="O20">
    <cfRule type="expression" dxfId="516" priority="124">
      <formula>ISTEXT(O20)</formula>
    </cfRule>
  </conditionalFormatting>
  <conditionalFormatting sqref="P20">
    <cfRule type="expression" dxfId="515" priority="123">
      <formula>ISTEXT(P20)</formula>
    </cfRule>
  </conditionalFormatting>
  <conditionalFormatting sqref="Q20">
    <cfRule type="expression" dxfId="514" priority="122">
      <formula>ISTEXT(Q20)</formula>
    </cfRule>
  </conditionalFormatting>
  <conditionalFormatting sqref="R20">
    <cfRule type="expression" dxfId="513" priority="121">
      <formula>ISTEXT(R20)</formula>
    </cfRule>
  </conditionalFormatting>
  <conditionalFormatting sqref="C21:C26">
    <cfRule type="expression" dxfId="512" priority="120">
      <formula>ISTEXT(C21)</formula>
    </cfRule>
  </conditionalFormatting>
  <conditionalFormatting sqref="D21:D26">
    <cfRule type="expression" dxfId="511" priority="119">
      <formula>ISTEXT(D21)</formula>
    </cfRule>
  </conditionalFormatting>
  <conditionalFormatting sqref="E21:E26">
    <cfRule type="expression" dxfId="510" priority="118">
      <formula>ISTEXT(E21)</formula>
    </cfRule>
  </conditionalFormatting>
  <conditionalFormatting sqref="F21:F26">
    <cfRule type="expression" dxfId="509" priority="117">
      <formula>ISTEXT(F21)</formula>
    </cfRule>
  </conditionalFormatting>
  <conditionalFormatting sqref="G21:G26">
    <cfRule type="expression" dxfId="508" priority="116">
      <formula>ISTEXT(G21)</formula>
    </cfRule>
  </conditionalFormatting>
  <conditionalFormatting sqref="H21:H26">
    <cfRule type="expression" dxfId="507" priority="115">
      <formula>ISTEXT(H21)</formula>
    </cfRule>
  </conditionalFormatting>
  <conditionalFormatting sqref="K21:K26">
    <cfRule type="expression" dxfId="506" priority="114">
      <formula>ISTEXT(K21)</formula>
    </cfRule>
  </conditionalFormatting>
  <conditionalFormatting sqref="L21:L26">
    <cfRule type="expression" dxfId="505" priority="113">
      <formula>ISTEXT(L21)</formula>
    </cfRule>
  </conditionalFormatting>
  <conditionalFormatting sqref="M21:M26">
    <cfRule type="expression" dxfId="504" priority="112">
      <formula>ISTEXT(M21)</formula>
    </cfRule>
  </conditionalFormatting>
  <conditionalFormatting sqref="N21:N26">
    <cfRule type="expression" dxfId="503" priority="111">
      <formula>ISTEXT(N21)</formula>
    </cfRule>
  </conditionalFormatting>
  <conditionalFormatting sqref="O21:O26">
    <cfRule type="expression" dxfId="502" priority="110">
      <formula>ISTEXT(O21)</formula>
    </cfRule>
  </conditionalFormatting>
  <conditionalFormatting sqref="P21:P26">
    <cfRule type="expression" dxfId="501" priority="109">
      <formula>ISTEXT(P21)</formula>
    </cfRule>
  </conditionalFormatting>
  <conditionalFormatting sqref="Q21:Q26">
    <cfRule type="expression" dxfId="500" priority="108">
      <formula>ISTEXT(Q21)</formula>
    </cfRule>
  </conditionalFormatting>
  <conditionalFormatting sqref="R21:R26">
    <cfRule type="expression" dxfId="499" priority="107">
      <formula>ISTEXT(R21)</formula>
    </cfRule>
  </conditionalFormatting>
  <conditionalFormatting sqref="K7 K9:K16">
    <cfRule type="expression" dxfId="498" priority="91">
      <formula>ISTEXT(K7)</formula>
    </cfRule>
  </conditionalFormatting>
  <conditionalFormatting sqref="L7 L9:L16">
    <cfRule type="expression" dxfId="497" priority="90">
      <formula>ISTEXT(L7)</formula>
    </cfRule>
  </conditionalFormatting>
  <conditionalFormatting sqref="I17:I26">
    <cfRule type="expression" dxfId="496" priority="104">
      <formula>ISTEXT(I17)</formula>
    </cfRule>
  </conditionalFormatting>
  <conditionalFormatting sqref="J17:J26">
    <cfRule type="expression" dxfId="495" priority="103">
      <formula>ISTEXT(J17)</formula>
    </cfRule>
  </conditionalFormatting>
  <conditionalFormatting sqref="I19">
    <cfRule type="expression" dxfId="494" priority="102">
      <formula>ISTEXT(I19)</formula>
    </cfRule>
  </conditionalFormatting>
  <conditionalFormatting sqref="J19">
    <cfRule type="expression" dxfId="493" priority="101">
      <formula>ISTEXT(J19)</formula>
    </cfRule>
  </conditionalFormatting>
  <conditionalFormatting sqref="I20">
    <cfRule type="expression" dxfId="492" priority="100">
      <formula>ISTEXT(I20)</formula>
    </cfRule>
  </conditionalFormatting>
  <conditionalFormatting sqref="J20">
    <cfRule type="expression" dxfId="491" priority="99">
      <formula>ISTEXT(J20)</formula>
    </cfRule>
  </conditionalFormatting>
  <conditionalFormatting sqref="I21:I26">
    <cfRule type="expression" dxfId="490" priority="98">
      <formula>ISTEXT(I21)</formula>
    </cfRule>
  </conditionalFormatting>
  <conditionalFormatting sqref="J21:J26">
    <cfRule type="expression" dxfId="489" priority="97">
      <formula>ISTEXT(J21)</formula>
    </cfRule>
  </conditionalFormatting>
  <conditionalFormatting sqref="D7 D9:D16">
    <cfRule type="expression" dxfId="488" priority="96">
      <formula>ISTEXT(D7)</formula>
    </cfRule>
  </conditionalFormatting>
  <conditionalFormatting sqref="E7 E9:E16">
    <cfRule type="expression" dxfId="487" priority="95">
      <formula>ISTEXT(E7)</formula>
    </cfRule>
  </conditionalFormatting>
  <conditionalFormatting sqref="F7 F9:F16">
    <cfRule type="expression" dxfId="486" priority="94">
      <formula>ISTEXT(F7)</formula>
    </cfRule>
  </conditionalFormatting>
  <conditionalFormatting sqref="G7 G9:G16">
    <cfRule type="expression" dxfId="485" priority="93">
      <formula>ISTEXT(G7)</formula>
    </cfRule>
  </conditionalFormatting>
  <conditionalFormatting sqref="H7 H9:H16">
    <cfRule type="expression" dxfId="484" priority="92">
      <formula>ISTEXT(H7)</formula>
    </cfRule>
  </conditionalFormatting>
  <conditionalFormatting sqref="M7 M9:M16">
    <cfRule type="expression" dxfId="483" priority="89">
      <formula>ISTEXT(M7)</formula>
    </cfRule>
  </conditionalFormatting>
  <conditionalFormatting sqref="N7 N9:N16">
    <cfRule type="expression" dxfId="482" priority="88">
      <formula>ISTEXT(N7)</formula>
    </cfRule>
  </conditionalFormatting>
  <conditionalFormatting sqref="O7 O9:O16">
    <cfRule type="expression" dxfId="481" priority="87">
      <formula>ISTEXT(O7)</formula>
    </cfRule>
  </conditionalFormatting>
  <conditionalFormatting sqref="P7 P9:P16">
    <cfRule type="expression" dxfId="480" priority="86">
      <formula>ISTEXT(P7)</formula>
    </cfRule>
  </conditionalFormatting>
  <conditionalFormatting sqref="Q7:Q16">
    <cfRule type="expression" dxfId="479" priority="85">
      <formula>ISTEXT(Q7)</formula>
    </cfRule>
  </conditionalFormatting>
  <conditionalFormatting sqref="R7:R16">
    <cfRule type="expression" dxfId="478" priority="84">
      <formula>ISTEXT(R7)</formula>
    </cfRule>
  </conditionalFormatting>
  <conditionalFormatting sqref="I7 I9:I16">
    <cfRule type="expression" dxfId="477" priority="83">
      <formula>ISTEXT(I7)</formula>
    </cfRule>
  </conditionalFormatting>
  <conditionalFormatting sqref="J7 J9:J16">
    <cfRule type="expression" dxfId="476" priority="82">
      <formula>ISTEXT(J7)</formula>
    </cfRule>
  </conditionalFormatting>
  <conditionalFormatting sqref="I17:I26">
    <cfRule type="expression" dxfId="475" priority="71">
      <formula>ISTEXT(I17)</formula>
    </cfRule>
  </conditionalFormatting>
  <conditionalFormatting sqref="J17:J26">
    <cfRule type="expression" dxfId="474" priority="70">
      <formula>ISTEXT(J17)</formula>
    </cfRule>
  </conditionalFormatting>
  <conditionalFormatting sqref="K17:K26">
    <cfRule type="expression" dxfId="473" priority="69">
      <formula>ISTEXT(K17)</formula>
    </cfRule>
  </conditionalFormatting>
  <conditionalFormatting sqref="L17:L26">
    <cfRule type="expression" dxfId="472" priority="68">
      <formula>ISTEXT(L17)</formula>
    </cfRule>
  </conditionalFormatting>
  <conditionalFormatting sqref="M17:M26">
    <cfRule type="expression" dxfId="471" priority="67">
      <formula>ISTEXT(M17)</formula>
    </cfRule>
  </conditionalFormatting>
  <conditionalFormatting sqref="N17:N26">
    <cfRule type="expression" dxfId="470" priority="66">
      <formula>ISTEXT(N17)</formula>
    </cfRule>
  </conditionalFormatting>
  <conditionalFormatting sqref="O17:O26">
    <cfRule type="expression" dxfId="469" priority="65">
      <formula>ISTEXT(O17)</formula>
    </cfRule>
  </conditionalFormatting>
  <conditionalFormatting sqref="P17:P26">
    <cfRule type="expression" dxfId="468" priority="64">
      <formula>ISTEXT(P17)</formula>
    </cfRule>
  </conditionalFormatting>
  <conditionalFormatting sqref="I19">
    <cfRule type="expression" dxfId="467" priority="63">
      <formula>ISTEXT(I19)</formula>
    </cfRule>
  </conditionalFormatting>
  <conditionalFormatting sqref="J19">
    <cfRule type="expression" dxfId="466" priority="62">
      <formula>ISTEXT(J19)</formula>
    </cfRule>
  </conditionalFormatting>
  <conditionalFormatting sqref="K19">
    <cfRule type="expression" dxfId="465" priority="61">
      <formula>ISTEXT(K19)</formula>
    </cfRule>
  </conditionalFormatting>
  <conditionalFormatting sqref="L19">
    <cfRule type="expression" dxfId="464" priority="60">
      <formula>ISTEXT(L19)</formula>
    </cfRule>
  </conditionalFormatting>
  <conditionalFormatting sqref="M19">
    <cfRule type="expression" dxfId="463" priority="59">
      <formula>ISTEXT(M19)</formula>
    </cfRule>
  </conditionalFormatting>
  <conditionalFormatting sqref="N19">
    <cfRule type="expression" dxfId="462" priority="58">
      <formula>ISTEXT(N19)</formula>
    </cfRule>
  </conditionalFormatting>
  <conditionalFormatting sqref="O19">
    <cfRule type="expression" dxfId="461" priority="57">
      <formula>ISTEXT(O19)</formula>
    </cfRule>
  </conditionalFormatting>
  <conditionalFormatting sqref="P19">
    <cfRule type="expression" dxfId="460" priority="56">
      <formula>ISTEXT(P19)</formula>
    </cfRule>
  </conditionalFormatting>
  <conditionalFormatting sqref="I20">
    <cfRule type="expression" dxfId="459" priority="55">
      <formula>ISTEXT(I20)</formula>
    </cfRule>
  </conditionalFormatting>
  <conditionalFormatting sqref="J20">
    <cfRule type="expression" dxfId="458" priority="54">
      <formula>ISTEXT(J20)</formula>
    </cfRule>
  </conditionalFormatting>
  <conditionalFormatting sqref="K20">
    <cfRule type="expression" dxfId="457" priority="53">
      <formula>ISTEXT(K20)</formula>
    </cfRule>
  </conditionalFormatting>
  <conditionalFormatting sqref="L20">
    <cfRule type="expression" dxfId="456" priority="52">
      <formula>ISTEXT(L20)</formula>
    </cfRule>
  </conditionalFormatting>
  <conditionalFormatting sqref="M20">
    <cfRule type="expression" dxfId="455" priority="51">
      <formula>ISTEXT(M20)</formula>
    </cfRule>
  </conditionalFormatting>
  <conditionalFormatting sqref="N20">
    <cfRule type="expression" dxfId="454" priority="50">
      <formula>ISTEXT(N20)</formula>
    </cfRule>
  </conditionalFormatting>
  <conditionalFormatting sqref="O20">
    <cfRule type="expression" dxfId="453" priority="49">
      <formula>ISTEXT(O20)</formula>
    </cfRule>
  </conditionalFormatting>
  <conditionalFormatting sqref="P20">
    <cfRule type="expression" dxfId="452" priority="48">
      <formula>ISTEXT(P20)</formula>
    </cfRule>
  </conditionalFormatting>
  <conditionalFormatting sqref="I21:I26">
    <cfRule type="expression" dxfId="451" priority="47">
      <formula>ISTEXT(I21)</formula>
    </cfRule>
  </conditionalFormatting>
  <conditionalFormatting sqref="J21:J26">
    <cfRule type="expression" dxfId="450" priority="46">
      <formula>ISTEXT(J21)</formula>
    </cfRule>
  </conditionalFormatting>
  <conditionalFormatting sqref="K21:K26">
    <cfRule type="expression" dxfId="449" priority="45">
      <formula>ISTEXT(K21)</formula>
    </cfRule>
  </conditionalFormatting>
  <conditionalFormatting sqref="L21:L26">
    <cfRule type="expression" dxfId="448" priority="44">
      <formula>ISTEXT(L21)</formula>
    </cfRule>
  </conditionalFormatting>
  <conditionalFormatting sqref="M21:M26">
    <cfRule type="expression" dxfId="447" priority="43">
      <formula>ISTEXT(M21)</formula>
    </cfRule>
  </conditionalFormatting>
  <conditionalFormatting sqref="N21:N26">
    <cfRule type="expression" dxfId="446" priority="42">
      <formula>ISTEXT(N21)</formula>
    </cfRule>
  </conditionalFormatting>
  <conditionalFormatting sqref="O21:O26">
    <cfRule type="expression" dxfId="445" priority="41">
      <formula>ISTEXT(O21)</formula>
    </cfRule>
  </conditionalFormatting>
  <conditionalFormatting sqref="P21:P26">
    <cfRule type="expression" dxfId="444" priority="40">
      <formula>ISTEXT(P21)</formula>
    </cfRule>
  </conditionalFormatting>
  <conditionalFormatting sqref="I7 I9:I16">
    <cfRule type="expression" dxfId="443" priority="39">
      <formula>ISTEXT(I7)</formula>
    </cfRule>
  </conditionalFormatting>
  <conditionalFormatting sqref="J7 J9:J16">
    <cfRule type="expression" dxfId="442" priority="38">
      <formula>ISTEXT(J7)</formula>
    </cfRule>
  </conditionalFormatting>
  <conditionalFormatting sqref="K7 K9:K16">
    <cfRule type="expression" dxfId="441" priority="37">
      <formula>ISTEXT(K7)</formula>
    </cfRule>
  </conditionalFormatting>
  <conditionalFormatting sqref="L7 L9:L16">
    <cfRule type="expression" dxfId="440" priority="36">
      <formula>ISTEXT(L7)</formula>
    </cfRule>
  </conditionalFormatting>
  <conditionalFormatting sqref="M7 M9:M16">
    <cfRule type="expression" dxfId="439" priority="35">
      <formula>ISTEXT(M7)</formula>
    </cfRule>
  </conditionalFormatting>
  <conditionalFormatting sqref="N7 N9:N16">
    <cfRule type="expression" dxfId="438" priority="34">
      <formula>ISTEXT(N7)</formula>
    </cfRule>
  </conditionalFormatting>
  <conditionalFormatting sqref="O7 O9:O16">
    <cfRule type="expression" dxfId="437" priority="33">
      <formula>ISTEXT(O7)</formula>
    </cfRule>
  </conditionalFormatting>
  <conditionalFormatting sqref="P7 P9:P16">
    <cfRule type="expression" dxfId="436" priority="32">
      <formula>ISTEXT(P7)</formula>
    </cfRule>
  </conditionalFormatting>
  <conditionalFormatting sqref="Q17:Q26">
    <cfRule type="expression" dxfId="435" priority="31">
      <formula>ISTEXT(Q17)</formula>
    </cfRule>
  </conditionalFormatting>
  <conditionalFormatting sqref="R17:R26">
    <cfRule type="expression" dxfId="434" priority="30">
      <formula>ISTEXT(R17)</formula>
    </cfRule>
  </conditionalFormatting>
  <conditionalFormatting sqref="Q19">
    <cfRule type="expression" dxfId="433" priority="29">
      <formula>ISTEXT(Q19)</formula>
    </cfRule>
  </conditionalFormatting>
  <conditionalFormatting sqref="R19">
    <cfRule type="expression" dxfId="432" priority="28">
      <formula>ISTEXT(R19)</formula>
    </cfRule>
  </conditionalFormatting>
  <conditionalFormatting sqref="Q20">
    <cfRule type="expression" dxfId="431" priority="27">
      <formula>ISTEXT(Q20)</formula>
    </cfRule>
  </conditionalFormatting>
  <conditionalFormatting sqref="R20">
    <cfRule type="expression" dxfId="430" priority="26">
      <formula>ISTEXT(R20)</formula>
    </cfRule>
  </conditionalFormatting>
  <conditionalFormatting sqref="Q21:Q26">
    <cfRule type="expression" dxfId="429" priority="25">
      <formula>ISTEXT(Q21)</formula>
    </cfRule>
  </conditionalFormatting>
  <conditionalFormatting sqref="R21:R26">
    <cfRule type="expression" dxfId="428" priority="24">
      <formula>ISTEXT(R21)</formula>
    </cfRule>
  </conditionalFormatting>
  <conditionalFormatting sqref="Q7:Q16">
    <cfRule type="expression" dxfId="427" priority="23">
      <formula>ISTEXT(Q7)</formula>
    </cfRule>
  </conditionalFormatting>
  <conditionalFormatting sqref="R7:R16">
    <cfRule type="expression" dxfId="426" priority="22">
      <formula>ISTEXT(R7)</formula>
    </cfRule>
  </conditionalFormatting>
  <conditionalFormatting sqref="K8">
    <cfRule type="expression" dxfId="41" priority="16">
      <formula>ISTEXT(K8)</formula>
    </cfRule>
  </conditionalFormatting>
  <conditionalFormatting sqref="L8">
    <cfRule type="expression" dxfId="39" priority="15">
      <formula>ISTEXT(L8)</formula>
    </cfRule>
  </conditionalFormatting>
  <conditionalFormatting sqref="D8">
    <cfRule type="expression" dxfId="37" priority="21">
      <formula>ISTEXT(D8)</formula>
    </cfRule>
  </conditionalFormatting>
  <conditionalFormatting sqref="E8">
    <cfRule type="expression" dxfId="35" priority="20">
      <formula>ISTEXT(E8)</formula>
    </cfRule>
  </conditionalFormatting>
  <conditionalFormatting sqref="F8">
    <cfRule type="expression" dxfId="33" priority="19">
      <formula>ISTEXT(F8)</formula>
    </cfRule>
  </conditionalFormatting>
  <conditionalFormatting sqref="G8">
    <cfRule type="expression" dxfId="31" priority="18">
      <formula>ISTEXT(G8)</formula>
    </cfRule>
  </conditionalFormatting>
  <conditionalFormatting sqref="H8">
    <cfRule type="expression" dxfId="29" priority="17">
      <formula>ISTEXT(H8)</formula>
    </cfRule>
  </conditionalFormatting>
  <conditionalFormatting sqref="M8">
    <cfRule type="expression" dxfId="27" priority="14">
      <formula>ISTEXT(M8)</formula>
    </cfRule>
  </conditionalFormatting>
  <conditionalFormatting sqref="N8">
    <cfRule type="expression" dxfId="25" priority="13">
      <formula>ISTEXT(N8)</formula>
    </cfRule>
  </conditionalFormatting>
  <conditionalFormatting sqref="O8">
    <cfRule type="expression" dxfId="23" priority="12">
      <formula>ISTEXT(O8)</formula>
    </cfRule>
  </conditionalFormatting>
  <conditionalFormatting sqref="P8">
    <cfRule type="expression" dxfId="21" priority="11">
      <formula>ISTEXT(P8)</formula>
    </cfRule>
  </conditionalFormatting>
  <conditionalFormatting sqref="I8">
    <cfRule type="expression" dxfId="19" priority="10">
      <formula>ISTEXT(I8)</formula>
    </cfRule>
  </conditionalFormatting>
  <conditionalFormatting sqref="J8">
    <cfRule type="expression" dxfId="17" priority="9">
      <formula>ISTEXT(J8)</formula>
    </cfRule>
  </conditionalFormatting>
  <conditionalFormatting sqref="I8">
    <cfRule type="expression" dxfId="15" priority="8">
      <formula>ISTEXT(I8)</formula>
    </cfRule>
  </conditionalFormatting>
  <conditionalFormatting sqref="J8">
    <cfRule type="expression" dxfId="13" priority="7">
      <formula>ISTEXT(J8)</formula>
    </cfRule>
  </conditionalFormatting>
  <conditionalFormatting sqref="K8">
    <cfRule type="expression" dxfId="11" priority="6">
      <formula>ISTEXT(K8)</formula>
    </cfRule>
  </conditionalFormatting>
  <conditionalFormatting sqref="L8">
    <cfRule type="expression" dxfId="9" priority="5">
      <formula>ISTEXT(L8)</formula>
    </cfRule>
  </conditionalFormatting>
  <conditionalFormatting sqref="M8">
    <cfRule type="expression" dxfId="7" priority="4">
      <formula>ISTEXT(M8)</formula>
    </cfRule>
  </conditionalFormatting>
  <conditionalFormatting sqref="N8">
    <cfRule type="expression" dxfId="5" priority="3">
      <formula>ISTEXT(N8)</formula>
    </cfRule>
  </conditionalFormatting>
  <conditionalFormatting sqref="O8">
    <cfRule type="expression" dxfId="3" priority="2">
      <formula>ISTEXT(O8)</formula>
    </cfRule>
  </conditionalFormatting>
  <conditionalFormatting sqref="P8">
    <cfRule type="expression" dxfId="1" priority="1">
      <formula>ISTEXT(P8)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V13" sqref="V13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8" t="str">
        <f>' Inf Conc'!A2</f>
        <v>Sonoma Valley County Sanitation District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1" t="str">
        <f>' Inf Conc'!A3</f>
        <v xml:space="preserve">George Lincoln, Water Agency Engineer, 707-521-1808, glincoln@scwa.ca.gov 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74" t="s">
        <v>4</v>
      </c>
      <c r="D5" s="375"/>
      <c r="E5" s="374" t="s">
        <v>5</v>
      </c>
      <c r="F5" s="375"/>
      <c r="G5" s="374" t="s">
        <v>1</v>
      </c>
      <c r="H5" s="375"/>
      <c r="I5" s="374" t="s">
        <v>2</v>
      </c>
      <c r="J5" s="375"/>
      <c r="K5" s="374" t="s">
        <v>3</v>
      </c>
      <c r="L5" s="375"/>
      <c r="M5" s="374" t="s">
        <v>7</v>
      </c>
      <c r="N5" s="375"/>
      <c r="O5" s="374" t="s">
        <v>8</v>
      </c>
      <c r="P5" s="375"/>
      <c r="Q5" s="374" t="s">
        <v>23</v>
      </c>
      <c r="R5" s="375"/>
      <c r="S5" s="376" t="s">
        <v>17</v>
      </c>
      <c r="T5" s="375"/>
      <c r="U5" s="376" t="s">
        <v>9</v>
      </c>
      <c r="V5" s="375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8" t="str">
        <f>'Eff Conc.'!A7</f>
        <v>Q3 2012</v>
      </c>
      <c r="B7" s="70">
        <f>'Eff Conc.'!B7</f>
        <v>41100</v>
      </c>
      <c r="C7" s="338">
        <v>0.1</v>
      </c>
      <c r="D7" s="339">
        <v>0.2</v>
      </c>
      <c r="E7" s="340">
        <v>0.1</v>
      </c>
      <c r="F7" s="342">
        <v>1</v>
      </c>
      <c r="G7" s="142">
        <v>0.13</v>
      </c>
      <c r="H7" s="143">
        <v>10</v>
      </c>
      <c r="I7" s="345">
        <v>1.6000000000000001E-3</v>
      </c>
      <c r="J7" s="347">
        <v>0.2</v>
      </c>
      <c r="K7" s="338">
        <v>0.1</v>
      </c>
      <c r="L7" s="339">
        <v>0.2</v>
      </c>
      <c r="M7" s="144"/>
      <c r="N7" s="145"/>
      <c r="O7" s="338">
        <v>0.2</v>
      </c>
      <c r="P7" s="349">
        <v>1</v>
      </c>
      <c r="Q7" s="340">
        <v>0.2</v>
      </c>
      <c r="R7" s="350">
        <v>1</v>
      </c>
      <c r="S7" s="352">
        <v>0.09</v>
      </c>
      <c r="T7" s="349">
        <v>1</v>
      </c>
      <c r="U7" s="68">
        <v>0.3</v>
      </c>
      <c r="V7" s="143">
        <v>1</v>
      </c>
      <c r="W7" s="136"/>
    </row>
    <row r="8" spans="1:23" s="46" customFormat="1" x14ac:dyDescent="0.25">
      <c r="A8" s="219" t="str">
        <f>'Eff Conc.'!A8</f>
        <v>Q4 2012</v>
      </c>
      <c r="B8" s="220">
        <f>'Eff Conc.'!B8</f>
        <v>41249</v>
      </c>
      <c r="C8" s="329">
        <v>0.1</v>
      </c>
      <c r="D8" s="330">
        <v>0.2</v>
      </c>
      <c r="E8" s="341">
        <v>0.1</v>
      </c>
      <c r="F8" s="343">
        <v>1</v>
      </c>
      <c r="G8" s="146">
        <v>2.5999999999999999E-2</v>
      </c>
      <c r="H8" s="335">
        <v>2</v>
      </c>
      <c r="I8" s="346">
        <v>1.6000000000000001E-3</v>
      </c>
      <c r="J8" s="348">
        <v>0.2</v>
      </c>
      <c r="K8" s="329">
        <v>0.1</v>
      </c>
      <c r="L8" s="330">
        <v>0.2</v>
      </c>
      <c r="M8" s="148"/>
      <c r="N8" s="150"/>
      <c r="O8" s="329">
        <v>0.2</v>
      </c>
      <c r="P8" s="335">
        <v>1</v>
      </c>
      <c r="Q8" s="341">
        <v>0.2</v>
      </c>
      <c r="R8" s="351">
        <v>1</v>
      </c>
      <c r="S8" s="238">
        <v>4.4999999999999998E-2</v>
      </c>
      <c r="T8" s="330">
        <v>0.5</v>
      </c>
      <c r="U8" s="69">
        <v>0.3</v>
      </c>
      <c r="V8" s="147">
        <v>1</v>
      </c>
      <c r="W8" s="136"/>
    </row>
    <row r="9" spans="1:23" s="46" customFormat="1" x14ac:dyDescent="0.25">
      <c r="A9" s="219" t="str">
        <f>'Eff Conc.'!A9</f>
        <v>Q1 2013</v>
      </c>
      <c r="B9" s="220">
        <f>'Eff Conc.'!B9</f>
        <v>41298</v>
      </c>
      <c r="C9" s="329">
        <v>0.1</v>
      </c>
      <c r="D9" s="330">
        <v>0.2</v>
      </c>
      <c r="E9" s="341">
        <v>0.1</v>
      </c>
      <c r="F9" s="343">
        <v>1</v>
      </c>
      <c r="G9" s="146">
        <v>6.5000000000000002E-2</v>
      </c>
      <c r="H9" s="335">
        <v>5</v>
      </c>
      <c r="I9" s="346">
        <v>1.6000000000000001E-3</v>
      </c>
      <c r="J9" s="348">
        <v>0.2</v>
      </c>
      <c r="K9" s="329">
        <v>0.1</v>
      </c>
      <c r="L9" s="330">
        <v>0.2</v>
      </c>
      <c r="M9" s="148"/>
      <c r="N9" s="150"/>
      <c r="O9" s="329">
        <v>0.2</v>
      </c>
      <c r="P9" s="335">
        <v>1</v>
      </c>
      <c r="Q9" s="341">
        <v>0.2</v>
      </c>
      <c r="R9" s="351">
        <v>1</v>
      </c>
      <c r="S9" s="238">
        <v>0.18</v>
      </c>
      <c r="T9" s="335">
        <v>2</v>
      </c>
      <c r="U9" s="69">
        <v>0.3</v>
      </c>
      <c r="V9" s="147">
        <v>1</v>
      </c>
      <c r="W9" s="136"/>
    </row>
    <row r="10" spans="1:23" s="46" customFormat="1" x14ac:dyDescent="0.25">
      <c r="A10" s="219" t="str">
        <f>'Eff Conc.'!A10</f>
        <v>Q1 2013</v>
      </c>
      <c r="B10" s="220">
        <f>'Eff Conc.'!B10</f>
        <v>41325</v>
      </c>
      <c r="C10" s="329">
        <v>0.1</v>
      </c>
      <c r="D10" s="330">
        <v>0.2</v>
      </c>
      <c r="E10" s="341">
        <v>0.1</v>
      </c>
      <c r="F10" s="343">
        <v>1</v>
      </c>
      <c r="G10" s="334">
        <v>2.5999999999999999E-3</v>
      </c>
      <c r="H10" s="330">
        <v>0.2</v>
      </c>
      <c r="I10" s="346">
        <v>1.6000000000000001E-3</v>
      </c>
      <c r="J10" s="348">
        <v>0.2</v>
      </c>
      <c r="K10" s="329">
        <v>0.1</v>
      </c>
      <c r="L10" s="330">
        <v>0.2</v>
      </c>
      <c r="M10" s="148"/>
      <c r="N10" s="150"/>
      <c r="O10" s="329">
        <v>0.2</v>
      </c>
      <c r="P10" s="335">
        <v>1</v>
      </c>
      <c r="Q10" s="341">
        <v>0.2</v>
      </c>
      <c r="R10" s="236">
        <v>10</v>
      </c>
      <c r="S10" s="353">
        <v>0.09</v>
      </c>
      <c r="T10" s="335">
        <v>1</v>
      </c>
      <c r="U10" s="69">
        <v>0.3</v>
      </c>
      <c r="V10" s="147">
        <v>1</v>
      </c>
      <c r="W10" s="136"/>
    </row>
    <row r="11" spans="1:23" s="46" customFormat="1" x14ac:dyDescent="0.25">
      <c r="A11" s="219" t="str">
        <f>'Eff Conc.'!A11</f>
        <v>Q1 2013</v>
      </c>
      <c r="B11" s="220">
        <f>'Eff Conc.'!B11</f>
        <v>41359</v>
      </c>
      <c r="C11" s="329">
        <v>0.1</v>
      </c>
      <c r="D11" s="330">
        <v>0.2</v>
      </c>
      <c r="E11" s="341">
        <v>0.1</v>
      </c>
      <c r="F11" s="343">
        <v>1</v>
      </c>
      <c r="G11" s="344">
        <v>0.04</v>
      </c>
      <c r="H11" s="330">
        <v>0.2</v>
      </c>
      <c r="I11" s="346">
        <v>1.6000000000000001E-3</v>
      </c>
      <c r="J11" s="348">
        <v>0.2</v>
      </c>
      <c r="K11" s="329">
        <v>0.1</v>
      </c>
      <c r="L11" s="330">
        <v>0.2</v>
      </c>
      <c r="M11" s="148"/>
      <c r="N11" s="150"/>
      <c r="O11" s="329">
        <v>0.4</v>
      </c>
      <c r="P11" s="335">
        <v>2</v>
      </c>
      <c r="Q11" s="341">
        <v>0.4</v>
      </c>
      <c r="R11" s="236">
        <v>20</v>
      </c>
      <c r="S11" s="238">
        <v>0.18</v>
      </c>
      <c r="T11" s="335">
        <v>2</v>
      </c>
      <c r="U11" s="69">
        <v>0.3</v>
      </c>
      <c r="V11" s="147">
        <v>1</v>
      </c>
      <c r="W11" s="136"/>
    </row>
    <row r="12" spans="1:23" s="46" customFormat="1" x14ac:dyDescent="0.25">
      <c r="A12" s="219" t="str">
        <f>'Eff Conc.'!A12</f>
        <v>Q2 2013</v>
      </c>
      <c r="B12" s="220">
        <f>'Eff Conc.'!B12</f>
        <v>41369</v>
      </c>
      <c r="C12" s="329">
        <v>0.2</v>
      </c>
      <c r="D12" s="330">
        <v>0.2</v>
      </c>
      <c r="E12" s="341">
        <v>0.1</v>
      </c>
      <c r="F12" s="343">
        <v>1</v>
      </c>
      <c r="G12" s="354">
        <v>2</v>
      </c>
      <c r="H12" s="147">
        <v>10</v>
      </c>
      <c r="I12" s="346">
        <v>1.6000000000000001E-3</v>
      </c>
      <c r="J12" s="348">
        <v>0.2</v>
      </c>
      <c r="K12" s="329">
        <v>0.1</v>
      </c>
      <c r="L12" s="330">
        <v>0.2</v>
      </c>
      <c r="M12" s="148"/>
      <c r="N12" s="150"/>
      <c r="O12" s="329">
        <v>0.2</v>
      </c>
      <c r="P12" s="335">
        <v>1</v>
      </c>
      <c r="Q12" s="341">
        <v>0.4</v>
      </c>
      <c r="R12" s="351">
        <v>2</v>
      </c>
      <c r="S12" s="353">
        <v>0.09</v>
      </c>
      <c r="T12" s="335">
        <v>1</v>
      </c>
      <c r="U12" s="69">
        <v>0.3</v>
      </c>
      <c r="V12" s="147">
        <v>1</v>
      </c>
      <c r="W12" s="136"/>
    </row>
    <row r="13" spans="1:23" s="46" customFormat="1" x14ac:dyDescent="0.25">
      <c r="A13" s="219">
        <f>'Eff Conc.'!A13</f>
        <v>0</v>
      </c>
      <c r="B13" s="220">
        <f>'Eff Conc.'!B13</f>
        <v>0</v>
      </c>
      <c r="C13" s="146"/>
      <c r="D13" s="147"/>
      <c r="E13" s="148"/>
      <c r="F13" s="149"/>
      <c r="G13" s="146"/>
      <c r="H13" s="147"/>
      <c r="I13" s="148"/>
      <c r="J13" s="149"/>
      <c r="K13" s="146"/>
      <c r="L13" s="147"/>
      <c r="M13" s="148"/>
      <c r="N13" s="150"/>
      <c r="O13" s="146"/>
      <c r="P13" s="147"/>
      <c r="Q13" s="148"/>
      <c r="R13" s="236"/>
      <c r="S13" s="238"/>
      <c r="T13" s="147"/>
      <c r="U13" s="69"/>
      <c r="V13" s="147"/>
      <c r="W13" s="136"/>
    </row>
    <row r="14" spans="1:23" s="46" customFormat="1" x14ac:dyDescent="0.25">
      <c r="A14" s="219">
        <f>'Eff Conc.'!A14</f>
        <v>0</v>
      </c>
      <c r="B14" s="220">
        <f>'Eff Conc.'!B14</f>
        <v>0</v>
      </c>
      <c r="C14" s="146"/>
      <c r="D14" s="147"/>
      <c r="E14" s="148"/>
      <c r="F14" s="149"/>
      <c r="G14" s="146"/>
      <c r="H14" s="147"/>
      <c r="I14" s="148"/>
      <c r="J14" s="149"/>
      <c r="K14" s="146"/>
      <c r="L14" s="147"/>
      <c r="M14" s="148"/>
      <c r="N14" s="150"/>
      <c r="O14" s="146"/>
      <c r="P14" s="147"/>
      <c r="Q14" s="148"/>
      <c r="R14" s="236"/>
      <c r="S14" s="238"/>
      <c r="T14" s="147"/>
      <c r="U14" s="146"/>
      <c r="V14" s="147"/>
      <c r="W14" s="136"/>
    </row>
    <row r="15" spans="1:23" s="46" customFormat="1" x14ac:dyDescent="0.25">
      <c r="A15" s="219">
        <f>'Eff Conc.'!A15</f>
        <v>0</v>
      </c>
      <c r="B15" s="220">
        <f>'Eff Conc.'!B15</f>
        <v>0</v>
      </c>
      <c r="C15" s="146"/>
      <c r="D15" s="147"/>
      <c r="E15" s="148"/>
      <c r="F15" s="149"/>
      <c r="G15" s="146"/>
      <c r="H15" s="147"/>
      <c r="I15" s="148"/>
      <c r="J15" s="149"/>
      <c r="K15" s="146"/>
      <c r="L15" s="147"/>
      <c r="M15" s="148"/>
      <c r="N15" s="150"/>
      <c r="O15" s="146"/>
      <c r="P15" s="147"/>
      <c r="Q15" s="148"/>
      <c r="R15" s="236"/>
      <c r="S15" s="238"/>
      <c r="T15" s="147"/>
      <c r="U15" s="146"/>
      <c r="V15" s="147"/>
      <c r="W15" s="136"/>
    </row>
    <row r="16" spans="1:23" s="46" customFormat="1" x14ac:dyDescent="0.25">
      <c r="A16" s="219">
        <f>'Eff Conc.'!A16</f>
        <v>0</v>
      </c>
      <c r="B16" s="220">
        <f>'Eff Conc.'!B16</f>
        <v>0</v>
      </c>
      <c r="C16" s="146"/>
      <c r="D16" s="147"/>
      <c r="E16" s="148"/>
      <c r="F16" s="149"/>
      <c r="G16" s="146"/>
      <c r="H16" s="147"/>
      <c r="I16" s="148"/>
      <c r="J16" s="149"/>
      <c r="K16" s="146"/>
      <c r="L16" s="147"/>
      <c r="M16" s="148"/>
      <c r="N16" s="150"/>
      <c r="O16" s="146"/>
      <c r="P16" s="147"/>
      <c r="Q16" s="148"/>
      <c r="R16" s="236"/>
      <c r="S16" s="238"/>
      <c r="T16" s="147"/>
      <c r="U16" s="146"/>
      <c r="V16" s="147"/>
      <c r="W16" s="136"/>
    </row>
    <row r="17" spans="1:23" s="46" customFormat="1" x14ac:dyDescent="0.25">
      <c r="A17" s="219">
        <f>'Eff Conc.'!A17</f>
        <v>0</v>
      </c>
      <c r="B17" s="220">
        <f>'Eff Conc.'!B17</f>
        <v>0</v>
      </c>
      <c r="C17" s="146"/>
      <c r="D17" s="147"/>
      <c r="E17" s="148"/>
      <c r="F17" s="149"/>
      <c r="G17" s="146"/>
      <c r="H17" s="147"/>
      <c r="I17" s="148"/>
      <c r="J17" s="149"/>
      <c r="K17" s="146"/>
      <c r="L17" s="147"/>
      <c r="M17" s="148"/>
      <c r="N17" s="150"/>
      <c r="O17" s="146"/>
      <c r="P17" s="147"/>
      <c r="Q17" s="148"/>
      <c r="R17" s="236"/>
      <c r="S17" s="238"/>
      <c r="T17" s="147"/>
      <c r="U17" s="146"/>
      <c r="V17" s="147"/>
      <c r="W17" s="136"/>
    </row>
    <row r="18" spans="1:23" s="46" customFormat="1" x14ac:dyDescent="0.25">
      <c r="A18" s="219">
        <f>'Eff Conc.'!A18</f>
        <v>0</v>
      </c>
      <c r="B18" s="220">
        <f>'Eff Conc.'!B18</f>
        <v>0</v>
      </c>
      <c r="C18" s="146"/>
      <c r="D18" s="147"/>
      <c r="E18" s="148"/>
      <c r="F18" s="149"/>
      <c r="G18" s="146"/>
      <c r="H18" s="147"/>
      <c r="I18" s="148"/>
      <c r="J18" s="149"/>
      <c r="K18" s="146"/>
      <c r="L18" s="147"/>
      <c r="M18" s="148"/>
      <c r="N18" s="150"/>
      <c r="O18" s="146"/>
      <c r="P18" s="147"/>
      <c r="Q18" s="148"/>
      <c r="R18" s="236"/>
      <c r="S18" s="238"/>
      <c r="T18" s="147"/>
      <c r="U18" s="146"/>
      <c r="V18" s="147"/>
      <c r="W18" s="136"/>
    </row>
    <row r="19" spans="1:23" s="125" customFormat="1" x14ac:dyDescent="0.25">
      <c r="A19" s="219">
        <f>'Eff Conc.'!A19</f>
        <v>0</v>
      </c>
      <c r="B19" s="220">
        <f>'Eff Conc.'!B19</f>
        <v>0</v>
      </c>
      <c r="C19" s="146"/>
      <c r="D19" s="147"/>
      <c r="E19" s="148"/>
      <c r="F19" s="149"/>
      <c r="G19" s="146"/>
      <c r="H19" s="147"/>
      <c r="I19" s="148"/>
      <c r="J19" s="149"/>
      <c r="K19" s="146"/>
      <c r="L19" s="147"/>
      <c r="M19" s="148"/>
      <c r="N19" s="150"/>
      <c r="O19" s="146"/>
      <c r="P19" s="147"/>
      <c r="Q19" s="148"/>
      <c r="R19" s="236"/>
      <c r="S19" s="238"/>
      <c r="T19" s="147"/>
      <c r="U19" s="146"/>
      <c r="V19" s="147"/>
      <c r="W19" s="136"/>
    </row>
    <row r="20" spans="1:23" s="125" customFormat="1" x14ac:dyDescent="0.25">
      <c r="A20" s="219">
        <f>'Eff Conc.'!A20</f>
        <v>0</v>
      </c>
      <c r="B20" s="220">
        <f>'Eff Conc.'!B20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50"/>
      <c r="O20" s="146"/>
      <c r="P20" s="147"/>
      <c r="Q20" s="148"/>
      <c r="R20" s="236"/>
      <c r="S20" s="238"/>
      <c r="T20" s="147"/>
      <c r="U20" s="146"/>
      <c r="V20" s="147"/>
      <c r="W20" s="136"/>
    </row>
    <row r="21" spans="1:23" s="125" customFormat="1" x14ac:dyDescent="0.25">
      <c r="A21" s="219">
        <f>'Eff Conc.'!A21</f>
        <v>0</v>
      </c>
      <c r="B21" s="220">
        <f>'Eff Conc.'!B21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50"/>
      <c r="O21" s="146"/>
      <c r="P21" s="147"/>
      <c r="Q21" s="148"/>
      <c r="R21" s="236"/>
      <c r="S21" s="238"/>
      <c r="T21" s="147"/>
      <c r="U21" s="146"/>
      <c r="V21" s="147"/>
      <c r="W21" s="136"/>
    </row>
    <row r="22" spans="1:23" s="125" customFormat="1" x14ac:dyDescent="0.25">
      <c r="A22" s="219">
        <f>'Eff Conc.'!A22</f>
        <v>0</v>
      </c>
      <c r="B22" s="220">
        <f>'Eff Conc.'!B22</f>
        <v>0</v>
      </c>
      <c r="C22" s="146"/>
      <c r="D22" s="147"/>
      <c r="E22" s="148"/>
      <c r="F22" s="149"/>
      <c r="G22" s="146"/>
      <c r="H22" s="147"/>
      <c r="I22" s="148"/>
      <c r="J22" s="149"/>
      <c r="K22" s="146"/>
      <c r="L22" s="147"/>
      <c r="M22" s="148"/>
      <c r="N22" s="150"/>
      <c r="O22" s="146"/>
      <c r="P22" s="147"/>
      <c r="Q22" s="148"/>
      <c r="R22" s="236"/>
      <c r="S22" s="238"/>
      <c r="T22" s="147"/>
      <c r="U22" s="146"/>
      <c r="V22" s="147"/>
      <c r="W22" s="136"/>
    </row>
    <row r="23" spans="1:23" s="125" customFormat="1" x14ac:dyDescent="0.25">
      <c r="A23" s="219">
        <f>'Eff Conc.'!A23</f>
        <v>0</v>
      </c>
      <c r="B23" s="220">
        <f>'Eff Conc.'!B23</f>
        <v>0</v>
      </c>
      <c r="C23" s="146"/>
      <c r="D23" s="147"/>
      <c r="E23" s="148"/>
      <c r="F23" s="149"/>
      <c r="G23" s="146"/>
      <c r="H23" s="147"/>
      <c r="I23" s="148"/>
      <c r="J23" s="149"/>
      <c r="K23" s="146"/>
      <c r="L23" s="147"/>
      <c r="M23" s="148"/>
      <c r="N23" s="150"/>
      <c r="O23" s="146"/>
      <c r="P23" s="147"/>
      <c r="Q23" s="148"/>
      <c r="R23" s="236"/>
      <c r="S23" s="238"/>
      <c r="T23" s="147"/>
      <c r="U23" s="146"/>
      <c r="V23" s="147"/>
      <c r="W23" s="136"/>
    </row>
    <row r="24" spans="1:23" s="125" customFormat="1" x14ac:dyDescent="0.25">
      <c r="A24" s="219">
        <f>'Eff Conc.'!A24</f>
        <v>0</v>
      </c>
      <c r="B24" s="220">
        <f>'Eff Conc.'!B24</f>
        <v>0</v>
      </c>
      <c r="C24" s="146"/>
      <c r="D24" s="147"/>
      <c r="E24" s="148"/>
      <c r="F24" s="149"/>
      <c r="G24" s="146"/>
      <c r="H24" s="147"/>
      <c r="I24" s="148"/>
      <c r="J24" s="149"/>
      <c r="K24" s="146"/>
      <c r="L24" s="147"/>
      <c r="M24" s="148"/>
      <c r="N24" s="150"/>
      <c r="O24" s="146"/>
      <c r="P24" s="147"/>
      <c r="Q24" s="148"/>
      <c r="R24" s="236"/>
      <c r="S24" s="238"/>
      <c r="T24" s="147"/>
      <c r="U24" s="146"/>
      <c r="V24" s="147"/>
      <c r="W24" s="136"/>
    </row>
    <row r="25" spans="1:23" s="125" customFormat="1" x14ac:dyDescent="0.25">
      <c r="A25" s="219">
        <f>'Eff Conc.'!A25</f>
        <v>0</v>
      </c>
      <c r="B25" s="220">
        <f>'Eff Conc.'!B25</f>
        <v>0</v>
      </c>
      <c r="C25" s="146"/>
      <c r="D25" s="147"/>
      <c r="E25" s="148"/>
      <c r="F25" s="149"/>
      <c r="G25" s="146"/>
      <c r="H25" s="147"/>
      <c r="I25" s="148"/>
      <c r="J25" s="149"/>
      <c r="K25" s="146"/>
      <c r="L25" s="147"/>
      <c r="M25" s="148"/>
      <c r="N25" s="150"/>
      <c r="O25" s="146"/>
      <c r="P25" s="147"/>
      <c r="Q25" s="148"/>
      <c r="R25" s="236"/>
      <c r="S25" s="238"/>
      <c r="T25" s="147"/>
      <c r="U25" s="146"/>
      <c r="V25" s="147"/>
      <c r="W25" s="136"/>
    </row>
    <row r="26" spans="1:23" s="125" customFormat="1" x14ac:dyDescent="0.25">
      <c r="A26" s="219">
        <f>'Eff Conc.'!A26</f>
        <v>0</v>
      </c>
      <c r="B26" s="220">
        <f>'Eff Conc.'!B26</f>
        <v>0</v>
      </c>
      <c r="C26" s="146"/>
      <c r="D26" s="147"/>
      <c r="E26" s="148"/>
      <c r="F26" s="149"/>
      <c r="G26" s="146"/>
      <c r="H26" s="147"/>
      <c r="I26" s="148"/>
      <c r="J26" s="149"/>
      <c r="K26" s="146"/>
      <c r="L26" s="147"/>
      <c r="M26" s="148"/>
      <c r="N26" s="150"/>
      <c r="O26" s="146"/>
      <c r="P26" s="147"/>
      <c r="Q26" s="148"/>
      <c r="R26" s="236"/>
      <c r="S26" s="238"/>
      <c r="T26" s="147"/>
      <c r="U26" s="146"/>
      <c r="V26" s="147"/>
      <c r="W26" s="136"/>
    </row>
    <row r="27" spans="1:23" s="125" customFormat="1" x14ac:dyDescent="0.25">
      <c r="A27" s="219">
        <f>'Eff Conc.'!A27</f>
        <v>0</v>
      </c>
      <c r="B27" s="220">
        <f>'Eff Conc.'!B27</f>
        <v>0</v>
      </c>
      <c r="C27" s="146"/>
      <c r="D27" s="147"/>
      <c r="E27" s="148"/>
      <c r="F27" s="149"/>
      <c r="G27" s="146"/>
      <c r="H27" s="147"/>
      <c r="I27" s="148"/>
      <c r="J27" s="149"/>
      <c r="K27" s="146"/>
      <c r="L27" s="147"/>
      <c r="M27" s="148"/>
      <c r="N27" s="150"/>
      <c r="O27" s="146"/>
      <c r="P27" s="147"/>
      <c r="Q27" s="148"/>
      <c r="R27" s="236"/>
      <c r="S27" s="238"/>
      <c r="T27" s="147"/>
      <c r="U27" s="146"/>
      <c r="V27" s="147"/>
      <c r="W27" s="136"/>
    </row>
    <row r="28" spans="1:23" s="125" customFormat="1" x14ac:dyDescent="0.25">
      <c r="A28" s="219">
        <f>'Eff Conc.'!A28</f>
        <v>0</v>
      </c>
      <c r="B28" s="220">
        <f>'Eff Conc.'!B28</f>
        <v>0</v>
      </c>
      <c r="C28" s="146"/>
      <c r="D28" s="147"/>
      <c r="E28" s="148"/>
      <c r="F28" s="149"/>
      <c r="G28" s="146"/>
      <c r="H28" s="147"/>
      <c r="I28" s="148"/>
      <c r="J28" s="149"/>
      <c r="K28" s="146"/>
      <c r="L28" s="147"/>
      <c r="M28" s="148"/>
      <c r="N28" s="150"/>
      <c r="O28" s="146"/>
      <c r="P28" s="147"/>
      <c r="Q28" s="148"/>
      <c r="R28" s="236"/>
      <c r="S28" s="238"/>
      <c r="T28" s="147"/>
      <c r="U28" s="146"/>
      <c r="V28" s="147"/>
      <c r="W28" s="136"/>
    </row>
    <row r="29" spans="1:23" s="125" customFormat="1" x14ac:dyDescent="0.25">
      <c r="A29" s="219">
        <f>'Eff Conc.'!A29</f>
        <v>0</v>
      </c>
      <c r="B29" s="220">
        <f>'Eff Conc.'!B29</f>
        <v>0</v>
      </c>
      <c r="C29" s="146"/>
      <c r="D29" s="147"/>
      <c r="E29" s="148"/>
      <c r="F29" s="149"/>
      <c r="G29" s="146"/>
      <c r="H29" s="147"/>
      <c r="I29" s="148"/>
      <c r="J29" s="149"/>
      <c r="K29" s="146"/>
      <c r="L29" s="147"/>
      <c r="M29" s="148"/>
      <c r="N29" s="150"/>
      <c r="O29" s="146"/>
      <c r="P29" s="147"/>
      <c r="Q29" s="148"/>
      <c r="R29" s="236"/>
      <c r="S29" s="238"/>
      <c r="T29" s="147"/>
      <c r="U29" s="146"/>
      <c r="V29" s="147"/>
      <c r="W29" s="136"/>
    </row>
    <row r="30" spans="1:23" s="125" customFormat="1" x14ac:dyDescent="0.25">
      <c r="A30" s="219">
        <f>'Eff Conc.'!A30</f>
        <v>0</v>
      </c>
      <c r="B30" s="220">
        <f>'Eff Conc.'!B30</f>
        <v>0</v>
      </c>
      <c r="C30" s="146"/>
      <c r="D30" s="147"/>
      <c r="E30" s="148"/>
      <c r="F30" s="149"/>
      <c r="G30" s="146"/>
      <c r="H30" s="147"/>
      <c r="I30" s="148"/>
      <c r="J30" s="149"/>
      <c r="K30" s="146"/>
      <c r="L30" s="147"/>
      <c r="M30" s="148"/>
      <c r="N30" s="150"/>
      <c r="O30" s="146"/>
      <c r="P30" s="147"/>
      <c r="Q30" s="148"/>
      <c r="R30" s="236"/>
      <c r="S30" s="238"/>
      <c r="T30" s="147"/>
      <c r="U30" s="146"/>
      <c r="V30" s="147"/>
      <c r="W30" s="136"/>
    </row>
    <row r="31" spans="1:23" s="125" customFormat="1" x14ac:dyDescent="0.25">
      <c r="A31" s="219">
        <f>'Eff Conc.'!A31</f>
        <v>0</v>
      </c>
      <c r="B31" s="220">
        <f>'Eff Conc.'!B31</f>
        <v>0</v>
      </c>
      <c r="C31" s="146"/>
      <c r="D31" s="147"/>
      <c r="E31" s="148"/>
      <c r="F31" s="149"/>
      <c r="G31" s="146"/>
      <c r="H31" s="147"/>
      <c r="I31" s="148"/>
      <c r="J31" s="149"/>
      <c r="K31" s="146"/>
      <c r="L31" s="147"/>
      <c r="M31" s="148"/>
      <c r="N31" s="150"/>
      <c r="O31" s="146"/>
      <c r="P31" s="147"/>
      <c r="Q31" s="148"/>
      <c r="R31" s="236"/>
      <c r="S31" s="238"/>
      <c r="T31" s="147"/>
      <c r="U31" s="146"/>
      <c r="V31" s="147"/>
      <c r="W31" s="136"/>
    </row>
    <row r="32" spans="1:23" s="125" customFormat="1" x14ac:dyDescent="0.25">
      <c r="A32" s="219">
        <f>'Eff Conc.'!A32</f>
        <v>0</v>
      </c>
      <c r="B32" s="220">
        <f>'Eff Conc.'!B32</f>
        <v>0</v>
      </c>
      <c r="C32" s="146"/>
      <c r="D32" s="147"/>
      <c r="E32" s="148"/>
      <c r="F32" s="149"/>
      <c r="G32" s="146"/>
      <c r="H32" s="147"/>
      <c r="I32" s="148"/>
      <c r="J32" s="149"/>
      <c r="K32" s="146"/>
      <c r="L32" s="147"/>
      <c r="M32" s="148"/>
      <c r="N32" s="150"/>
      <c r="O32" s="146"/>
      <c r="P32" s="147"/>
      <c r="Q32" s="148"/>
      <c r="R32" s="236"/>
      <c r="S32" s="238"/>
      <c r="T32" s="147"/>
      <c r="U32" s="146"/>
      <c r="V32" s="147"/>
      <c r="W32" s="136"/>
    </row>
    <row r="33" spans="1:23" s="125" customFormat="1" x14ac:dyDescent="0.25">
      <c r="A33" s="219">
        <f>'Eff Conc.'!A33</f>
        <v>0</v>
      </c>
      <c r="B33" s="220">
        <f>'Eff Conc.'!B33</f>
        <v>0</v>
      </c>
      <c r="C33" s="146"/>
      <c r="D33" s="147"/>
      <c r="E33" s="148"/>
      <c r="F33" s="149"/>
      <c r="G33" s="146"/>
      <c r="H33" s="147"/>
      <c r="I33" s="148"/>
      <c r="J33" s="149"/>
      <c r="K33" s="146"/>
      <c r="L33" s="147"/>
      <c r="M33" s="148"/>
      <c r="N33" s="150"/>
      <c r="O33" s="146"/>
      <c r="P33" s="147"/>
      <c r="Q33" s="148"/>
      <c r="R33" s="236"/>
      <c r="S33" s="238"/>
      <c r="T33" s="147"/>
      <c r="U33" s="146"/>
      <c r="V33" s="147"/>
      <c r="W33" s="136"/>
    </row>
    <row r="34" spans="1:23" s="125" customFormat="1" x14ac:dyDescent="0.25">
      <c r="A34" s="219">
        <f>'Eff Conc.'!A34</f>
        <v>0</v>
      </c>
      <c r="B34" s="220">
        <f>'Eff Conc.'!B34</f>
        <v>0</v>
      </c>
      <c r="C34" s="146"/>
      <c r="D34" s="147"/>
      <c r="E34" s="148"/>
      <c r="F34" s="149"/>
      <c r="G34" s="146"/>
      <c r="H34" s="147"/>
      <c r="I34" s="148"/>
      <c r="J34" s="149"/>
      <c r="K34" s="146"/>
      <c r="L34" s="147"/>
      <c r="M34" s="148"/>
      <c r="N34" s="150"/>
      <c r="O34" s="146"/>
      <c r="P34" s="147"/>
      <c r="Q34" s="148"/>
      <c r="R34" s="236"/>
      <c r="S34" s="238"/>
      <c r="T34" s="147"/>
      <c r="U34" s="146"/>
      <c r="V34" s="147"/>
      <c r="W34" s="136"/>
    </row>
    <row r="35" spans="1:23" s="125" customFormat="1" x14ac:dyDescent="0.25">
      <c r="A35" s="219">
        <f>'Eff Conc.'!A35</f>
        <v>0</v>
      </c>
      <c r="B35" s="220">
        <f>'Eff Conc.'!B35</f>
        <v>0</v>
      </c>
      <c r="C35" s="146"/>
      <c r="D35" s="147"/>
      <c r="E35" s="148"/>
      <c r="F35" s="149"/>
      <c r="G35" s="146"/>
      <c r="H35" s="147"/>
      <c r="I35" s="148"/>
      <c r="J35" s="149"/>
      <c r="K35" s="146"/>
      <c r="L35" s="147"/>
      <c r="M35" s="148"/>
      <c r="N35" s="150"/>
      <c r="O35" s="146"/>
      <c r="P35" s="147"/>
      <c r="Q35" s="148"/>
      <c r="R35" s="236"/>
      <c r="S35" s="238"/>
      <c r="T35" s="147"/>
      <c r="U35" s="146"/>
      <c r="V35" s="147"/>
      <c r="W35" s="136"/>
    </row>
    <row r="36" spans="1:23" s="125" customFormat="1" x14ac:dyDescent="0.25">
      <c r="A36" s="219">
        <f>'Eff Conc.'!A36</f>
        <v>0</v>
      </c>
      <c r="B36" s="220">
        <f>'Eff Conc.'!B36</f>
        <v>0</v>
      </c>
      <c r="C36" s="146"/>
      <c r="D36" s="147"/>
      <c r="E36" s="148"/>
      <c r="F36" s="149"/>
      <c r="G36" s="146"/>
      <c r="H36" s="147"/>
      <c r="I36" s="148"/>
      <c r="J36" s="149"/>
      <c r="K36" s="146"/>
      <c r="L36" s="147"/>
      <c r="M36" s="148"/>
      <c r="N36" s="150"/>
      <c r="O36" s="146"/>
      <c r="P36" s="147"/>
      <c r="Q36" s="148"/>
      <c r="R36" s="236"/>
      <c r="S36" s="238"/>
      <c r="T36" s="147"/>
      <c r="U36" s="146"/>
      <c r="V36" s="147"/>
      <c r="W36" s="136"/>
    </row>
    <row r="37" spans="1:23" s="125" customFormat="1" x14ac:dyDescent="0.25">
      <c r="A37" s="219">
        <f>'Eff Conc.'!A37</f>
        <v>0</v>
      </c>
      <c r="B37" s="220">
        <f>'Eff Conc.'!B37</f>
        <v>0</v>
      </c>
      <c r="C37" s="146"/>
      <c r="D37" s="147"/>
      <c r="E37" s="148"/>
      <c r="F37" s="149"/>
      <c r="G37" s="146"/>
      <c r="H37" s="147"/>
      <c r="I37" s="148"/>
      <c r="J37" s="149"/>
      <c r="K37" s="146"/>
      <c r="L37" s="147"/>
      <c r="M37" s="148"/>
      <c r="N37" s="150"/>
      <c r="O37" s="146"/>
      <c r="P37" s="147"/>
      <c r="Q37" s="148"/>
      <c r="R37" s="236"/>
      <c r="S37" s="238"/>
      <c r="T37" s="147"/>
      <c r="U37" s="146"/>
      <c r="V37" s="147"/>
      <c r="W37" s="136"/>
    </row>
    <row r="38" spans="1:23" s="125" customFormat="1" x14ac:dyDescent="0.25">
      <c r="A38" s="219">
        <f>'Eff Conc.'!A38</f>
        <v>0</v>
      </c>
      <c r="B38" s="220">
        <f>'Eff Conc.'!B38</f>
        <v>0</v>
      </c>
      <c r="C38" s="146"/>
      <c r="D38" s="147"/>
      <c r="E38" s="148"/>
      <c r="F38" s="149"/>
      <c r="G38" s="146"/>
      <c r="H38" s="147"/>
      <c r="I38" s="148"/>
      <c r="J38" s="149"/>
      <c r="K38" s="146"/>
      <c r="L38" s="147"/>
      <c r="M38" s="148"/>
      <c r="N38" s="150"/>
      <c r="O38" s="146"/>
      <c r="P38" s="147"/>
      <c r="Q38" s="148"/>
      <c r="R38" s="236"/>
      <c r="S38" s="238"/>
      <c r="T38" s="147"/>
      <c r="U38" s="146"/>
      <c r="V38" s="147"/>
      <c r="W38" s="136"/>
    </row>
    <row r="39" spans="1:23" s="125" customFormat="1" x14ac:dyDescent="0.25">
      <c r="A39" s="219">
        <f>'Eff Conc.'!A39</f>
        <v>0</v>
      </c>
      <c r="B39" s="220">
        <f>'Eff Conc.'!B39</f>
        <v>0</v>
      </c>
      <c r="C39" s="146"/>
      <c r="D39" s="147"/>
      <c r="E39" s="148"/>
      <c r="F39" s="149"/>
      <c r="G39" s="146"/>
      <c r="H39" s="147"/>
      <c r="I39" s="148"/>
      <c r="J39" s="149"/>
      <c r="K39" s="146"/>
      <c r="L39" s="147"/>
      <c r="M39" s="148"/>
      <c r="N39" s="150"/>
      <c r="O39" s="146"/>
      <c r="P39" s="147"/>
      <c r="Q39" s="148"/>
      <c r="R39" s="236"/>
      <c r="S39" s="238"/>
      <c r="T39" s="147"/>
      <c r="U39" s="146"/>
      <c r="V39" s="147"/>
      <c r="W39" s="136"/>
    </row>
    <row r="40" spans="1:23" s="125" customFormat="1" x14ac:dyDescent="0.25">
      <c r="A40" s="219">
        <f>'Eff Conc.'!A40</f>
        <v>0</v>
      </c>
      <c r="B40" s="220">
        <f>'Eff Conc.'!B40</f>
        <v>0</v>
      </c>
      <c r="C40" s="146"/>
      <c r="D40" s="147"/>
      <c r="E40" s="148"/>
      <c r="F40" s="149"/>
      <c r="G40" s="146"/>
      <c r="H40" s="147"/>
      <c r="I40" s="148"/>
      <c r="J40" s="149"/>
      <c r="K40" s="146"/>
      <c r="L40" s="147"/>
      <c r="M40" s="148"/>
      <c r="N40" s="150"/>
      <c r="O40" s="146"/>
      <c r="P40" s="147"/>
      <c r="Q40" s="148"/>
      <c r="R40" s="236"/>
      <c r="S40" s="238"/>
      <c r="T40" s="147"/>
      <c r="U40" s="146"/>
      <c r="V40" s="147"/>
      <c r="W40" s="136"/>
    </row>
    <row r="41" spans="1:23" s="125" customFormat="1" x14ac:dyDescent="0.25">
      <c r="A41" s="219">
        <f>'Eff Conc.'!A41</f>
        <v>0</v>
      </c>
      <c r="B41" s="220">
        <f>'Eff Conc.'!B41</f>
        <v>0</v>
      </c>
      <c r="C41" s="146"/>
      <c r="D41" s="147"/>
      <c r="E41" s="148"/>
      <c r="F41" s="149"/>
      <c r="G41" s="146"/>
      <c r="H41" s="147"/>
      <c r="I41" s="148"/>
      <c r="J41" s="149"/>
      <c r="K41" s="146"/>
      <c r="L41" s="147"/>
      <c r="M41" s="148"/>
      <c r="N41" s="150"/>
      <c r="O41" s="146"/>
      <c r="P41" s="147"/>
      <c r="Q41" s="148"/>
      <c r="R41" s="236"/>
      <c r="S41" s="238"/>
      <c r="T41" s="147"/>
      <c r="U41" s="146"/>
      <c r="V41" s="147"/>
      <c r="W41" s="136"/>
    </row>
    <row r="42" spans="1:23" s="125" customFormat="1" x14ac:dyDescent="0.25">
      <c r="A42" s="219">
        <f>'Eff Conc.'!A42</f>
        <v>0</v>
      </c>
      <c r="B42" s="220">
        <f>'Eff Conc.'!B42</f>
        <v>0</v>
      </c>
      <c r="C42" s="146"/>
      <c r="D42" s="147"/>
      <c r="E42" s="148"/>
      <c r="F42" s="149"/>
      <c r="G42" s="146"/>
      <c r="H42" s="147"/>
      <c r="I42" s="148"/>
      <c r="J42" s="149"/>
      <c r="K42" s="146"/>
      <c r="L42" s="147"/>
      <c r="M42" s="148"/>
      <c r="N42" s="150"/>
      <c r="O42" s="146"/>
      <c r="P42" s="147"/>
      <c r="Q42" s="148"/>
      <c r="R42" s="236"/>
      <c r="S42" s="238"/>
      <c r="T42" s="147"/>
      <c r="U42" s="146"/>
      <c r="V42" s="147"/>
      <c r="W42" s="136"/>
    </row>
    <row r="43" spans="1:23" s="125" customFormat="1" x14ac:dyDescent="0.25">
      <c r="A43" s="219">
        <f>'Eff Conc.'!A43</f>
        <v>0</v>
      </c>
      <c r="B43" s="220">
        <f>'Eff Conc.'!B43</f>
        <v>0</v>
      </c>
      <c r="C43" s="146"/>
      <c r="D43" s="147"/>
      <c r="E43" s="148"/>
      <c r="F43" s="149"/>
      <c r="G43" s="146"/>
      <c r="H43" s="147"/>
      <c r="I43" s="148"/>
      <c r="J43" s="149"/>
      <c r="K43" s="146"/>
      <c r="L43" s="147"/>
      <c r="M43" s="148"/>
      <c r="N43" s="150"/>
      <c r="O43" s="146"/>
      <c r="P43" s="147"/>
      <c r="Q43" s="148"/>
      <c r="R43" s="236"/>
      <c r="S43" s="238"/>
      <c r="T43" s="147"/>
      <c r="U43" s="146"/>
      <c r="V43" s="147"/>
      <c r="W43" s="136"/>
    </row>
    <row r="44" spans="1:23" s="125" customFormat="1" x14ac:dyDescent="0.25">
      <c r="A44" s="219">
        <f>'Eff Conc.'!A44</f>
        <v>0</v>
      </c>
      <c r="B44" s="220">
        <f>'Eff Conc.'!B44</f>
        <v>0</v>
      </c>
      <c r="C44" s="146"/>
      <c r="D44" s="147"/>
      <c r="E44" s="148"/>
      <c r="F44" s="149"/>
      <c r="G44" s="146"/>
      <c r="H44" s="147"/>
      <c r="I44" s="148"/>
      <c r="J44" s="149"/>
      <c r="K44" s="146"/>
      <c r="L44" s="147"/>
      <c r="M44" s="148"/>
      <c r="N44" s="150"/>
      <c r="O44" s="146"/>
      <c r="P44" s="147"/>
      <c r="Q44" s="148"/>
      <c r="R44" s="236"/>
      <c r="S44" s="238"/>
      <c r="T44" s="147"/>
      <c r="U44" s="146"/>
      <c r="V44" s="147"/>
      <c r="W44" s="136"/>
    </row>
    <row r="45" spans="1:23" s="46" customFormat="1" x14ac:dyDescent="0.25">
      <c r="A45" s="219">
        <f>'Eff Conc.'!A45</f>
        <v>0</v>
      </c>
      <c r="B45" s="220">
        <f>'Eff Conc.'!B45</f>
        <v>0</v>
      </c>
      <c r="C45" s="146"/>
      <c r="D45" s="147"/>
      <c r="E45" s="148"/>
      <c r="F45" s="149"/>
      <c r="G45" s="146"/>
      <c r="H45" s="147"/>
      <c r="I45" s="148"/>
      <c r="J45" s="149"/>
      <c r="K45" s="146"/>
      <c r="L45" s="147"/>
      <c r="M45" s="148"/>
      <c r="N45" s="150"/>
      <c r="O45" s="146"/>
      <c r="P45" s="147"/>
      <c r="Q45" s="148"/>
      <c r="R45" s="236"/>
      <c r="S45" s="238"/>
      <c r="T45" s="147"/>
      <c r="U45" s="146"/>
      <c r="V45" s="147"/>
      <c r="W45" s="136"/>
    </row>
    <row r="46" spans="1:23" s="46" customFormat="1" x14ac:dyDescent="0.25">
      <c r="A46" s="219">
        <f>'Eff Conc.'!A46</f>
        <v>0</v>
      </c>
      <c r="B46" s="220">
        <f>'Eff Conc.'!B46</f>
        <v>0</v>
      </c>
      <c r="C46" s="146"/>
      <c r="D46" s="147"/>
      <c r="E46" s="148"/>
      <c r="F46" s="149"/>
      <c r="G46" s="146"/>
      <c r="H46" s="147"/>
      <c r="I46" s="148"/>
      <c r="J46" s="149"/>
      <c r="K46" s="146"/>
      <c r="L46" s="147"/>
      <c r="M46" s="148"/>
      <c r="N46" s="150"/>
      <c r="O46" s="146"/>
      <c r="P46" s="147"/>
      <c r="Q46" s="148"/>
      <c r="R46" s="236"/>
      <c r="S46" s="238"/>
      <c r="T46" s="147"/>
      <c r="U46" s="146"/>
      <c r="V46" s="147"/>
      <c r="W46" s="136"/>
    </row>
    <row r="47" spans="1:23" s="46" customFormat="1" x14ac:dyDescent="0.25">
      <c r="A47" s="219">
        <f>'Eff Conc.'!A47</f>
        <v>0</v>
      </c>
      <c r="B47" s="220">
        <f>'Eff Conc.'!B47</f>
        <v>0</v>
      </c>
      <c r="C47" s="146"/>
      <c r="D47" s="147"/>
      <c r="E47" s="148"/>
      <c r="F47" s="149"/>
      <c r="G47" s="146"/>
      <c r="H47" s="147"/>
      <c r="I47" s="148"/>
      <c r="J47" s="149"/>
      <c r="K47" s="146"/>
      <c r="L47" s="147"/>
      <c r="M47" s="148"/>
      <c r="N47" s="150"/>
      <c r="O47" s="146"/>
      <c r="P47" s="147"/>
      <c r="Q47" s="148"/>
      <c r="R47" s="236"/>
      <c r="S47" s="238"/>
      <c r="T47" s="147"/>
      <c r="U47" s="146"/>
      <c r="V47" s="147"/>
      <c r="W47" s="136"/>
    </row>
    <row r="48" spans="1:23" s="46" customFormat="1" x14ac:dyDescent="0.25">
      <c r="A48" s="219">
        <f>'Eff Conc.'!A48</f>
        <v>0</v>
      </c>
      <c r="B48" s="220">
        <f>'Eff Conc.'!B48</f>
        <v>0</v>
      </c>
      <c r="C48" s="146"/>
      <c r="D48" s="147"/>
      <c r="E48" s="148"/>
      <c r="F48" s="149"/>
      <c r="G48" s="146"/>
      <c r="H48" s="147"/>
      <c r="I48" s="148"/>
      <c r="J48" s="149"/>
      <c r="K48" s="146"/>
      <c r="L48" s="147"/>
      <c r="M48" s="148"/>
      <c r="N48" s="150"/>
      <c r="O48" s="146"/>
      <c r="P48" s="147"/>
      <c r="Q48" s="148"/>
      <c r="R48" s="236"/>
      <c r="S48" s="238"/>
      <c r="T48" s="147"/>
      <c r="U48" s="146"/>
      <c r="V48" s="147"/>
      <c r="W48" s="136"/>
    </row>
    <row r="49" spans="1:23" s="46" customFormat="1" x14ac:dyDescent="0.25">
      <c r="A49" s="219">
        <f>'Eff Conc.'!A49</f>
        <v>0</v>
      </c>
      <c r="B49" s="220">
        <f>'Eff Conc.'!B49</f>
        <v>0</v>
      </c>
      <c r="C49" s="146"/>
      <c r="D49" s="147"/>
      <c r="E49" s="148"/>
      <c r="F49" s="149"/>
      <c r="G49" s="146"/>
      <c r="H49" s="147"/>
      <c r="I49" s="148"/>
      <c r="J49" s="149"/>
      <c r="K49" s="146"/>
      <c r="L49" s="147"/>
      <c r="M49" s="148"/>
      <c r="N49" s="150"/>
      <c r="O49" s="146"/>
      <c r="P49" s="147"/>
      <c r="Q49" s="148"/>
      <c r="R49" s="236"/>
      <c r="S49" s="238"/>
      <c r="T49" s="147"/>
      <c r="U49" s="146"/>
      <c r="V49" s="147"/>
      <c r="W49" s="136"/>
    </row>
    <row r="50" spans="1:23" s="46" customFormat="1" x14ac:dyDescent="0.25">
      <c r="A50" s="219">
        <f>'Eff Conc.'!A50</f>
        <v>0</v>
      </c>
      <c r="B50" s="220">
        <f>'Eff Conc.'!B50</f>
        <v>0</v>
      </c>
      <c r="C50" s="146"/>
      <c r="D50" s="147"/>
      <c r="E50" s="148"/>
      <c r="F50" s="149"/>
      <c r="G50" s="146"/>
      <c r="H50" s="147"/>
      <c r="I50" s="148"/>
      <c r="J50" s="149"/>
      <c r="K50" s="146"/>
      <c r="L50" s="147"/>
      <c r="M50" s="148"/>
      <c r="N50" s="150"/>
      <c r="O50" s="146"/>
      <c r="P50" s="147"/>
      <c r="Q50" s="148"/>
      <c r="R50" s="236"/>
      <c r="S50" s="238"/>
      <c r="T50" s="147"/>
      <c r="U50" s="146"/>
      <c r="V50" s="147"/>
      <c r="W50" s="136"/>
    </row>
    <row r="51" spans="1:23" s="46" customFormat="1" x14ac:dyDescent="0.25">
      <c r="A51" s="219">
        <f>'Eff Conc.'!A51</f>
        <v>0</v>
      </c>
      <c r="B51" s="220">
        <f>'Eff Conc.'!B51</f>
        <v>0</v>
      </c>
      <c r="C51" s="146"/>
      <c r="D51" s="147"/>
      <c r="E51" s="148"/>
      <c r="F51" s="149"/>
      <c r="G51" s="146"/>
      <c r="H51" s="147"/>
      <c r="I51" s="148"/>
      <c r="J51" s="149"/>
      <c r="K51" s="146"/>
      <c r="L51" s="147"/>
      <c r="M51" s="148"/>
      <c r="N51" s="150"/>
      <c r="O51" s="146"/>
      <c r="P51" s="147"/>
      <c r="Q51" s="148"/>
      <c r="R51" s="236"/>
      <c r="S51" s="238"/>
      <c r="T51" s="147"/>
      <c r="U51" s="146"/>
      <c r="V51" s="147"/>
      <c r="W51" s="136"/>
    </row>
    <row r="52" spans="1:23" s="46" customFormat="1" x14ac:dyDescent="0.25">
      <c r="A52" s="219">
        <f>'Eff Conc.'!A52</f>
        <v>0</v>
      </c>
      <c r="B52" s="220">
        <f>'Eff Conc.'!B52</f>
        <v>0</v>
      </c>
      <c r="C52" s="146"/>
      <c r="D52" s="147"/>
      <c r="E52" s="148"/>
      <c r="F52" s="149"/>
      <c r="G52" s="146"/>
      <c r="H52" s="147"/>
      <c r="I52" s="148"/>
      <c r="J52" s="149"/>
      <c r="K52" s="146"/>
      <c r="L52" s="147"/>
      <c r="M52" s="148"/>
      <c r="N52" s="150"/>
      <c r="O52" s="146"/>
      <c r="P52" s="147"/>
      <c r="Q52" s="148"/>
      <c r="R52" s="236"/>
      <c r="S52" s="238"/>
      <c r="T52" s="147"/>
      <c r="U52" s="146"/>
      <c r="V52" s="147"/>
      <c r="W52" s="136"/>
    </row>
    <row r="53" spans="1:23" s="46" customFormat="1" x14ac:dyDescent="0.25">
      <c r="A53" s="219">
        <f>'Eff Conc.'!A53</f>
        <v>0</v>
      </c>
      <c r="B53" s="220">
        <f>'Eff Conc.'!B53</f>
        <v>0</v>
      </c>
      <c r="C53" s="146"/>
      <c r="D53" s="147"/>
      <c r="E53" s="148"/>
      <c r="F53" s="149"/>
      <c r="G53" s="146"/>
      <c r="H53" s="147"/>
      <c r="I53" s="148"/>
      <c r="J53" s="149"/>
      <c r="K53" s="146"/>
      <c r="L53" s="147"/>
      <c r="M53" s="148"/>
      <c r="N53" s="150"/>
      <c r="O53" s="146"/>
      <c r="P53" s="147"/>
      <c r="Q53" s="148"/>
      <c r="R53" s="236"/>
      <c r="S53" s="238"/>
      <c r="T53" s="147"/>
      <c r="U53" s="146"/>
      <c r="V53" s="147"/>
      <c r="W53" s="136"/>
    </row>
    <row r="54" spans="1:23" s="46" customFormat="1" x14ac:dyDescent="0.25">
      <c r="A54" s="219">
        <f>'Eff Conc.'!A54</f>
        <v>0</v>
      </c>
      <c r="B54" s="220">
        <f>'Eff Conc.'!B54</f>
        <v>0</v>
      </c>
      <c r="C54" s="146"/>
      <c r="D54" s="147"/>
      <c r="E54" s="148"/>
      <c r="F54" s="149"/>
      <c r="G54" s="146"/>
      <c r="H54" s="147"/>
      <c r="I54" s="148"/>
      <c r="J54" s="149"/>
      <c r="K54" s="146"/>
      <c r="L54" s="147"/>
      <c r="M54" s="148"/>
      <c r="N54" s="150"/>
      <c r="O54" s="146"/>
      <c r="P54" s="147"/>
      <c r="Q54" s="148"/>
      <c r="R54" s="236"/>
      <c r="S54" s="238"/>
      <c r="T54" s="147"/>
      <c r="U54" s="146"/>
      <c r="V54" s="147"/>
      <c r="W54" s="136"/>
    </row>
    <row r="55" spans="1:23" s="46" customFormat="1" x14ac:dyDescent="0.25">
      <c r="A55" s="219">
        <f>'Eff Conc.'!A55</f>
        <v>0</v>
      </c>
      <c r="B55" s="220">
        <f>'Eff Conc.'!B55</f>
        <v>0</v>
      </c>
      <c r="C55" s="146"/>
      <c r="D55" s="147"/>
      <c r="E55" s="148"/>
      <c r="F55" s="149"/>
      <c r="G55" s="146"/>
      <c r="H55" s="147"/>
      <c r="I55" s="148"/>
      <c r="J55" s="149"/>
      <c r="K55" s="146"/>
      <c r="L55" s="147"/>
      <c r="M55" s="148"/>
      <c r="N55" s="150"/>
      <c r="O55" s="146"/>
      <c r="P55" s="147"/>
      <c r="Q55" s="148"/>
      <c r="R55" s="236"/>
      <c r="S55" s="238"/>
      <c r="T55" s="147"/>
      <c r="U55" s="146"/>
      <c r="V55" s="147"/>
      <c r="W55" s="136"/>
    </row>
    <row r="56" spans="1:23" s="46" customFormat="1" x14ac:dyDescent="0.25">
      <c r="A56" s="219">
        <f>'Eff Conc.'!A56</f>
        <v>0</v>
      </c>
      <c r="B56" s="220">
        <f>'Eff Conc.'!B56</f>
        <v>0</v>
      </c>
      <c r="C56" s="146"/>
      <c r="D56" s="147"/>
      <c r="E56" s="148"/>
      <c r="F56" s="149"/>
      <c r="G56" s="146"/>
      <c r="H56" s="147"/>
      <c r="I56" s="148"/>
      <c r="J56" s="149"/>
      <c r="K56" s="146"/>
      <c r="L56" s="147"/>
      <c r="M56" s="148"/>
      <c r="N56" s="150"/>
      <c r="O56" s="146"/>
      <c r="P56" s="147"/>
      <c r="Q56" s="148"/>
      <c r="R56" s="236"/>
      <c r="S56" s="238"/>
      <c r="T56" s="147"/>
      <c r="U56" s="146"/>
      <c r="V56" s="147"/>
      <c r="W56" s="136"/>
    </row>
    <row r="57" spans="1:23" s="46" customFormat="1" x14ac:dyDescent="0.25">
      <c r="A57" s="219">
        <f>'Eff Conc.'!A57</f>
        <v>0</v>
      </c>
      <c r="B57" s="220">
        <f>'Eff Conc.'!B57</f>
        <v>0</v>
      </c>
      <c r="C57" s="146"/>
      <c r="D57" s="147"/>
      <c r="E57" s="148"/>
      <c r="F57" s="149"/>
      <c r="G57" s="146"/>
      <c r="H57" s="147"/>
      <c r="I57" s="148"/>
      <c r="J57" s="149"/>
      <c r="K57" s="146"/>
      <c r="L57" s="147"/>
      <c r="M57" s="148"/>
      <c r="N57" s="150"/>
      <c r="O57" s="146"/>
      <c r="P57" s="147"/>
      <c r="Q57" s="148"/>
      <c r="R57" s="236"/>
      <c r="S57" s="238"/>
      <c r="T57" s="147"/>
      <c r="U57" s="146"/>
      <c r="V57" s="147"/>
      <c r="W57" s="136"/>
    </row>
    <row r="58" spans="1:23" s="46" customFormat="1" x14ac:dyDescent="0.25">
      <c r="A58" s="219">
        <f>'Eff Conc.'!A58</f>
        <v>0</v>
      </c>
      <c r="B58" s="220">
        <f>'Eff Conc.'!B58</f>
        <v>0</v>
      </c>
      <c r="C58" s="146"/>
      <c r="D58" s="147"/>
      <c r="E58" s="148"/>
      <c r="F58" s="149"/>
      <c r="G58" s="146"/>
      <c r="H58" s="147"/>
      <c r="I58" s="148"/>
      <c r="J58" s="149"/>
      <c r="K58" s="146"/>
      <c r="L58" s="147"/>
      <c r="M58" s="148"/>
      <c r="N58" s="150"/>
      <c r="O58" s="146"/>
      <c r="P58" s="147"/>
      <c r="Q58" s="148"/>
      <c r="R58" s="236"/>
      <c r="S58" s="238"/>
      <c r="T58" s="147"/>
      <c r="U58" s="146"/>
      <c r="V58" s="147"/>
      <c r="W58" s="136"/>
    </row>
    <row r="59" spans="1:23" s="46" customFormat="1" x14ac:dyDescent="0.25">
      <c r="A59" s="219">
        <f>'Eff Conc.'!A59</f>
        <v>0</v>
      </c>
      <c r="B59" s="220">
        <f>'Eff Conc.'!B59</f>
        <v>0</v>
      </c>
      <c r="C59" s="146"/>
      <c r="D59" s="147"/>
      <c r="E59" s="148"/>
      <c r="F59" s="149"/>
      <c r="G59" s="146"/>
      <c r="H59" s="147"/>
      <c r="I59" s="148"/>
      <c r="J59" s="149"/>
      <c r="K59" s="146"/>
      <c r="L59" s="147"/>
      <c r="M59" s="148"/>
      <c r="N59" s="150"/>
      <c r="O59" s="146"/>
      <c r="P59" s="147"/>
      <c r="Q59" s="148"/>
      <c r="R59" s="236"/>
      <c r="S59" s="238"/>
      <c r="T59" s="147"/>
      <c r="U59" s="146"/>
      <c r="V59" s="147"/>
      <c r="W59" s="136"/>
    </row>
    <row r="60" spans="1:23" s="46" customFormat="1" x14ac:dyDescent="0.25">
      <c r="A60" s="219">
        <f>'Eff Conc.'!A60</f>
        <v>0</v>
      </c>
      <c r="B60" s="220">
        <f>'Eff Conc.'!B60</f>
        <v>0</v>
      </c>
      <c r="C60" s="146"/>
      <c r="D60" s="147"/>
      <c r="E60" s="148"/>
      <c r="F60" s="149"/>
      <c r="G60" s="146"/>
      <c r="H60" s="147"/>
      <c r="I60" s="148"/>
      <c r="J60" s="149"/>
      <c r="K60" s="146"/>
      <c r="L60" s="147"/>
      <c r="M60" s="148"/>
      <c r="N60" s="150"/>
      <c r="O60" s="146"/>
      <c r="P60" s="147"/>
      <c r="Q60" s="148"/>
      <c r="R60" s="236"/>
      <c r="S60" s="238"/>
      <c r="T60" s="147"/>
      <c r="U60" s="146"/>
      <c r="V60" s="147"/>
      <c r="W60" s="136"/>
    </row>
    <row r="61" spans="1:23" s="46" customFormat="1" x14ac:dyDescent="0.25">
      <c r="A61" s="219">
        <f>'Eff Conc.'!A61</f>
        <v>0</v>
      </c>
      <c r="B61" s="220">
        <f>'Eff Conc.'!B61</f>
        <v>0</v>
      </c>
      <c r="C61" s="146"/>
      <c r="D61" s="147"/>
      <c r="E61" s="148"/>
      <c r="F61" s="149"/>
      <c r="G61" s="146"/>
      <c r="H61" s="147"/>
      <c r="I61" s="148"/>
      <c r="J61" s="149"/>
      <c r="K61" s="146"/>
      <c r="L61" s="147"/>
      <c r="M61" s="148"/>
      <c r="N61" s="150"/>
      <c r="O61" s="146"/>
      <c r="P61" s="147"/>
      <c r="Q61" s="148"/>
      <c r="R61" s="236"/>
      <c r="S61" s="238"/>
      <c r="T61" s="147"/>
      <c r="U61" s="146"/>
      <c r="V61" s="147"/>
      <c r="W61" s="136"/>
    </row>
    <row r="62" spans="1:23" s="46" customFormat="1" x14ac:dyDescent="0.25">
      <c r="A62" s="219">
        <f>'Eff Conc.'!A62</f>
        <v>0</v>
      </c>
      <c r="B62" s="220">
        <f>'Eff Conc.'!B62</f>
        <v>0</v>
      </c>
      <c r="C62" s="146"/>
      <c r="D62" s="147"/>
      <c r="E62" s="148"/>
      <c r="F62" s="149"/>
      <c r="G62" s="146"/>
      <c r="H62" s="147"/>
      <c r="I62" s="148"/>
      <c r="J62" s="149"/>
      <c r="K62" s="146"/>
      <c r="L62" s="147"/>
      <c r="M62" s="148"/>
      <c r="N62" s="150"/>
      <c r="O62" s="146"/>
      <c r="P62" s="147"/>
      <c r="Q62" s="148"/>
      <c r="R62" s="236"/>
      <c r="S62" s="238"/>
      <c r="T62" s="147"/>
      <c r="U62" s="146"/>
      <c r="V62" s="147"/>
      <c r="W62" s="136"/>
    </row>
    <row r="63" spans="1:23" s="46" customFormat="1" x14ac:dyDescent="0.25">
      <c r="A63" s="219">
        <f>'Eff Conc.'!A63</f>
        <v>0</v>
      </c>
      <c r="B63" s="220">
        <f>'Eff Conc.'!B63</f>
        <v>0</v>
      </c>
      <c r="C63" s="146"/>
      <c r="D63" s="147"/>
      <c r="E63" s="148"/>
      <c r="F63" s="149"/>
      <c r="G63" s="146"/>
      <c r="H63" s="147"/>
      <c r="I63" s="148"/>
      <c r="J63" s="149"/>
      <c r="K63" s="146"/>
      <c r="L63" s="147"/>
      <c r="M63" s="148"/>
      <c r="N63" s="150"/>
      <c r="O63" s="146"/>
      <c r="P63" s="147"/>
      <c r="Q63" s="148"/>
      <c r="R63" s="236"/>
      <c r="S63" s="238"/>
      <c r="T63" s="147"/>
      <c r="U63" s="146"/>
      <c r="V63" s="147"/>
      <c r="W63" s="136"/>
    </row>
    <row r="64" spans="1:23" s="46" customFormat="1" x14ac:dyDescent="0.25">
      <c r="A64" s="219">
        <f>'Eff Conc.'!A64</f>
        <v>0</v>
      </c>
      <c r="B64" s="220">
        <f>'Eff Conc.'!B64</f>
        <v>0</v>
      </c>
      <c r="C64" s="146"/>
      <c r="D64" s="147"/>
      <c r="E64" s="148"/>
      <c r="F64" s="149"/>
      <c r="G64" s="146"/>
      <c r="H64" s="147"/>
      <c r="I64" s="148"/>
      <c r="J64" s="149"/>
      <c r="K64" s="146"/>
      <c r="L64" s="147"/>
      <c r="M64" s="148"/>
      <c r="N64" s="150"/>
      <c r="O64" s="146"/>
      <c r="P64" s="147"/>
      <c r="Q64" s="148"/>
      <c r="R64" s="236"/>
      <c r="S64" s="238"/>
      <c r="T64" s="147"/>
      <c r="U64" s="146"/>
      <c r="V64" s="147"/>
      <c r="W64" s="136"/>
    </row>
    <row r="65" spans="1:23" s="46" customFormat="1" x14ac:dyDescent="0.25">
      <c r="A65" s="219">
        <f>'Eff Conc.'!A65</f>
        <v>0</v>
      </c>
      <c r="B65" s="220">
        <f>'Eff Conc.'!B65</f>
        <v>0</v>
      </c>
      <c r="C65" s="146"/>
      <c r="D65" s="147"/>
      <c r="E65" s="148"/>
      <c r="F65" s="149"/>
      <c r="G65" s="146"/>
      <c r="H65" s="147"/>
      <c r="I65" s="148"/>
      <c r="J65" s="149"/>
      <c r="K65" s="146"/>
      <c r="L65" s="147"/>
      <c r="M65" s="148"/>
      <c r="N65" s="150"/>
      <c r="O65" s="146"/>
      <c r="P65" s="147"/>
      <c r="Q65" s="148"/>
      <c r="R65" s="236"/>
      <c r="S65" s="238"/>
      <c r="T65" s="147"/>
      <c r="U65" s="146"/>
      <c r="V65" s="147"/>
      <c r="W65" s="136"/>
    </row>
    <row r="66" spans="1:23" s="46" customFormat="1" ht="15.75" thickBot="1" x14ac:dyDescent="0.3">
      <c r="A66" s="221">
        <f>'Eff Conc.'!A66</f>
        <v>0</v>
      </c>
      <c r="B66" s="222">
        <f>'Eff Conc.'!B66</f>
        <v>0</v>
      </c>
      <c r="C66" s="153"/>
      <c r="D66" s="154"/>
      <c r="E66" s="151"/>
      <c r="F66" s="152"/>
      <c r="G66" s="153"/>
      <c r="H66" s="154"/>
      <c r="I66" s="151"/>
      <c r="J66" s="152"/>
      <c r="K66" s="153"/>
      <c r="L66" s="154"/>
      <c r="M66" s="151"/>
      <c r="N66" s="155"/>
      <c r="O66" s="153"/>
      <c r="P66" s="154"/>
      <c r="Q66" s="151"/>
      <c r="R66" s="237"/>
      <c r="S66" s="239"/>
      <c r="T66" s="154"/>
      <c r="U66" s="153"/>
      <c r="V66" s="154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0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425" priority="749">
      <formula>ISTEXT(F7)</formula>
    </cfRule>
  </conditionalFormatting>
  <conditionalFormatting sqref="G7">
    <cfRule type="expression" dxfId="424" priority="748">
      <formula>ISTEXT(G7)</formula>
    </cfRule>
  </conditionalFormatting>
  <conditionalFormatting sqref="H7">
    <cfRule type="expression" dxfId="423" priority="747">
      <formula>ISTEXT(H7)</formula>
    </cfRule>
  </conditionalFormatting>
  <conditionalFormatting sqref="I7">
    <cfRule type="expression" dxfId="422" priority="746">
      <formula>ISTEXT(I7)</formula>
    </cfRule>
  </conditionalFormatting>
  <conditionalFormatting sqref="J7">
    <cfRule type="expression" dxfId="421" priority="745">
      <formula>ISTEXT(J7)</formula>
    </cfRule>
  </conditionalFormatting>
  <conditionalFormatting sqref="K7">
    <cfRule type="expression" dxfId="420" priority="744">
      <formula>ISTEXT(K7)</formula>
    </cfRule>
  </conditionalFormatting>
  <conditionalFormatting sqref="L7">
    <cfRule type="expression" dxfId="419" priority="743">
      <formula>ISTEXT(L7)</formula>
    </cfRule>
  </conditionalFormatting>
  <conditionalFormatting sqref="U7">
    <cfRule type="expression" dxfId="418" priority="736">
      <formula>ISTEXT(U7)</formula>
    </cfRule>
  </conditionalFormatting>
  <conditionalFormatting sqref="V7">
    <cfRule type="expression" dxfId="417" priority="735">
      <formula>ISTEXT(V7)</formula>
    </cfRule>
  </conditionalFormatting>
  <conditionalFormatting sqref="F8">
    <cfRule type="expression" dxfId="416" priority="728">
      <formula>ISTEXT(F8)</formula>
    </cfRule>
  </conditionalFormatting>
  <conditionalFormatting sqref="G8">
    <cfRule type="expression" dxfId="415" priority="727">
      <formula>ISTEXT(G8)</formula>
    </cfRule>
  </conditionalFormatting>
  <conditionalFormatting sqref="H8">
    <cfRule type="expression" dxfId="414" priority="726">
      <formula>ISTEXT(H8)</formula>
    </cfRule>
  </conditionalFormatting>
  <conditionalFormatting sqref="I8">
    <cfRule type="expression" dxfId="413" priority="725">
      <formula>ISTEXT(I8)</formula>
    </cfRule>
  </conditionalFormatting>
  <conditionalFormatting sqref="J8">
    <cfRule type="expression" dxfId="412" priority="724">
      <formula>ISTEXT(J8)</formula>
    </cfRule>
  </conditionalFormatting>
  <conditionalFormatting sqref="K8">
    <cfRule type="expression" dxfId="411" priority="723">
      <formula>ISTEXT(K8)</formula>
    </cfRule>
  </conditionalFormatting>
  <conditionalFormatting sqref="L8">
    <cfRule type="expression" dxfId="410" priority="722">
      <formula>ISTEXT(L8)</formula>
    </cfRule>
  </conditionalFormatting>
  <conditionalFormatting sqref="U8">
    <cfRule type="expression" dxfId="409" priority="715">
      <formula>ISTEXT(U8)</formula>
    </cfRule>
  </conditionalFormatting>
  <conditionalFormatting sqref="V8">
    <cfRule type="expression" dxfId="408" priority="714">
      <formula>ISTEXT(V8)</formula>
    </cfRule>
  </conditionalFormatting>
  <conditionalFormatting sqref="F9">
    <cfRule type="expression" dxfId="407" priority="707">
      <formula>ISTEXT(F9)</formula>
    </cfRule>
  </conditionalFormatting>
  <conditionalFormatting sqref="G9">
    <cfRule type="expression" dxfId="406" priority="706">
      <formula>ISTEXT(G9)</formula>
    </cfRule>
  </conditionalFormatting>
  <conditionalFormatting sqref="H9">
    <cfRule type="expression" dxfId="405" priority="705">
      <formula>ISTEXT(H9)</formula>
    </cfRule>
  </conditionalFormatting>
  <conditionalFormatting sqref="I9">
    <cfRule type="expression" dxfId="404" priority="704">
      <formula>ISTEXT(I9)</formula>
    </cfRule>
  </conditionalFormatting>
  <conditionalFormatting sqref="J9">
    <cfRule type="expression" dxfId="403" priority="703">
      <formula>ISTEXT(J9)</formula>
    </cfRule>
  </conditionalFormatting>
  <conditionalFormatting sqref="K9">
    <cfRule type="expression" dxfId="402" priority="702">
      <formula>ISTEXT(K9)</formula>
    </cfRule>
  </conditionalFormatting>
  <conditionalFormatting sqref="L9">
    <cfRule type="expression" dxfId="401" priority="701">
      <formula>ISTEXT(L9)</formula>
    </cfRule>
  </conditionalFormatting>
  <conditionalFormatting sqref="U9">
    <cfRule type="expression" dxfId="400" priority="694">
      <formula>ISTEXT(U9)</formula>
    </cfRule>
  </conditionalFormatting>
  <conditionalFormatting sqref="V9">
    <cfRule type="expression" dxfId="399" priority="693">
      <formula>ISTEXT(V9)</formula>
    </cfRule>
  </conditionalFormatting>
  <conditionalFormatting sqref="F10">
    <cfRule type="expression" dxfId="398" priority="560">
      <formula>ISTEXT(F10)</formula>
    </cfRule>
  </conditionalFormatting>
  <conditionalFormatting sqref="G10">
    <cfRule type="expression" dxfId="397" priority="559">
      <formula>ISTEXT(G10)</formula>
    </cfRule>
  </conditionalFormatting>
  <conditionalFormatting sqref="H10">
    <cfRule type="expression" dxfId="396" priority="558">
      <formula>ISTEXT(H10)</formula>
    </cfRule>
  </conditionalFormatting>
  <conditionalFormatting sqref="I10">
    <cfRule type="expression" dxfId="395" priority="557">
      <formula>ISTEXT(I10)</formula>
    </cfRule>
  </conditionalFormatting>
  <conditionalFormatting sqref="J10">
    <cfRule type="expression" dxfId="394" priority="556">
      <formula>ISTEXT(J10)</formula>
    </cfRule>
  </conditionalFormatting>
  <conditionalFormatting sqref="K10">
    <cfRule type="expression" dxfId="393" priority="555">
      <formula>ISTEXT(K10)</formula>
    </cfRule>
  </conditionalFormatting>
  <conditionalFormatting sqref="L10">
    <cfRule type="expression" dxfId="392" priority="554">
      <formula>ISTEXT(L10)</formula>
    </cfRule>
  </conditionalFormatting>
  <conditionalFormatting sqref="U10">
    <cfRule type="expression" dxfId="391" priority="547">
      <formula>ISTEXT(U10)</formula>
    </cfRule>
  </conditionalFormatting>
  <conditionalFormatting sqref="V10">
    <cfRule type="expression" dxfId="390" priority="546">
      <formula>ISTEXT(V10)</formula>
    </cfRule>
  </conditionalFormatting>
  <conditionalFormatting sqref="F11">
    <cfRule type="expression" dxfId="389" priority="539">
      <formula>ISTEXT(F11)</formula>
    </cfRule>
  </conditionalFormatting>
  <conditionalFormatting sqref="G11">
    <cfRule type="expression" dxfId="388" priority="538">
      <formula>ISTEXT(G11)</formula>
    </cfRule>
  </conditionalFormatting>
  <conditionalFormatting sqref="H11">
    <cfRule type="expression" dxfId="387" priority="537">
      <formula>ISTEXT(H11)</formula>
    </cfRule>
  </conditionalFormatting>
  <conditionalFormatting sqref="I11">
    <cfRule type="expression" dxfId="386" priority="536">
      <formula>ISTEXT(I11)</formula>
    </cfRule>
  </conditionalFormatting>
  <conditionalFormatting sqref="J11">
    <cfRule type="expression" dxfId="385" priority="535">
      <formula>ISTEXT(J11)</formula>
    </cfRule>
  </conditionalFormatting>
  <conditionalFormatting sqref="K11">
    <cfRule type="expression" dxfId="384" priority="534">
      <formula>ISTEXT(K11)</formula>
    </cfRule>
  </conditionalFormatting>
  <conditionalFormatting sqref="L11">
    <cfRule type="expression" dxfId="383" priority="533">
      <formula>ISTEXT(L11)</formula>
    </cfRule>
  </conditionalFormatting>
  <conditionalFormatting sqref="U11">
    <cfRule type="expression" dxfId="382" priority="526">
      <formula>ISTEXT(U11)</formula>
    </cfRule>
  </conditionalFormatting>
  <conditionalFormatting sqref="V11">
    <cfRule type="expression" dxfId="381" priority="525">
      <formula>ISTEXT(V11)</formula>
    </cfRule>
  </conditionalFormatting>
  <conditionalFormatting sqref="F12:N12 U12:V12">
    <cfRule type="expression" dxfId="380" priority="522">
      <formula>ISTEXT(F12)</formula>
    </cfRule>
  </conditionalFormatting>
  <conditionalFormatting sqref="F13">
    <cfRule type="expression" dxfId="379" priority="518">
      <formula>ISTEXT(F13)</formula>
    </cfRule>
  </conditionalFormatting>
  <conditionalFormatting sqref="G13">
    <cfRule type="expression" dxfId="378" priority="517">
      <formula>ISTEXT(G13)</formula>
    </cfRule>
  </conditionalFormatting>
  <conditionalFormatting sqref="H13">
    <cfRule type="expression" dxfId="377" priority="516">
      <formula>ISTEXT(H13)</formula>
    </cfRule>
  </conditionalFormatting>
  <conditionalFormatting sqref="I13">
    <cfRule type="expression" dxfId="376" priority="515">
      <formula>ISTEXT(I13)</formula>
    </cfRule>
  </conditionalFormatting>
  <conditionalFormatting sqref="J13">
    <cfRule type="expression" dxfId="375" priority="514">
      <formula>ISTEXT(J13)</formula>
    </cfRule>
  </conditionalFormatting>
  <conditionalFormatting sqref="K13">
    <cfRule type="expression" dxfId="374" priority="513">
      <formula>ISTEXT(K13)</formula>
    </cfRule>
  </conditionalFormatting>
  <conditionalFormatting sqref="L13">
    <cfRule type="expression" dxfId="373" priority="512">
      <formula>ISTEXT(L13)</formula>
    </cfRule>
  </conditionalFormatting>
  <conditionalFormatting sqref="U13">
    <cfRule type="expression" dxfId="372" priority="505">
      <formula>ISTEXT(U13)</formula>
    </cfRule>
  </conditionalFormatting>
  <conditionalFormatting sqref="V13">
    <cfRule type="expression" dxfId="371" priority="504">
      <formula>ISTEXT(V13)</formula>
    </cfRule>
  </conditionalFormatting>
  <conditionalFormatting sqref="C14">
    <cfRule type="expression" dxfId="370" priority="500">
      <formula>ISTEXT(C14)</formula>
    </cfRule>
  </conditionalFormatting>
  <conditionalFormatting sqref="D14">
    <cfRule type="expression" dxfId="369" priority="499">
      <formula>ISTEXT(D14)</formula>
    </cfRule>
  </conditionalFormatting>
  <conditionalFormatting sqref="E14">
    <cfRule type="expression" dxfId="368" priority="498">
      <formula>ISTEXT(E14)</formula>
    </cfRule>
  </conditionalFormatting>
  <conditionalFormatting sqref="F14">
    <cfRule type="expression" dxfId="367" priority="497">
      <formula>ISTEXT(F14)</formula>
    </cfRule>
  </conditionalFormatting>
  <conditionalFormatting sqref="G14">
    <cfRule type="expression" dxfId="366" priority="496">
      <formula>ISTEXT(G14)</formula>
    </cfRule>
  </conditionalFormatting>
  <conditionalFormatting sqref="H14">
    <cfRule type="expression" dxfId="365" priority="495">
      <formula>ISTEXT(H14)</formula>
    </cfRule>
  </conditionalFormatting>
  <conditionalFormatting sqref="I14">
    <cfRule type="expression" dxfId="364" priority="494">
      <formula>ISTEXT(I14)</formula>
    </cfRule>
  </conditionalFormatting>
  <conditionalFormatting sqref="J14">
    <cfRule type="expression" dxfId="363" priority="493">
      <formula>ISTEXT(J14)</formula>
    </cfRule>
  </conditionalFormatting>
  <conditionalFormatting sqref="K14">
    <cfRule type="expression" dxfId="362" priority="492">
      <formula>ISTEXT(K14)</formula>
    </cfRule>
  </conditionalFormatting>
  <conditionalFormatting sqref="L14">
    <cfRule type="expression" dxfId="361" priority="491">
      <formula>ISTEXT(L14)</formula>
    </cfRule>
  </conditionalFormatting>
  <conditionalFormatting sqref="U14">
    <cfRule type="expression" dxfId="360" priority="484">
      <formula>ISTEXT(U14)</formula>
    </cfRule>
  </conditionalFormatting>
  <conditionalFormatting sqref="V14">
    <cfRule type="expression" dxfId="359" priority="483">
      <formula>ISTEXT(V14)</formula>
    </cfRule>
  </conditionalFormatting>
  <conditionalFormatting sqref="C15">
    <cfRule type="expression" dxfId="358" priority="482">
      <formula>ISTEXT(C15)</formula>
    </cfRule>
  </conditionalFormatting>
  <conditionalFormatting sqref="D15">
    <cfRule type="expression" dxfId="357" priority="481">
      <formula>ISTEXT(D15)</formula>
    </cfRule>
  </conditionalFormatting>
  <conditionalFormatting sqref="E15:N15 U15:V15">
    <cfRule type="expression" dxfId="356" priority="480">
      <formula>ISTEXT(E15)</formula>
    </cfRule>
  </conditionalFormatting>
  <conditionalFormatting sqref="C16">
    <cfRule type="expression" dxfId="355" priority="479">
      <formula>ISTEXT(C16)</formula>
    </cfRule>
  </conditionalFormatting>
  <conditionalFormatting sqref="D16">
    <cfRule type="expression" dxfId="354" priority="478">
      <formula>ISTEXT(D16)</formula>
    </cfRule>
  </conditionalFormatting>
  <conditionalFormatting sqref="E16">
    <cfRule type="expression" dxfId="353" priority="477">
      <formula>ISTEXT(E16)</formula>
    </cfRule>
  </conditionalFormatting>
  <conditionalFormatting sqref="F16">
    <cfRule type="expression" dxfId="352" priority="476">
      <formula>ISTEXT(F16)</formula>
    </cfRule>
  </conditionalFormatting>
  <conditionalFormatting sqref="G16">
    <cfRule type="expression" dxfId="351" priority="475">
      <formula>ISTEXT(G16)</formula>
    </cfRule>
  </conditionalFormatting>
  <conditionalFormatting sqref="H16">
    <cfRule type="expression" dxfId="350" priority="474">
      <formula>ISTEXT(H16)</formula>
    </cfRule>
  </conditionalFormatting>
  <conditionalFormatting sqref="I16">
    <cfRule type="expression" dxfId="349" priority="473">
      <formula>ISTEXT(I16)</formula>
    </cfRule>
  </conditionalFormatting>
  <conditionalFormatting sqref="J16">
    <cfRule type="expression" dxfId="348" priority="472">
      <formula>ISTEXT(J16)</formula>
    </cfRule>
  </conditionalFormatting>
  <conditionalFormatting sqref="K16">
    <cfRule type="expression" dxfId="347" priority="471">
      <formula>ISTEXT(K16)</formula>
    </cfRule>
  </conditionalFormatting>
  <conditionalFormatting sqref="L16">
    <cfRule type="expression" dxfId="346" priority="470">
      <formula>ISTEXT(L16)</formula>
    </cfRule>
  </conditionalFormatting>
  <conditionalFormatting sqref="U16">
    <cfRule type="expression" dxfId="345" priority="463">
      <formula>ISTEXT(U16)</formula>
    </cfRule>
  </conditionalFormatting>
  <conditionalFormatting sqref="V16">
    <cfRule type="expression" dxfId="344" priority="462">
      <formula>ISTEXT(V16)</formula>
    </cfRule>
  </conditionalFormatting>
  <conditionalFormatting sqref="C17">
    <cfRule type="expression" dxfId="343" priority="461">
      <formula>ISTEXT(C17)</formula>
    </cfRule>
  </conditionalFormatting>
  <conditionalFormatting sqref="D17">
    <cfRule type="expression" dxfId="342" priority="460">
      <formula>ISTEXT(D17)</formula>
    </cfRule>
  </conditionalFormatting>
  <conditionalFormatting sqref="E17:N17 U17:V17">
    <cfRule type="expression" dxfId="341" priority="459">
      <formula>ISTEXT(E17)</formula>
    </cfRule>
  </conditionalFormatting>
  <conditionalFormatting sqref="C18:C44">
    <cfRule type="expression" dxfId="340" priority="458">
      <formula>ISTEXT(C18)</formula>
    </cfRule>
  </conditionalFormatting>
  <conditionalFormatting sqref="D18:D44">
    <cfRule type="expression" dxfId="339" priority="457">
      <formula>ISTEXT(D18)</formula>
    </cfRule>
  </conditionalFormatting>
  <conditionalFormatting sqref="E18:E44">
    <cfRule type="expression" dxfId="338" priority="456">
      <formula>ISTEXT(E18)</formula>
    </cfRule>
  </conditionalFormatting>
  <conditionalFormatting sqref="F18:F44">
    <cfRule type="expression" dxfId="337" priority="455">
      <formula>ISTEXT(F18)</formula>
    </cfRule>
  </conditionalFormatting>
  <conditionalFormatting sqref="G18:G44">
    <cfRule type="expression" dxfId="336" priority="454">
      <formula>ISTEXT(G18)</formula>
    </cfRule>
  </conditionalFormatting>
  <conditionalFormatting sqref="H18:H44">
    <cfRule type="expression" dxfId="335" priority="453">
      <formula>ISTEXT(H18)</formula>
    </cfRule>
  </conditionalFormatting>
  <conditionalFormatting sqref="I18:I44">
    <cfRule type="expression" dxfId="334" priority="452">
      <formula>ISTEXT(I18)</formula>
    </cfRule>
  </conditionalFormatting>
  <conditionalFormatting sqref="J18:J44">
    <cfRule type="expression" dxfId="333" priority="451">
      <formula>ISTEXT(J18)</formula>
    </cfRule>
  </conditionalFormatting>
  <conditionalFormatting sqref="K18:K44">
    <cfRule type="expression" dxfId="332" priority="450">
      <formula>ISTEXT(K18)</formula>
    </cfRule>
  </conditionalFormatting>
  <conditionalFormatting sqref="L18:L44">
    <cfRule type="expression" dxfId="331" priority="449">
      <formula>ISTEXT(L18)</formula>
    </cfRule>
  </conditionalFormatting>
  <conditionalFormatting sqref="U18:U44">
    <cfRule type="expression" dxfId="330" priority="442">
      <formula>ISTEXT(U18)</formula>
    </cfRule>
  </conditionalFormatting>
  <conditionalFormatting sqref="V18:V44">
    <cfRule type="expression" dxfId="329" priority="441">
      <formula>ISTEXT(V18)</formula>
    </cfRule>
  </conditionalFormatting>
  <conditionalFormatting sqref="C45">
    <cfRule type="expression" dxfId="328" priority="440">
      <formula>ISTEXT(C45)</formula>
    </cfRule>
  </conditionalFormatting>
  <conditionalFormatting sqref="D45">
    <cfRule type="expression" dxfId="327" priority="439">
      <formula>ISTEXT(D45)</formula>
    </cfRule>
  </conditionalFormatting>
  <conditionalFormatting sqref="E45:N45 U45:V45">
    <cfRule type="expression" dxfId="326" priority="438">
      <formula>ISTEXT(E45)</formula>
    </cfRule>
  </conditionalFormatting>
  <conditionalFormatting sqref="C46">
    <cfRule type="expression" dxfId="325" priority="437">
      <formula>ISTEXT(C46)</formula>
    </cfRule>
  </conditionalFormatting>
  <conditionalFormatting sqref="D46">
    <cfRule type="expression" dxfId="324" priority="436">
      <formula>ISTEXT(D46)</formula>
    </cfRule>
  </conditionalFormatting>
  <conditionalFormatting sqref="E46">
    <cfRule type="expression" dxfId="323" priority="435">
      <formula>ISTEXT(E46)</formula>
    </cfRule>
  </conditionalFormatting>
  <conditionalFormatting sqref="F46">
    <cfRule type="expression" dxfId="322" priority="434">
      <formula>ISTEXT(F46)</formula>
    </cfRule>
  </conditionalFormatting>
  <conditionalFormatting sqref="G46">
    <cfRule type="expression" dxfId="321" priority="433">
      <formula>ISTEXT(G46)</formula>
    </cfRule>
  </conditionalFormatting>
  <conditionalFormatting sqref="H46">
    <cfRule type="expression" dxfId="320" priority="432">
      <formula>ISTEXT(H46)</formula>
    </cfRule>
  </conditionalFormatting>
  <conditionalFormatting sqref="I46">
    <cfRule type="expression" dxfId="319" priority="431">
      <formula>ISTEXT(I46)</formula>
    </cfRule>
  </conditionalFormatting>
  <conditionalFormatting sqref="J46">
    <cfRule type="expression" dxfId="318" priority="430">
      <formula>ISTEXT(J46)</formula>
    </cfRule>
  </conditionalFormatting>
  <conditionalFormatting sqref="K46">
    <cfRule type="expression" dxfId="317" priority="429">
      <formula>ISTEXT(K46)</formula>
    </cfRule>
  </conditionalFormatting>
  <conditionalFormatting sqref="L46">
    <cfRule type="expression" dxfId="316" priority="428">
      <formula>ISTEXT(L46)</formula>
    </cfRule>
  </conditionalFormatting>
  <conditionalFormatting sqref="U46">
    <cfRule type="expression" dxfId="315" priority="421">
      <formula>ISTEXT(U46)</formula>
    </cfRule>
  </conditionalFormatting>
  <conditionalFormatting sqref="V46">
    <cfRule type="expression" dxfId="314" priority="420">
      <formula>ISTEXT(V46)</formula>
    </cfRule>
  </conditionalFormatting>
  <conditionalFormatting sqref="C47">
    <cfRule type="expression" dxfId="313" priority="419">
      <formula>ISTEXT(C47)</formula>
    </cfRule>
  </conditionalFormatting>
  <conditionalFormatting sqref="D47">
    <cfRule type="expression" dxfId="312" priority="418">
      <formula>ISTEXT(D47)</formula>
    </cfRule>
  </conditionalFormatting>
  <conditionalFormatting sqref="E47:N47 U47:V47">
    <cfRule type="expression" dxfId="311" priority="417">
      <formula>ISTEXT(E47)</formula>
    </cfRule>
  </conditionalFormatting>
  <conditionalFormatting sqref="C48">
    <cfRule type="expression" dxfId="310" priority="416">
      <formula>ISTEXT(C48)</formula>
    </cfRule>
  </conditionalFormatting>
  <conditionalFormatting sqref="D48">
    <cfRule type="expression" dxfId="309" priority="415">
      <formula>ISTEXT(D48)</formula>
    </cfRule>
  </conditionalFormatting>
  <conditionalFormatting sqref="E48">
    <cfRule type="expression" dxfId="308" priority="414">
      <formula>ISTEXT(E48)</formula>
    </cfRule>
  </conditionalFormatting>
  <conditionalFormatting sqref="F48">
    <cfRule type="expression" dxfId="307" priority="413">
      <formula>ISTEXT(F48)</formula>
    </cfRule>
  </conditionalFormatting>
  <conditionalFormatting sqref="G48">
    <cfRule type="expression" dxfId="306" priority="412">
      <formula>ISTEXT(G48)</formula>
    </cfRule>
  </conditionalFormatting>
  <conditionalFormatting sqref="H48">
    <cfRule type="expression" dxfId="305" priority="411">
      <formula>ISTEXT(H48)</formula>
    </cfRule>
  </conditionalFormatting>
  <conditionalFormatting sqref="I48">
    <cfRule type="expression" dxfId="304" priority="410">
      <formula>ISTEXT(I48)</formula>
    </cfRule>
  </conditionalFormatting>
  <conditionalFormatting sqref="J48">
    <cfRule type="expression" dxfId="303" priority="409">
      <formula>ISTEXT(J48)</formula>
    </cfRule>
  </conditionalFormatting>
  <conditionalFormatting sqref="K48">
    <cfRule type="expression" dxfId="302" priority="408">
      <formula>ISTEXT(K48)</formula>
    </cfRule>
  </conditionalFormatting>
  <conditionalFormatting sqref="L48">
    <cfRule type="expression" dxfId="301" priority="407">
      <formula>ISTEXT(L48)</formula>
    </cfRule>
  </conditionalFormatting>
  <conditionalFormatting sqref="U48">
    <cfRule type="expression" dxfId="300" priority="400">
      <formula>ISTEXT(U48)</formula>
    </cfRule>
  </conditionalFormatting>
  <conditionalFormatting sqref="V48">
    <cfRule type="expression" dxfId="299" priority="399">
      <formula>ISTEXT(V48)</formula>
    </cfRule>
  </conditionalFormatting>
  <conditionalFormatting sqref="C49">
    <cfRule type="expression" dxfId="298" priority="398">
      <formula>ISTEXT(C49)</formula>
    </cfRule>
  </conditionalFormatting>
  <conditionalFormatting sqref="D49">
    <cfRule type="expression" dxfId="297" priority="397">
      <formula>ISTEXT(D49)</formula>
    </cfRule>
  </conditionalFormatting>
  <conditionalFormatting sqref="E49:N49 U49:V49">
    <cfRule type="expression" dxfId="296" priority="396">
      <formula>ISTEXT(E49)</formula>
    </cfRule>
  </conditionalFormatting>
  <conditionalFormatting sqref="C50">
    <cfRule type="expression" dxfId="295" priority="395">
      <formula>ISTEXT(C50)</formula>
    </cfRule>
  </conditionalFormatting>
  <conditionalFormatting sqref="D50">
    <cfRule type="expression" dxfId="294" priority="394">
      <formula>ISTEXT(D50)</formula>
    </cfRule>
  </conditionalFormatting>
  <conditionalFormatting sqref="E50">
    <cfRule type="expression" dxfId="293" priority="393">
      <formula>ISTEXT(E50)</formula>
    </cfRule>
  </conditionalFormatting>
  <conditionalFormatting sqref="F50">
    <cfRule type="expression" dxfId="292" priority="392">
      <formula>ISTEXT(F50)</formula>
    </cfRule>
  </conditionalFormatting>
  <conditionalFormatting sqref="G50">
    <cfRule type="expression" dxfId="291" priority="391">
      <formula>ISTEXT(G50)</formula>
    </cfRule>
  </conditionalFormatting>
  <conditionalFormatting sqref="H50">
    <cfRule type="expression" dxfId="290" priority="390">
      <formula>ISTEXT(H50)</formula>
    </cfRule>
  </conditionalFormatting>
  <conditionalFormatting sqref="I50">
    <cfRule type="expression" dxfId="289" priority="389">
      <formula>ISTEXT(I50)</formula>
    </cfRule>
  </conditionalFormatting>
  <conditionalFormatting sqref="J50">
    <cfRule type="expression" dxfId="288" priority="388">
      <formula>ISTEXT(J50)</formula>
    </cfRule>
  </conditionalFormatting>
  <conditionalFormatting sqref="K50">
    <cfRule type="expression" dxfId="287" priority="387">
      <formula>ISTEXT(K50)</formula>
    </cfRule>
  </conditionalFormatting>
  <conditionalFormatting sqref="L50">
    <cfRule type="expression" dxfId="286" priority="386">
      <formula>ISTEXT(L50)</formula>
    </cfRule>
  </conditionalFormatting>
  <conditionalFormatting sqref="U50">
    <cfRule type="expression" dxfId="285" priority="379">
      <formula>ISTEXT(U50)</formula>
    </cfRule>
  </conditionalFormatting>
  <conditionalFormatting sqref="V50">
    <cfRule type="expression" dxfId="284" priority="378">
      <formula>ISTEXT(V50)</formula>
    </cfRule>
  </conditionalFormatting>
  <conditionalFormatting sqref="C51">
    <cfRule type="expression" dxfId="283" priority="377">
      <formula>ISTEXT(C51)</formula>
    </cfRule>
  </conditionalFormatting>
  <conditionalFormatting sqref="D51">
    <cfRule type="expression" dxfId="282" priority="376">
      <formula>ISTEXT(D51)</formula>
    </cfRule>
  </conditionalFormatting>
  <conditionalFormatting sqref="E51:N51 U51:V51">
    <cfRule type="expression" dxfId="281" priority="375">
      <formula>ISTEXT(E51)</formula>
    </cfRule>
  </conditionalFormatting>
  <conditionalFormatting sqref="C52">
    <cfRule type="expression" dxfId="280" priority="374">
      <formula>ISTEXT(C52)</formula>
    </cfRule>
  </conditionalFormatting>
  <conditionalFormatting sqref="D52">
    <cfRule type="expression" dxfId="279" priority="373">
      <formula>ISTEXT(D52)</formula>
    </cfRule>
  </conditionalFormatting>
  <conditionalFormatting sqref="E52">
    <cfRule type="expression" dxfId="278" priority="372">
      <formula>ISTEXT(E52)</formula>
    </cfRule>
  </conditionalFormatting>
  <conditionalFormatting sqref="F52">
    <cfRule type="expression" dxfId="277" priority="371">
      <formula>ISTEXT(F52)</formula>
    </cfRule>
  </conditionalFormatting>
  <conditionalFormatting sqref="G52">
    <cfRule type="expression" dxfId="276" priority="370">
      <formula>ISTEXT(G52)</formula>
    </cfRule>
  </conditionalFormatting>
  <conditionalFormatting sqref="H52">
    <cfRule type="expression" dxfId="275" priority="369">
      <formula>ISTEXT(H52)</formula>
    </cfRule>
  </conditionalFormatting>
  <conditionalFormatting sqref="I52">
    <cfRule type="expression" dxfId="274" priority="368">
      <formula>ISTEXT(I52)</formula>
    </cfRule>
  </conditionalFormatting>
  <conditionalFormatting sqref="J52">
    <cfRule type="expression" dxfId="273" priority="367">
      <formula>ISTEXT(J52)</formula>
    </cfRule>
  </conditionalFormatting>
  <conditionalFormatting sqref="K52">
    <cfRule type="expression" dxfId="272" priority="366">
      <formula>ISTEXT(K52)</formula>
    </cfRule>
  </conditionalFormatting>
  <conditionalFormatting sqref="L52">
    <cfRule type="expression" dxfId="271" priority="365">
      <formula>ISTEXT(L52)</formula>
    </cfRule>
  </conditionalFormatting>
  <conditionalFormatting sqref="U52">
    <cfRule type="expression" dxfId="270" priority="358">
      <formula>ISTEXT(U52)</formula>
    </cfRule>
  </conditionalFormatting>
  <conditionalFormatting sqref="V52">
    <cfRule type="expression" dxfId="269" priority="357">
      <formula>ISTEXT(V52)</formula>
    </cfRule>
  </conditionalFormatting>
  <conditionalFormatting sqref="C53">
    <cfRule type="expression" dxfId="268" priority="356">
      <formula>ISTEXT(C53)</formula>
    </cfRule>
  </conditionalFormatting>
  <conditionalFormatting sqref="D53">
    <cfRule type="expression" dxfId="267" priority="355">
      <formula>ISTEXT(D53)</formula>
    </cfRule>
  </conditionalFormatting>
  <conditionalFormatting sqref="E53:N53 U53:V53">
    <cfRule type="expression" dxfId="266" priority="354">
      <formula>ISTEXT(E53)</formula>
    </cfRule>
  </conditionalFormatting>
  <conditionalFormatting sqref="C54">
    <cfRule type="expression" dxfId="265" priority="353">
      <formula>ISTEXT(C54)</formula>
    </cfRule>
  </conditionalFormatting>
  <conditionalFormatting sqref="D54">
    <cfRule type="expression" dxfId="264" priority="352">
      <formula>ISTEXT(D54)</formula>
    </cfRule>
  </conditionalFormatting>
  <conditionalFormatting sqref="E54">
    <cfRule type="expression" dxfId="263" priority="351">
      <formula>ISTEXT(E54)</formula>
    </cfRule>
  </conditionalFormatting>
  <conditionalFormatting sqref="F54">
    <cfRule type="expression" dxfId="262" priority="350">
      <formula>ISTEXT(F54)</formula>
    </cfRule>
  </conditionalFormatting>
  <conditionalFormatting sqref="G54">
    <cfRule type="expression" dxfId="261" priority="349">
      <formula>ISTEXT(G54)</formula>
    </cfRule>
  </conditionalFormatting>
  <conditionalFormatting sqref="H54">
    <cfRule type="expression" dxfId="260" priority="348">
      <formula>ISTEXT(H54)</formula>
    </cfRule>
  </conditionalFormatting>
  <conditionalFormatting sqref="I54">
    <cfRule type="expression" dxfId="259" priority="347">
      <formula>ISTEXT(I54)</formula>
    </cfRule>
  </conditionalFormatting>
  <conditionalFormatting sqref="J54">
    <cfRule type="expression" dxfId="258" priority="346">
      <formula>ISTEXT(J54)</formula>
    </cfRule>
  </conditionalFormatting>
  <conditionalFormatting sqref="K54">
    <cfRule type="expression" dxfId="257" priority="345">
      <formula>ISTEXT(K54)</formula>
    </cfRule>
  </conditionalFormatting>
  <conditionalFormatting sqref="L54">
    <cfRule type="expression" dxfId="256" priority="344">
      <formula>ISTEXT(L54)</formula>
    </cfRule>
  </conditionalFormatting>
  <conditionalFormatting sqref="U54">
    <cfRule type="expression" dxfId="255" priority="337">
      <formula>ISTEXT(U54)</formula>
    </cfRule>
  </conditionalFormatting>
  <conditionalFormatting sqref="V54">
    <cfRule type="expression" dxfId="254" priority="336">
      <formula>ISTEXT(V54)</formula>
    </cfRule>
  </conditionalFormatting>
  <conditionalFormatting sqref="C55">
    <cfRule type="expression" dxfId="253" priority="335">
      <formula>ISTEXT(C55)</formula>
    </cfRule>
  </conditionalFormatting>
  <conditionalFormatting sqref="D55">
    <cfRule type="expression" dxfId="252" priority="334">
      <formula>ISTEXT(D55)</formula>
    </cfRule>
  </conditionalFormatting>
  <conditionalFormatting sqref="E55:N55 U55:V55">
    <cfRule type="expression" dxfId="251" priority="333">
      <formula>ISTEXT(E55)</formula>
    </cfRule>
  </conditionalFormatting>
  <conditionalFormatting sqref="C56">
    <cfRule type="expression" dxfId="250" priority="332">
      <formula>ISTEXT(C56)</formula>
    </cfRule>
  </conditionalFormatting>
  <conditionalFormatting sqref="D56">
    <cfRule type="expression" dxfId="249" priority="331">
      <formula>ISTEXT(D56)</formula>
    </cfRule>
  </conditionalFormatting>
  <conditionalFormatting sqref="E56">
    <cfRule type="expression" dxfId="248" priority="330">
      <formula>ISTEXT(E56)</formula>
    </cfRule>
  </conditionalFormatting>
  <conditionalFormatting sqref="F56">
    <cfRule type="expression" dxfId="247" priority="329">
      <formula>ISTEXT(F56)</formula>
    </cfRule>
  </conditionalFormatting>
  <conditionalFormatting sqref="G56">
    <cfRule type="expression" dxfId="246" priority="328">
      <formula>ISTEXT(G56)</formula>
    </cfRule>
  </conditionalFormatting>
  <conditionalFormatting sqref="H56">
    <cfRule type="expression" dxfId="245" priority="327">
      <formula>ISTEXT(H56)</formula>
    </cfRule>
  </conditionalFormatting>
  <conditionalFormatting sqref="I56">
    <cfRule type="expression" dxfId="244" priority="326">
      <formula>ISTEXT(I56)</formula>
    </cfRule>
  </conditionalFormatting>
  <conditionalFormatting sqref="J56">
    <cfRule type="expression" dxfId="243" priority="325">
      <formula>ISTEXT(J56)</formula>
    </cfRule>
  </conditionalFormatting>
  <conditionalFormatting sqref="K56">
    <cfRule type="expression" dxfId="242" priority="324">
      <formula>ISTEXT(K56)</formula>
    </cfRule>
  </conditionalFormatting>
  <conditionalFormatting sqref="L56">
    <cfRule type="expression" dxfId="241" priority="323">
      <formula>ISTEXT(L56)</formula>
    </cfRule>
  </conditionalFormatting>
  <conditionalFormatting sqref="U56">
    <cfRule type="expression" dxfId="240" priority="316">
      <formula>ISTEXT(U56)</formula>
    </cfRule>
  </conditionalFormatting>
  <conditionalFormatting sqref="V56">
    <cfRule type="expression" dxfId="239" priority="315">
      <formula>ISTEXT(V56)</formula>
    </cfRule>
  </conditionalFormatting>
  <conditionalFormatting sqref="C57">
    <cfRule type="expression" dxfId="238" priority="314">
      <formula>ISTEXT(C57)</formula>
    </cfRule>
  </conditionalFormatting>
  <conditionalFormatting sqref="D57">
    <cfRule type="expression" dxfId="237" priority="313">
      <formula>ISTEXT(D57)</formula>
    </cfRule>
  </conditionalFormatting>
  <conditionalFormatting sqref="E57:N57 U57:V57">
    <cfRule type="expression" dxfId="236" priority="312">
      <formula>ISTEXT(E57)</formula>
    </cfRule>
  </conditionalFormatting>
  <conditionalFormatting sqref="C58">
    <cfRule type="expression" dxfId="235" priority="311">
      <formula>ISTEXT(C58)</formula>
    </cfRule>
  </conditionalFormatting>
  <conditionalFormatting sqref="D58">
    <cfRule type="expression" dxfId="234" priority="310">
      <formula>ISTEXT(D58)</formula>
    </cfRule>
  </conditionalFormatting>
  <conditionalFormatting sqref="E58">
    <cfRule type="expression" dxfId="233" priority="309">
      <formula>ISTEXT(E58)</formula>
    </cfRule>
  </conditionalFormatting>
  <conditionalFormatting sqref="F58">
    <cfRule type="expression" dxfId="232" priority="308">
      <formula>ISTEXT(F58)</formula>
    </cfRule>
  </conditionalFormatting>
  <conditionalFormatting sqref="G58">
    <cfRule type="expression" dxfId="231" priority="307">
      <formula>ISTEXT(G58)</formula>
    </cfRule>
  </conditionalFormatting>
  <conditionalFormatting sqref="H58">
    <cfRule type="expression" dxfId="230" priority="306">
      <formula>ISTEXT(H58)</formula>
    </cfRule>
  </conditionalFormatting>
  <conditionalFormatting sqref="I58">
    <cfRule type="expression" dxfId="229" priority="305">
      <formula>ISTEXT(I58)</formula>
    </cfRule>
  </conditionalFormatting>
  <conditionalFormatting sqref="J58">
    <cfRule type="expression" dxfId="228" priority="304">
      <formula>ISTEXT(J58)</formula>
    </cfRule>
  </conditionalFormatting>
  <conditionalFormatting sqref="K58">
    <cfRule type="expression" dxfId="227" priority="303">
      <formula>ISTEXT(K58)</formula>
    </cfRule>
  </conditionalFormatting>
  <conditionalFormatting sqref="L58">
    <cfRule type="expression" dxfId="226" priority="302">
      <formula>ISTEXT(L58)</formula>
    </cfRule>
  </conditionalFormatting>
  <conditionalFormatting sqref="U58">
    <cfRule type="expression" dxfId="225" priority="295">
      <formula>ISTEXT(U58)</formula>
    </cfRule>
  </conditionalFormatting>
  <conditionalFormatting sqref="V58">
    <cfRule type="expression" dxfId="224" priority="294">
      <formula>ISTEXT(V58)</formula>
    </cfRule>
  </conditionalFormatting>
  <conditionalFormatting sqref="C59">
    <cfRule type="expression" dxfId="223" priority="293">
      <formula>ISTEXT(C59)</formula>
    </cfRule>
  </conditionalFormatting>
  <conditionalFormatting sqref="D59">
    <cfRule type="expression" dxfId="222" priority="292">
      <formula>ISTEXT(D59)</formula>
    </cfRule>
  </conditionalFormatting>
  <conditionalFormatting sqref="E59:N59 U59:V59">
    <cfRule type="expression" dxfId="221" priority="291">
      <formula>ISTEXT(E59)</formula>
    </cfRule>
  </conditionalFormatting>
  <conditionalFormatting sqref="C60">
    <cfRule type="expression" dxfId="220" priority="290">
      <formula>ISTEXT(C60)</formula>
    </cfRule>
  </conditionalFormatting>
  <conditionalFormatting sqref="D60">
    <cfRule type="expression" dxfId="219" priority="289">
      <formula>ISTEXT(D60)</formula>
    </cfRule>
  </conditionalFormatting>
  <conditionalFormatting sqref="E60">
    <cfRule type="expression" dxfId="218" priority="288">
      <formula>ISTEXT(E60)</formula>
    </cfRule>
  </conditionalFormatting>
  <conditionalFormatting sqref="F60">
    <cfRule type="expression" dxfId="217" priority="287">
      <formula>ISTEXT(F60)</formula>
    </cfRule>
  </conditionalFormatting>
  <conditionalFormatting sqref="G60">
    <cfRule type="expression" dxfId="216" priority="286">
      <formula>ISTEXT(G60)</formula>
    </cfRule>
  </conditionalFormatting>
  <conditionalFormatting sqref="H60">
    <cfRule type="expression" dxfId="215" priority="285">
      <formula>ISTEXT(H60)</formula>
    </cfRule>
  </conditionalFormatting>
  <conditionalFormatting sqref="I60">
    <cfRule type="expression" dxfId="214" priority="284">
      <formula>ISTEXT(I60)</formula>
    </cfRule>
  </conditionalFormatting>
  <conditionalFormatting sqref="J60">
    <cfRule type="expression" dxfId="213" priority="283">
      <formula>ISTEXT(J60)</formula>
    </cfRule>
  </conditionalFormatting>
  <conditionalFormatting sqref="K60">
    <cfRule type="expression" dxfId="212" priority="282">
      <formula>ISTEXT(K60)</formula>
    </cfRule>
  </conditionalFormatting>
  <conditionalFormatting sqref="L60">
    <cfRule type="expression" dxfId="211" priority="281">
      <formula>ISTEXT(L60)</formula>
    </cfRule>
  </conditionalFormatting>
  <conditionalFormatting sqref="U60">
    <cfRule type="expression" dxfId="210" priority="274">
      <formula>ISTEXT(U60)</formula>
    </cfRule>
  </conditionalFormatting>
  <conditionalFormatting sqref="V60">
    <cfRule type="expression" dxfId="209" priority="273">
      <formula>ISTEXT(V60)</formula>
    </cfRule>
  </conditionalFormatting>
  <conditionalFormatting sqref="C61">
    <cfRule type="expression" dxfId="208" priority="272">
      <formula>ISTEXT(C61)</formula>
    </cfRule>
  </conditionalFormatting>
  <conditionalFormatting sqref="D61">
    <cfRule type="expression" dxfId="207" priority="271">
      <formula>ISTEXT(D61)</formula>
    </cfRule>
  </conditionalFormatting>
  <conditionalFormatting sqref="E61:N61 U61:V61">
    <cfRule type="expression" dxfId="206" priority="270">
      <formula>ISTEXT(E61)</formula>
    </cfRule>
  </conditionalFormatting>
  <conditionalFormatting sqref="C62">
    <cfRule type="expression" dxfId="205" priority="269">
      <formula>ISTEXT(C62)</formula>
    </cfRule>
  </conditionalFormatting>
  <conditionalFormatting sqref="D62">
    <cfRule type="expression" dxfId="204" priority="268">
      <formula>ISTEXT(D62)</formula>
    </cfRule>
  </conditionalFormatting>
  <conditionalFormatting sqref="E62">
    <cfRule type="expression" dxfId="203" priority="267">
      <formula>ISTEXT(E62)</formula>
    </cfRule>
  </conditionalFormatting>
  <conditionalFormatting sqref="F62">
    <cfRule type="expression" dxfId="202" priority="266">
      <formula>ISTEXT(F62)</formula>
    </cfRule>
  </conditionalFormatting>
  <conditionalFormatting sqref="G62">
    <cfRule type="expression" dxfId="201" priority="265">
      <formula>ISTEXT(G62)</formula>
    </cfRule>
  </conditionalFormatting>
  <conditionalFormatting sqref="H62">
    <cfRule type="expression" dxfId="200" priority="264">
      <formula>ISTEXT(H62)</formula>
    </cfRule>
  </conditionalFormatting>
  <conditionalFormatting sqref="I62">
    <cfRule type="expression" dxfId="199" priority="263">
      <formula>ISTEXT(I62)</formula>
    </cfRule>
  </conditionalFormatting>
  <conditionalFormatting sqref="J62">
    <cfRule type="expression" dxfId="198" priority="262">
      <formula>ISTEXT(J62)</formula>
    </cfRule>
  </conditionalFormatting>
  <conditionalFormatting sqref="K62">
    <cfRule type="expression" dxfId="197" priority="261">
      <formula>ISTEXT(K62)</formula>
    </cfRule>
  </conditionalFormatting>
  <conditionalFormatting sqref="L62">
    <cfRule type="expression" dxfId="196" priority="260">
      <formula>ISTEXT(L62)</formula>
    </cfRule>
  </conditionalFormatting>
  <conditionalFormatting sqref="U62">
    <cfRule type="expression" dxfId="195" priority="253">
      <formula>ISTEXT(U62)</formula>
    </cfRule>
  </conditionalFormatting>
  <conditionalFormatting sqref="V62">
    <cfRule type="expression" dxfId="194" priority="252">
      <formula>ISTEXT(V62)</formula>
    </cfRule>
  </conditionalFormatting>
  <conditionalFormatting sqref="C63">
    <cfRule type="expression" dxfId="193" priority="251">
      <formula>ISTEXT(C63)</formula>
    </cfRule>
  </conditionalFormatting>
  <conditionalFormatting sqref="D63">
    <cfRule type="expression" dxfId="192" priority="250">
      <formula>ISTEXT(D63)</formula>
    </cfRule>
  </conditionalFormatting>
  <conditionalFormatting sqref="E63:N63 U63:V63">
    <cfRule type="expression" dxfId="191" priority="249">
      <formula>ISTEXT(E63)</formula>
    </cfRule>
  </conditionalFormatting>
  <conditionalFormatting sqref="C64">
    <cfRule type="expression" dxfId="190" priority="248">
      <formula>ISTEXT(C64)</formula>
    </cfRule>
  </conditionalFormatting>
  <conditionalFormatting sqref="D64">
    <cfRule type="expression" dxfId="189" priority="247">
      <formula>ISTEXT(D64)</formula>
    </cfRule>
  </conditionalFormatting>
  <conditionalFormatting sqref="E64">
    <cfRule type="expression" dxfId="188" priority="246">
      <formula>ISTEXT(E64)</formula>
    </cfRule>
  </conditionalFormatting>
  <conditionalFormatting sqref="F64">
    <cfRule type="expression" dxfId="187" priority="245">
      <formula>ISTEXT(F64)</formula>
    </cfRule>
  </conditionalFormatting>
  <conditionalFormatting sqref="G64">
    <cfRule type="expression" dxfId="186" priority="244">
      <formula>ISTEXT(G64)</formula>
    </cfRule>
  </conditionalFormatting>
  <conditionalFormatting sqref="H64">
    <cfRule type="expression" dxfId="185" priority="243">
      <formula>ISTEXT(H64)</formula>
    </cfRule>
  </conditionalFormatting>
  <conditionalFormatting sqref="I64">
    <cfRule type="expression" dxfId="184" priority="242">
      <formula>ISTEXT(I64)</formula>
    </cfRule>
  </conditionalFormatting>
  <conditionalFormatting sqref="J64">
    <cfRule type="expression" dxfId="183" priority="241">
      <formula>ISTEXT(J64)</formula>
    </cfRule>
  </conditionalFormatting>
  <conditionalFormatting sqref="K64">
    <cfRule type="expression" dxfId="182" priority="240">
      <formula>ISTEXT(K64)</formula>
    </cfRule>
  </conditionalFormatting>
  <conditionalFormatting sqref="L64">
    <cfRule type="expression" dxfId="181" priority="239">
      <formula>ISTEXT(L64)</formula>
    </cfRule>
  </conditionalFormatting>
  <conditionalFormatting sqref="U64">
    <cfRule type="expression" dxfId="180" priority="232">
      <formula>ISTEXT(U64)</formula>
    </cfRule>
  </conditionalFormatting>
  <conditionalFormatting sqref="V64">
    <cfRule type="expression" dxfId="179" priority="231">
      <formula>ISTEXT(V64)</formula>
    </cfRule>
  </conditionalFormatting>
  <conditionalFormatting sqref="C65">
    <cfRule type="expression" dxfId="178" priority="230">
      <formula>ISTEXT(C65)</formula>
    </cfRule>
  </conditionalFormatting>
  <conditionalFormatting sqref="D65">
    <cfRule type="expression" dxfId="177" priority="229">
      <formula>ISTEXT(D65)</formula>
    </cfRule>
  </conditionalFormatting>
  <conditionalFormatting sqref="E65:N65 U65:V65">
    <cfRule type="expression" dxfId="176" priority="228">
      <formula>ISTEXT(E65)</formula>
    </cfRule>
  </conditionalFormatting>
  <conditionalFormatting sqref="C66">
    <cfRule type="expression" dxfId="175" priority="227">
      <formula>ISTEXT(C66)</formula>
    </cfRule>
  </conditionalFormatting>
  <conditionalFormatting sqref="D66">
    <cfRule type="expression" dxfId="174" priority="226">
      <formula>ISTEXT(D66)</formula>
    </cfRule>
  </conditionalFormatting>
  <conditionalFormatting sqref="E66">
    <cfRule type="expression" dxfId="173" priority="225">
      <formula>ISTEXT(E66)</formula>
    </cfRule>
  </conditionalFormatting>
  <conditionalFormatting sqref="F66">
    <cfRule type="expression" dxfId="172" priority="224">
      <formula>ISTEXT(F66)</formula>
    </cfRule>
  </conditionalFormatting>
  <conditionalFormatting sqref="G66">
    <cfRule type="expression" dxfId="171" priority="223">
      <formula>ISTEXT(G66)</formula>
    </cfRule>
  </conditionalFormatting>
  <conditionalFormatting sqref="H66">
    <cfRule type="expression" dxfId="170" priority="222">
      <formula>ISTEXT(H66)</formula>
    </cfRule>
  </conditionalFormatting>
  <conditionalFormatting sqref="I66">
    <cfRule type="expression" dxfId="169" priority="221">
      <formula>ISTEXT(I66)</formula>
    </cfRule>
  </conditionalFormatting>
  <conditionalFormatting sqref="J66">
    <cfRule type="expression" dxfId="168" priority="220">
      <formula>ISTEXT(J66)</formula>
    </cfRule>
  </conditionalFormatting>
  <conditionalFormatting sqref="K66">
    <cfRule type="expression" dxfId="167" priority="219">
      <formula>ISTEXT(K66)</formula>
    </cfRule>
  </conditionalFormatting>
  <conditionalFormatting sqref="L66">
    <cfRule type="expression" dxfId="166" priority="218">
      <formula>ISTEXT(L66)</formula>
    </cfRule>
  </conditionalFormatting>
  <conditionalFormatting sqref="U66">
    <cfRule type="expression" dxfId="165" priority="211">
      <formula>ISTEXT(U66)</formula>
    </cfRule>
  </conditionalFormatting>
  <conditionalFormatting sqref="V66">
    <cfRule type="expression" dxfId="164" priority="210">
      <formula>ISTEXT(V66)</formula>
    </cfRule>
  </conditionalFormatting>
  <conditionalFormatting sqref="O7">
    <cfRule type="expression" dxfId="163" priority="122">
      <formula>ISTEXT(O7)</formula>
    </cfRule>
  </conditionalFormatting>
  <conditionalFormatting sqref="P7">
    <cfRule type="expression" dxfId="162" priority="121">
      <formula>ISTEXT(P7)</formula>
    </cfRule>
  </conditionalFormatting>
  <conditionalFormatting sqref="O8">
    <cfRule type="expression" dxfId="161" priority="120">
      <formula>ISTEXT(O8)</formula>
    </cfRule>
  </conditionalFormatting>
  <conditionalFormatting sqref="P8">
    <cfRule type="expression" dxfId="160" priority="119">
      <formula>ISTEXT(P8)</formula>
    </cfRule>
  </conditionalFormatting>
  <conditionalFormatting sqref="O9">
    <cfRule type="expression" dxfId="159" priority="118">
      <formula>ISTEXT(O9)</formula>
    </cfRule>
  </conditionalFormatting>
  <conditionalFormatting sqref="P9">
    <cfRule type="expression" dxfId="158" priority="117">
      <formula>ISTEXT(P9)</formula>
    </cfRule>
  </conditionalFormatting>
  <conditionalFormatting sqref="O10">
    <cfRule type="expression" dxfId="157" priority="116">
      <formula>ISTEXT(O10)</formula>
    </cfRule>
  </conditionalFormatting>
  <conditionalFormatting sqref="P10">
    <cfRule type="expression" dxfId="156" priority="115">
      <formula>ISTEXT(P10)</formula>
    </cfRule>
  </conditionalFormatting>
  <conditionalFormatting sqref="O11">
    <cfRule type="expression" dxfId="155" priority="114">
      <formula>ISTEXT(O11)</formula>
    </cfRule>
  </conditionalFormatting>
  <conditionalFormatting sqref="P11">
    <cfRule type="expression" dxfId="154" priority="113">
      <formula>ISTEXT(P11)</formula>
    </cfRule>
  </conditionalFormatting>
  <conditionalFormatting sqref="O12:P12">
    <cfRule type="expression" dxfId="153" priority="112">
      <formula>ISTEXT(O12)</formula>
    </cfRule>
  </conditionalFormatting>
  <conditionalFormatting sqref="O13">
    <cfRule type="expression" dxfId="152" priority="111">
      <formula>ISTEXT(O13)</formula>
    </cfRule>
  </conditionalFormatting>
  <conditionalFormatting sqref="P13">
    <cfRule type="expression" dxfId="151" priority="110">
      <formula>ISTEXT(P13)</formula>
    </cfRule>
  </conditionalFormatting>
  <conditionalFormatting sqref="O14">
    <cfRule type="expression" dxfId="150" priority="109">
      <formula>ISTEXT(O14)</formula>
    </cfRule>
  </conditionalFormatting>
  <conditionalFormatting sqref="P14">
    <cfRule type="expression" dxfId="149" priority="108">
      <formula>ISTEXT(P14)</formula>
    </cfRule>
  </conditionalFormatting>
  <conditionalFormatting sqref="O15:P15">
    <cfRule type="expression" dxfId="148" priority="107">
      <formula>ISTEXT(O15)</formula>
    </cfRule>
  </conditionalFormatting>
  <conditionalFormatting sqref="O16">
    <cfRule type="expression" dxfId="147" priority="106">
      <formula>ISTEXT(O16)</formula>
    </cfRule>
  </conditionalFormatting>
  <conditionalFormatting sqref="P16">
    <cfRule type="expression" dxfId="146" priority="105">
      <formula>ISTEXT(P16)</formula>
    </cfRule>
  </conditionalFormatting>
  <conditionalFormatting sqref="O17:P17">
    <cfRule type="expression" dxfId="145" priority="104">
      <formula>ISTEXT(O17)</formula>
    </cfRule>
  </conditionalFormatting>
  <conditionalFormatting sqref="O18:O44">
    <cfRule type="expression" dxfId="144" priority="103">
      <formula>ISTEXT(O18)</formula>
    </cfRule>
  </conditionalFormatting>
  <conditionalFormatting sqref="P18:P44">
    <cfRule type="expression" dxfId="143" priority="102">
      <formula>ISTEXT(P18)</formula>
    </cfRule>
  </conditionalFormatting>
  <conditionalFormatting sqref="O45:P45">
    <cfRule type="expression" dxfId="142" priority="101">
      <formula>ISTEXT(O45)</formula>
    </cfRule>
  </conditionalFormatting>
  <conditionalFormatting sqref="O46">
    <cfRule type="expression" dxfId="141" priority="100">
      <formula>ISTEXT(O46)</formula>
    </cfRule>
  </conditionalFormatting>
  <conditionalFormatting sqref="P46">
    <cfRule type="expression" dxfId="140" priority="99">
      <formula>ISTEXT(P46)</formula>
    </cfRule>
  </conditionalFormatting>
  <conditionalFormatting sqref="O47:P47">
    <cfRule type="expression" dxfId="139" priority="98">
      <formula>ISTEXT(O47)</formula>
    </cfRule>
  </conditionalFormatting>
  <conditionalFormatting sqref="O48">
    <cfRule type="expression" dxfId="138" priority="97">
      <formula>ISTEXT(O48)</formula>
    </cfRule>
  </conditionalFormatting>
  <conditionalFormatting sqref="P48">
    <cfRule type="expression" dxfId="137" priority="96">
      <formula>ISTEXT(P48)</formula>
    </cfRule>
  </conditionalFormatting>
  <conditionalFormatting sqref="O49:P49">
    <cfRule type="expression" dxfId="136" priority="95">
      <formula>ISTEXT(O49)</formula>
    </cfRule>
  </conditionalFormatting>
  <conditionalFormatting sqref="O50">
    <cfRule type="expression" dxfId="135" priority="94">
      <formula>ISTEXT(O50)</formula>
    </cfRule>
  </conditionalFormatting>
  <conditionalFormatting sqref="P50">
    <cfRule type="expression" dxfId="134" priority="93">
      <formula>ISTEXT(P50)</formula>
    </cfRule>
  </conditionalFormatting>
  <conditionalFormatting sqref="O51:P51">
    <cfRule type="expression" dxfId="133" priority="92">
      <formula>ISTEXT(O51)</formula>
    </cfRule>
  </conditionalFormatting>
  <conditionalFormatting sqref="O52">
    <cfRule type="expression" dxfId="132" priority="91">
      <formula>ISTEXT(O52)</formula>
    </cfRule>
  </conditionalFormatting>
  <conditionalFormatting sqref="P52">
    <cfRule type="expression" dxfId="131" priority="90">
      <formula>ISTEXT(P52)</formula>
    </cfRule>
  </conditionalFormatting>
  <conditionalFormatting sqref="O53:P53">
    <cfRule type="expression" dxfId="130" priority="89">
      <formula>ISTEXT(O53)</formula>
    </cfRule>
  </conditionalFormatting>
  <conditionalFormatting sqref="O54">
    <cfRule type="expression" dxfId="129" priority="88">
      <formula>ISTEXT(O54)</formula>
    </cfRule>
  </conditionalFormatting>
  <conditionalFormatting sqref="P54">
    <cfRule type="expression" dxfId="128" priority="87">
      <formula>ISTEXT(P54)</formula>
    </cfRule>
  </conditionalFormatting>
  <conditionalFormatting sqref="O55:P55">
    <cfRule type="expression" dxfId="127" priority="86">
      <formula>ISTEXT(O55)</formula>
    </cfRule>
  </conditionalFormatting>
  <conditionalFormatting sqref="O56">
    <cfRule type="expression" dxfId="126" priority="85">
      <formula>ISTEXT(O56)</formula>
    </cfRule>
  </conditionalFormatting>
  <conditionalFormatting sqref="P56">
    <cfRule type="expression" dxfId="125" priority="84">
      <formula>ISTEXT(P56)</formula>
    </cfRule>
  </conditionalFormatting>
  <conditionalFormatting sqref="O57:P57">
    <cfRule type="expression" dxfId="124" priority="83">
      <formula>ISTEXT(O57)</formula>
    </cfRule>
  </conditionalFormatting>
  <conditionalFormatting sqref="O58">
    <cfRule type="expression" dxfId="123" priority="82">
      <formula>ISTEXT(O58)</formula>
    </cfRule>
  </conditionalFormatting>
  <conditionalFormatting sqref="P58">
    <cfRule type="expression" dxfId="122" priority="81">
      <formula>ISTEXT(P58)</formula>
    </cfRule>
  </conditionalFormatting>
  <conditionalFormatting sqref="O59:P59">
    <cfRule type="expression" dxfId="121" priority="80">
      <formula>ISTEXT(O59)</formula>
    </cfRule>
  </conditionalFormatting>
  <conditionalFormatting sqref="O60">
    <cfRule type="expression" dxfId="120" priority="79">
      <formula>ISTEXT(O60)</formula>
    </cfRule>
  </conditionalFormatting>
  <conditionalFormatting sqref="P60">
    <cfRule type="expression" dxfId="119" priority="78">
      <formula>ISTEXT(P60)</formula>
    </cfRule>
  </conditionalFormatting>
  <conditionalFormatting sqref="O61:P61">
    <cfRule type="expression" dxfId="118" priority="77">
      <formula>ISTEXT(O61)</formula>
    </cfRule>
  </conditionalFormatting>
  <conditionalFormatting sqref="O62">
    <cfRule type="expression" dxfId="117" priority="76">
      <formula>ISTEXT(O62)</formula>
    </cfRule>
  </conditionalFormatting>
  <conditionalFormatting sqref="P62">
    <cfRule type="expression" dxfId="116" priority="75">
      <formula>ISTEXT(P62)</formula>
    </cfRule>
  </conditionalFormatting>
  <conditionalFormatting sqref="O63:P63">
    <cfRule type="expression" dxfId="115" priority="74">
      <formula>ISTEXT(O63)</formula>
    </cfRule>
  </conditionalFormatting>
  <conditionalFormatting sqref="O64">
    <cfRule type="expression" dxfId="114" priority="73">
      <formula>ISTEXT(O64)</formula>
    </cfRule>
  </conditionalFormatting>
  <conditionalFormatting sqref="P64">
    <cfRule type="expression" dxfId="113" priority="72">
      <formula>ISTEXT(P64)</formula>
    </cfRule>
  </conditionalFormatting>
  <conditionalFormatting sqref="O65:P65">
    <cfRule type="expression" dxfId="112" priority="71">
      <formula>ISTEXT(O65)</formula>
    </cfRule>
  </conditionalFormatting>
  <conditionalFormatting sqref="O66">
    <cfRule type="expression" dxfId="111" priority="70">
      <formula>ISTEXT(O66)</formula>
    </cfRule>
  </conditionalFormatting>
  <conditionalFormatting sqref="P66">
    <cfRule type="expression" dxfId="110" priority="69">
      <formula>ISTEXT(P66)</formula>
    </cfRule>
  </conditionalFormatting>
  <conditionalFormatting sqref="S7">
    <cfRule type="expression" dxfId="109" priority="68">
      <formula>ISTEXT(S7)</formula>
    </cfRule>
  </conditionalFormatting>
  <conditionalFormatting sqref="T7">
    <cfRule type="expression" dxfId="108" priority="67">
      <formula>ISTEXT(T7)</formula>
    </cfRule>
  </conditionalFormatting>
  <conditionalFormatting sqref="S8">
    <cfRule type="expression" dxfId="107" priority="66">
      <formula>ISTEXT(S8)</formula>
    </cfRule>
  </conditionalFormatting>
  <conditionalFormatting sqref="T8">
    <cfRule type="expression" dxfId="106" priority="65">
      <formula>ISTEXT(T8)</formula>
    </cfRule>
  </conditionalFormatting>
  <conditionalFormatting sqref="S9">
    <cfRule type="expression" dxfId="105" priority="64">
      <formula>ISTEXT(S9)</formula>
    </cfRule>
  </conditionalFormatting>
  <conditionalFormatting sqref="T9">
    <cfRule type="expression" dxfId="104" priority="63">
      <formula>ISTEXT(T9)</formula>
    </cfRule>
  </conditionalFormatting>
  <conditionalFormatting sqref="S10">
    <cfRule type="expression" dxfId="103" priority="62">
      <formula>ISTEXT(S10)</formula>
    </cfRule>
  </conditionalFormatting>
  <conditionalFormatting sqref="T10">
    <cfRule type="expression" dxfId="102" priority="61">
      <formula>ISTEXT(T10)</formula>
    </cfRule>
  </conditionalFormatting>
  <conditionalFormatting sqref="S11">
    <cfRule type="expression" dxfId="101" priority="60">
      <formula>ISTEXT(S11)</formula>
    </cfRule>
  </conditionalFormatting>
  <conditionalFormatting sqref="T11">
    <cfRule type="expression" dxfId="100" priority="59">
      <formula>ISTEXT(T11)</formula>
    </cfRule>
  </conditionalFormatting>
  <conditionalFormatting sqref="S12:T12">
    <cfRule type="expression" dxfId="99" priority="58">
      <formula>ISTEXT(S12)</formula>
    </cfRule>
  </conditionalFormatting>
  <conditionalFormatting sqref="S13">
    <cfRule type="expression" dxfId="98" priority="57">
      <formula>ISTEXT(S13)</formula>
    </cfRule>
  </conditionalFormatting>
  <conditionalFormatting sqref="T13">
    <cfRule type="expression" dxfId="97" priority="56">
      <formula>ISTEXT(T13)</formula>
    </cfRule>
  </conditionalFormatting>
  <conditionalFormatting sqref="S14">
    <cfRule type="expression" dxfId="96" priority="55">
      <formula>ISTEXT(S14)</formula>
    </cfRule>
  </conditionalFormatting>
  <conditionalFormatting sqref="T14">
    <cfRule type="expression" dxfId="95" priority="54">
      <formula>ISTEXT(T14)</formula>
    </cfRule>
  </conditionalFormatting>
  <conditionalFormatting sqref="S15:T15">
    <cfRule type="expression" dxfId="94" priority="53">
      <formula>ISTEXT(S15)</formula>
    </cfRule>
  </conditionalFormatting>
  <conditionalFormatting sqref="S16">
    <cfRule type="expression" dxfId="93" priority="52">
      <formula>ISTEXT(S16)</formula>
    </cfRule>
  </conditionalFormatting>
  <conditionalFormatting sqref="T16">
    <cfRule type="expression" dxfId="92" priority="51">
      <formula>ISTEXT(T16)</formula>
    </cfRule>
  </conditionalFormatting>
  <conditionalFormatting sqref="S17:T17">
    <cfRule type="expression" dxfId="91" priority="50">
      <formula>ISTEXT(S17)</formula>
    </cfRule>
  </conditionalFormatting>
  <conditionalFormatting sqref="S18:S44">
    <cfRule type="expression" dxfId="90" priority="49">
      <formula>ISTEXT(S18)</formula>
    </cfRule>
  </conditionalFormatting>
  <conditionalFormatting sqref="T18:T44">
    <cfRule type="expression" dxfId="89" priority="48">
      <formula>ISTEXT(T18)</formula>
    </cfRule>
  </conditionalFormatting>
  <conditionalFormatting sqref="S45:T45">
    <cfRule type="expression" dxfId="88" priority="47">
      <formula>ISTEXT(S45)</formula>
    </cfRule>
  </conditionalFormatting>
  <conditionalFormatting sqref="S46">
    <cfRule type="expression" dxfId="87" priority="46">
      <formula>ISTEXT(S46)</formula>
    </cfRule>
  </conditionalFormatting>
  <conditionalFormatting sqref="T46">
    <cfRule type="expression" dxfId="86" priority="45">
      <formula>ISTEXT(T46)</formula>
    </cfRule>
  </conditionalFormatting>
  <conditionalFormatting sqref="S47:T47">
    <cfRule type="expression" dxfId="85" priority="44">
      <formula>ISTEXT(S47)</formula>
    </cfRule>
  </conditionalFormatting>
  <conditionalFormatting sqref="S48">
    <cfRule type="expression" dxfId="84" priority="43">
      <formula>ISTEXT(S48)</formula>
    </cfRule>
  </conditionalFormatting>
  <conditionalFormatting sqref="T48">
    <cfRule type="expression" dxfId="83" priority="42">
      <formula>ISTEXT(T48)</formula>
    </cfRule>
  </conditionalFormatting>
  <conditionalFormatting sqref="S49:T49">
    <cfRule type="expression" dxfId="82" priority="41">
      <formula>ISTEXT(S49)</formula>
    </cfRule>
  </conditionalFormatting>
  <conditionalFormatting sqref="S50">
    <cfRule type="expression" dxfId="81" priority="40">
      <formula>ISTEXT(S50)</formula>
    </cfRule>
  </conditionalFormatting>
  <conditionalFormatting sqref="T50">
    <cfRule type="expression" dxfId="80" priority="39">
      <formula>ISTEXT(T50)</formula>
    </cfRule>
  </conditionalFormatting>
  <conditionalFormatting sqref="S51:T51">
    <cfRule type="expression" dxfId="79" priority="38">
      <formula>ISTEXT(S51)</formula>
    </cfRule>
  </conditionalFormatting>
  <conditionalFormatting sqref="S52">
    <cfRule type="expression" dxfId="78" priority="37">
      <formula>ISTEXT(S52)</formula>
    </cfRule>
  </conditionalFormatting>
  <conditionalFormatting sqref="T52">
    <cfRule type="expression" dxfId="77" priority="36">
      <formula>ISTEXT(T52)</formula>
    </cfRule>
  </conditionalFormatting>
  <conditionalFormatting sqref="S53:T53">
    <cfRule type="expression" dxfId="76" priority="35">
      <formula>ISTEXT(S53)</formula>
    </cfRule>
  </conditionalFormatting>
  <conditionalFormatting sqref="S54">
    <cfRule type="expression" dxfId="75" priority="34">
      <formula>ISTEXT(S54)</formula>
    </cfRule>
  </conditionalFormatting>
  <conditionalFormatting sqref="T54">
    <cfRule type="expression" dxfId="74" priority="33">
      <formula>ISTEXT(T54)</formula>
    </cfRule>
  </conditionalFormatting>
  <conditionalFormatting sqref="S55:T55">
    <cfRule type="expression" dxfId="73" priority="32">
      <formula>ISTEXT(S55)</formula>
    </cfRule>
  </conditionalFormatting>
  <conditionalFormatting sqref="S56">
    <cfRule type="expression" dxfId="72" priority="31">
      <formula>ISTEXT(S56)</formula>
    </cfRule>
  </conditionalFormatting>
  <conditionalFormatting sqref="T56">
    <cfRule type="expression" dxfId="71" priority="30">
      <formula>ISTEXT(T56)</formula>
    </cfRule>
  </conditionalFormatting>
  <conditionalFormatting sqref="S57:T57">
    <cfRule type="expression" dxfId="70" priority="29">
      <formula>ISTEXT(S57)</formula>
    </cfRule>
  </conditionalFormatting>
  <conditionalFormatting sqref="S58">
    <cfRule type="expression" dxfId="69" priority="28">
      <formula>ISTEXT(S58)</formula>
    </cfRule>
  </conditionalFormatting>
  <conditionalFormatting sqref="T58">
    <cfRule type="expression" dxfId="68" priority="27">
      <formula>ISTEXT(T58)</formula>
    </cfRule>
  </conditionalFormatting>
  <conditionalFormatting sqref="S59:T59">
    <cfRule type="expression" dxfId="67" priority="26">
      <formula>ISTEXT(S59)</formula>
    </cfRule>
  </conditionalFormatting>
  <conditionalFormatting sqref="S60">
    <cfRule type="expression" dxfId="66" priority="25">
      <formula>ISTEXT(S60)</formula>
    </cfRule>
  </conditionalFormatting>
  <conditionalFormatting sqref="T60">
    <cfRule type="expression" dxfId="65" priority="24">
      <formula>ISTEXT(T60)</formula>
    </cfRule>
  </conditionalFormatting>
  <conditionalFormatting sqref="S61:T61">
    <cfRule type="expression" dxfId="64" priority="23">
      <formula>ISTEXT(S61)</formula>
    </cfRule>
  </conditionalFormatting>
  <conditionalFormatting sqref="S62">
    <cfRule type="expression" dxfId="63" priority="22">
      <formula>ISTEXT(S62)</formula>
    </cfRule>
  </conditionalFormatting>
  <conditionalFormatting sqref="T62">
    <cfRule type="expression" dxfId="62" priority="21">
      <formula>ISTEXT(T62)</formula>
    </cfRule>
  </conditionalFormatting>
  <conditionalFormatting sqref="S63:T63">
    <cfRule type="expression" dxfId="61" priority="20">
      <formula>ISTEXT(S63)</formula>
    </cfRule>
  </conditionalFormatting>
  <conditionalFormatting sqref="S64">
    <cfRule type="expression" dxfId="60" priority="19">
      <formula>ISTEXT(S64)</formula>
    </cfRule>
  </conditionalFormatting>
  <conditionalFormatting sqref="T64">
    <cfRule type="expression" dxfId="59" priority="18">
      <formula>ISTEXT(T64)</formula>
    </cfRule>
  </conditionalFormatting>
  <conditionalFormatting sqref="S65:T65">
    <cfRule type="expression" dxfId="58" priority="17">
      <formula>ISTEXT(S65)</formula>
    </cfRule>
  </conditionalFormatting>
  <conditionalFormatting sqref="S66">
    <cfRule type="expression" dxfId="57" priority="16">
      <formula>ISTEXT(S66)</formula>
    </cfRule>
  </conditionalFormatting>
  <conditionalFormatting sqref="T66">
    <cfRule type="expression" dxfId="56" priority="15">
      <formula>ISTEXT(T66)</formula>
    </cfRule>
  </conditionalFormatting>
  <conditionalFormatting sqref="Q12:R12">
    <cfRule type="expression" dxfId="55" priority="14">
      <formula>ISTEXT(Q12)</formula>
    </cfRule>
  </conditionalFormatting>
  <conditionalFormatting sqref="Q15:R15">
    <cfRule type="expression" dxfId="54" priority="13">
      <formula>ISTEXT(Q15)</formula>
    </cfRule>
  </conditionalFormatting>
  <conditionalFormatting sqref="Q17:R17">
    <cfRule type="expression" dxfId="53" priority="12">
      <formula>ISTEXT(Q17)</formula>
    </cfRule>
  </conditionalFormatting>
  <conditionalFormatting sqref="Q45:R45">
    <cfRule type="expression" dxfId="52" priority="11">
      <formula>ISTEXT(Q45)</formula>
    </cfRule>
  </conditionalFormatting>
  <conditionalFormatting sqref="Q47:R47">
    <cfRule type="expression" dxfId="51" priority="10">
      <formula>ISTEXT(Q47)</formula>
    </cfRule>
  </conditionalFormatting>
  <conditionalFormatting sqref="Q49:R49">
    <cfRule type="expression" dxfId="50" priority="9">
      <formula>ISTEXT(Q49)</formula>
    </cfRule>
  </conditionalFormatting>
  <conditionalFormatting sqref="Q51:R51">
    <cfRule type="expression" dxfId="49" priority="8">
      <formula>ISTEXT(Q51)</formula>
    </cfRule>
  </conditionalFormatting>
  <conditionalFormatting sqref="Q53:R53">
    <cfRule type="expression" dxfId="48" priority="7">
      <formula>ISTEXT(Q53)</formula>
    </cfRule>
  </conditionalFormatting>
  <conditionalFormatting sqref="Q55:R55">
    <cfRule type="expression" dxfId="47" priority="6">
      <formula>ISTEXT(Q55)</formula>
    </cfRule>
  </conditionalFormatting>
  <conditionalFormatting sqref="Q57:R57">
    <cfRule type="expression" dxfId="46" priority="5">
      <formula>ISTEXT(Q57)</formula>
    </cfRule>
  </conditionalFormatting>
  <conditionalFormatting sqref="Q59:R59">
    <cfRule type="expression" dxfId="45" priority="4">
      <formula>ISTEXT(Q59)</formula>
    </cfRule>
  </conditionalFormatting>
  <conditionalFormatting sqref="Q61:R61">
    <cfRule type="expression" dxfId="44" priority="3">
      <formula>ISTEXT(Q61)</formula>
    </cfRule>
  </conditionalFormatting>
  <conditionalFormatting sqref="Q63:R63">
    <cfRule type="expression" dxfId="43" priority="2">
      <formula>ISTEXT(Q63)</formula>
    </cfRule>
  </conditionalFormatting>
  <conditionalFormatting sqref="Q65:R65">
    <cfRule type="expression" dxfId="42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2013-04-30T21:53:05Z</dcterms:modified>
</cp:coreProperties>
</file>