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5"/>
  </bookViews>
  <sheets>
    <sheet name="Read me" sheetId="7" r:id="rId1"/>
    <sheet name="Requirement Summary" sheetId="8" r:id="rId2"/>
    <sheet name="FSSD_ Nutrient 13267 Data _Apri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P26" i="4" l="1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F26" i="11" l="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10" i="13"/>
  <c r="K9" i="13"/>
  <c r="K8" i="13"/>
  <c r="K7" i="13"/>
  <c r="E7" i="12"/>
  <c r="G18" i="11"/>
  <c r="G17" i="11"/>
  <c r="G16" i="11"/>
  <c r="G15" i="11"/>
  <c r="G14" i="11"/>
  <c r="G13" i="11"/>
  <c r="G12" i="11"/>
  <c r="G11" i="11"/>
  <c r="G10" i="11"/>
  <c r="G9" i="11"/>
  <c r="G8" i="11"/>
  <c r="G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A26" i="13"/>
  <c r="B26" i="13"/>
  <c r="B26" i="16" s="1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27" i="4" l="1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G7" i="13" l="1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4"/>
  <c r="G25" i="11"/>
  <c r="G25" i="4" s="1"/>
  <c r="F25" i="4"/>
  <c r="G24" i="11"/>
  <c r="G24" i="4" s="1"/>
  <c r="F24" i="4"/>
  <c r="G23" i="11"/>
  <c r="G23" i="4" s="1"/>
  <c r="F23" i="4"/>
  <c r="G22" i="11"/>
  <c r="G22" i="4" s="1"/>
  <c r="F22" i="4"/>
  <c r="G21" i="11"/>
  <c r="G21" i="4" s="1"/>
  <c r="F21" i="4"/>
  <c r="G20" i="11"/>
  <c r="G20" i="4" s="1"/>
  <c r="F20" i="4"/>
  <c r="G19" i="11"/>
  <c r="G19" i="4" s="1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gheravian</author>
    <author>Giti Heravian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I14" authorId="1">
      <text>
        <r>
          <rPr>
            <b/>
            <sz val="9"/>
            <color indexed="81"/>
            <rFont val="Tahoma"/>
            <family val="2"/>
          </rPr>
          <t>Giti Heravian:</t>
        </r>
        <r>
          <rPr>
            <sz val="9"/>
            <color indexed="81"/>
            <rFont val="Tahoma"/>
            <family val="2"/>
          </rPr>
          <t xml:space="preserve">
Not analyzed</t>
        </r>
      </text>
    </comment>
  </commentList>
</comments>
</file>

<file path=xl/comments2.xml><?xml version="1.0" encoding="utf-8"?>
<comments xmlns="http://schemas.openxmlformats.org/spreadsheetml/2006/main">
  <authors>
    <author>gheravian</author>
    <author>Giti Heravian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L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L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I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I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7" authorId="1">
      <text>
        <r>
          <rPr>
            <b/>
            <sz val="9"/>
            <color indexed="81"/>
            <rFont val="Tahoma"/>
            <family val="2"/>
          </rPr>
          <t>Giti Heravian: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L1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I1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1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U2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2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2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2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2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K2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2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</commentList>
</comments>
</file>

<file path=xl/sharedStrings.xml><?xml version="1.0" encoding="utf-8"?>
<sst xmlns="http://schemas.openxmlformats.org/spreadsheetml/2006/main" count="399" uniqueCount="212">
  <si>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</si>
  <si>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</si>
  <si>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</si>
  <si>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</si>
  <si>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</si>
  <si>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</si>
  <si>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</si>
  <si>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</si>
  <si>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</si>
  <si>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</si>
  <si>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</si>
  <si>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</si>
  <si>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</si>
  <si>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</si>
  <si>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</si>
  <si>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</si>
  <si>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</si>
  <si>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</si>
  <si>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</si>
  <si>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</si>
  <si>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</si>
  <si>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</si>
  <si>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</si>
  <si>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</si>
  <si>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</si>
  <si>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</si>
  <si>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</si>
  <si>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</si>
  <si>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</si>
  <si>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</si>
  <si>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</si>
  <si>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</si>
  <si>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</si>
  <si>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</si>
  <si>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</si>
  <si>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</si>
  <si>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</si>
  <si>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</si>
  <si>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</si>
  <si>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</si>
  <si>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</si>
  <si>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</si>
  <si>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</si>
  <si>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</si>
  <si>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</si>
  <si>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</si>
  <si>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</si>
  <si>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</si>
  <si>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</si>
  <si>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</si>
  <si>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</si>
  <si>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</si>
  <si>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</si>
  <si>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</si>
  <si>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</si>
  <si>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</si>
  <si>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</si>
  <si>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</si>
  <si>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</si>
  <si>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</si>
  <si>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</si>
  <si>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</si>
  <si>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</si>
  <si>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</si>
  <si>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</si>
  <si>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</si>
  <si>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</si>
  <si>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</si>
  <si>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</si>
  <si>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</si>
  <si>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</si>
  <si>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</si>
  <si>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</si>
  <si>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</si>
  <si>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</si>
  <si>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</si>
  <si>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</si>
  <si>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</si>
  <si>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</si>
  <si>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</si>
  <si>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</si>
  <si>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</si>
  <si>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</si>
  <si>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</si>
  <si>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</si>
  <si>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</si>
  <si>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</si>
  <si>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</si>
  <si>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</si>
  <si>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</si>
  <si>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</si>
  <si>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</si>
  <si>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</si>
  <si>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</si>
  <si>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</si>
  <si>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</si>
  <si>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</si>
  <si>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</si>
  <si>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</si>
  <si>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</si>
  <si>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</si>
  <si>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</si>
  <si>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</si>
  <si>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</si>
  <si>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</si>
  <si>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</si>
  <si>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</si>
  <si>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</si>
  <si>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</si>
  <si>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</si>
  <si>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</si>
  <si>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</si>
  <si>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</si>
  <si>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</si>
  <si>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</si>
  <si>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</si>
  <si>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</si>
  <si>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</si>
  <si>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</si>
  <si>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</si>
  <si>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</si>
  <si>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</si>
  <si>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</si>
  <si>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</si>
  <si>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</si>
  <si>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</si>
  <si>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</si>
  <si>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</si>
  <si>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</si>
  <si>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</si>
  <si>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</si>
  <si>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</si>
  <si>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</si>
  <si>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</si>
  <si>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</si>
  <si>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</si>
  <si>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</si>
  <si>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</si>
  <si>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</si>
  <si>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</si>
  <si>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</si>
  <si>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</si>
  <si>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</si>
  <si>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</si>
  <si>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</si>
  <si>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</si>
  <si>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</si>
  <si>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</si>
  <si>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</si>
  <si>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</si>
  <si>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</si>
  <si>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</si>
  <si>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</si>
  <si>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</si>
  <si>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</si>
  <si>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</si>
  <si>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</si>
  <si>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</si>
  <si>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</si>
  <si>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</si>
  <si>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</si>
  <si>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</si>
  <si>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</si>
  <si>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</si>
  <si>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</si>
  <si>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</si>
  <si>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</si>
  <si>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</si>
  <si>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</si>
  <si>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</si>
  <si>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</si>
  <si>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</si>
  <si>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</si>
  <si>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</si>
  <si>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</si>
  <si>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</si>
  <si>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</si>
  <si>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</si>
  <si>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</si>
  <si>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</si>
  <si>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</si>
  <si>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</si>
  <si>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</si>
  <si>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</si>
  <si>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</si>
  <si>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</si>
  <si>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</si>
  <si>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</si>
  <si>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</si>
  <si>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</si>
  <si>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</si>
  <si>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</si>
  <si>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</si>
  <si>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</si>
  <si>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</si>
  <si>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</si>
  <si>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</si>
  <si>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</si>
  <si>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</si>
  <si>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</si>
  <si>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</si>
  <si>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</si>
  <si>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</si>
  <si>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</si>
  <si>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</si>
  <si>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3Q-2012</t>
  </si>
  <si>
    <t>N</t>
  </si>
  <si>
    <t>4Q-2012</t>
  </si>
  <si>
    <t>Y</t>
  </si>
  <si>
    <t>1Q-2013</t>
  </si>
  <si>
    <t>Fairfield - Suisun Sewer District</t>
  </si>
  <si>
    <t>Giti Heravian/Lab Manager/707-428-9153/gheravian@fssd.com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</si>
</sst>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0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CDBC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26" xfId="0" applyNumberFormat="1" applyFont="1" applyFill="1" applyBorder="1"/>
    <xf numFmtId="14" fontId="2" fillId="0" borderId="50" xfId="0" applyNumberFormat="1" applyFont="1" applyBorder="1"/>
    <xf numFmtId="2" fontId="2" fillId="0" borderId="26" xfId="0" applyNumberFormat="1" applyFont="1" applyFill="1" applyBorder="1" applyAlignment="1">
      <alignment horizontal="center"/>
    </xf>
    <xf numFmtId="0" fontId="2" fillId="0" borderId="50" xfId="0" applyNumberFormat="1" applyFont="1" applyFill="1" applyBorder="1" applyAlignment="1">
      <alignment horizontal="center"/>
    </xf>
    <xf numFmtId="14" fontId="2" fillId="0" borderId="26" xfId="0" applyNumberFormat="1" applyFont="1" applyFill="1" applyBorder="1"/>
    <xf numFmtId="14" fontId="2" fillId="0" borderId="26" xfId="0" applyNumberFormat="1" applyFont="1" applyFill="1" applyBorder="1" applyAlignment="1">
      <alignment horizontal="center"/>
    </xf>
    <xf numFmtId="14" fontId="2" fillId="4" borderId="26" xfId="0" applyNumberFormat="1" applyFont="1" applyFill="1" applyBorder="1"/>
    <xf numFmtId="166" fontId="2" fillId="0" borderId="26" xfId="0" applyNumberFormat="1" applyFont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14" fontId="8" fillId="0" borderId="26" xfId="0" applyNumberFormat="1" applyFont="1" applyFill="1" applyBorder="1" applyAlignment="1">
      <alignment horizontal="center"/>
    </xf>
    <xf numFmtId="166" fontId="8" fillId="4" borderId="26" xfId="0" applyNumberFormat="1" applyFont="1" applyFill="1" applyBorder="1" applyAlignment="1">
      <alignment horizontal="center"/>
    </xf>
    <xf numFmtId="166" fontId="8" fillId="0" borderId="26" xfId="0" applyNumberFormat="1" applyFont="1" applyBorder="1" applyAlignment="1">
      <alignment horizontal="center"/>
    </xf>
    <xf numFmtId="0" fontId="8" fillId="0" borderId="26" xfId="0" applyNumberFormat="1" applyFont="1" applyFill="1" applyBorder="1" applyAlignment="1">
      <alignment horizontal="center"/>
    </xf>
    <xf numFmtId="0" fontId="2" fillId="10" borderId="26" xfId="0" applyNumberFormat="1" applyFont="1" applyFill="1" applyBorder="1" applyAlignment="1">
      <alignment horizontal="center"/>
    </xf>
    <xf numFmtId="165" fontId="8" fillId="0" borderId="26" xfId="0" applyNumberFormat="1" applyFont="1" applyBorder="1" applyAlignment="1">
      <alignment horizontal="center"/>
    </xf>
    <xf numFmtId="165" fontId="8" fillId="4" borderId="26" xfId="0" applyNumberFormat="1" applyFont="1" applyFill="1" applyBorder="1" applyAlignment="1">
      <alignment horizontal="center"/>
    </xf>
    <xf numFmtId="0" fontId="0" fillId="0" borderId="0" xfId="0" applyFill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" fillId="4" borderId="35" xfId="0" applyNumberFormat="1" applyFont="1" applyFill="1" applyBorder="1" applyAlignment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35" xfId="0" applyNumberFormat="1" applyFont="1" applyBorder="1"/>
    <xf numFmtId="0" fontId="2" fillId="0" borderId="31" xfId="0" applyNumberFormat="1" applyFont="1" applyBorder="1"/>
    <xf numFmtId="2" fontId="2" fillId="0" borderId="4" xfId="0" applyNumberFormat="1" applyFont="1" applyBorder="1"/>
    <xf numFmtId="0" fontId="2" fillId="0" borderId="52" xfId="0" applyFont="1" applyBorder="1"/>
    <xf numFmtId="0" fontId="2" fillId="0" borderId="2" xfId="0" applyFont="1" applyBorder="1"/>
    <xf numFmtId="0" fontId="2" fillId="0" borderId="2" xfId="0" quotePrefix="1" applyFont="1" applyBorder="1"/>
    <xf numFmtId="0" fontId="2" fillId="0" borderId="52" xfId="0" quotePrefix="1" applyFont="1" applyBorder="1"/>
    <xf numFmtId="0" fontId="2" fillId="0" borderId="2" xfId="0" applyFont="1" applyFill="1" applyBorder="1"/>
    <xf numFmtId="0" fontId="2" fillId="0" borderId="4" xfId="0" applyFont="1" applyBorder="1"/>
    <xf numFmtId="1" fontId="2" fillId="0" borderId="2" xfId="0" applyNumberFormat="1" applyFont="1" applyBorder="1" applyAlignment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50" xfId="0" applyFont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right"/>
    </xf>
    <xf numFmtId="14" fontId="2" fillId="0" borderId="26" xfId="0" applyNumberFormat="1" applyFont="1" applyFill="1" applyBorder="1" applyAlignment="1"/>
    <xf numFmtId="0" fontId="2" fillId="0" borderId="26" xfId="0" applyNumberFormat="1" applyFont="1" applyFill="1" applyBorder="1" applyAlignment="1"/>
    <xf numFmtId="0" fontId="2" fillId="4" borderId="26" xfId="0" applyNumberFormat="1" applyFont="1" applyFill="1" applyBorder="1" applyAlignment="1"/>
    <xf numFmtId="0" fontId="2" fillId="10" borderId="26" xfId="0" applyNumberFormat="1" applyFont="1" applyFill="1" applyBorder="1" applyAlignment="1"/>
    <xf numFmtId="0" fontId="0" fillId="0" borderId="0" xfId="0" applyFill="1" applyAlignment="1"/>
    <xf numFmtId="0" fontId="2" fillId="4" borderId="31" xfId="0" applyNumberFormat="1" applyFont="1" applyFill="1" applyBorder="1" applyAlignment="1"/>
    <xf numFmtId="166" fontId="8" fillId="11" borderId="26" xfId="0" applyNumberFormat="1" applyFont="1" applyFill="1" applyBorder="1" applyAlignment="1">
      <alignment horizontal="center"/>
    </xf>
    <xf numFmtId="165" fontId="2" fillId="0" borderId="26" xfId="0" applyNumberFormat="1" applyFont="1" applyBorder="1" applyAlignment="1">
      <alignment horizontal="center"/>
    </xf>
    <xf numFmtId="166" fontId="27" fillId="4" borderId="26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2" fontId="8" fillId="0" borderId="26" xfId="0" applyNumberFormat="1" applyFont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A19" sqref="A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B31" sqref="B31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'FSSD_ Nutrient 13267 Data _Apri'!A2</f>
        <v>Fairfield - Suisun Sewer District</v>
      </c>
      <c r="B1" s="242"/>
    </row>
    <row r="2" spans="1:4" ht="25.5" customHeight="1" thickBot="1" x14ac:dyDescent="0.3">
      <c r="A2" s="403" t="s">
        <v>102</v>
      </c>
      <c r="B2" s="402"/>
      <c r="C2" s="401" t="s">
        <v>71</v>
      </c>
      <c r="D2" s="402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404" t="s">
        <v>132</v>
      </c>
      <c r="B16" s="405"/>
      <c r="C16" s="43"/>
      <c r="D16" s="125"/>
    </row>
    <row r="17" spans="1:5" s="112" customFormat="1" ht="15.75" thickBot="1" x14ac:dyDescent="0.3">
      <c r="A17" s="406"/>
      <c r="B17" s="407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97" t="s">
        <v>130</v>
      </c>
      <c r="B20" s="398"/>
      <c r="C20" s="399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400"/>
      <c r="B62" s="400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opLeftCell="A31" zoomScaleNormal="100" workbookViewId="0">
      <selection activeCell="G19" sqref="G19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3" s="46" customFormat="1" ht="18.75" x14ac:dyDescent="0.3">
      <c r="A2" s="338" t="s">
        <v>210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40"/>
      <c r="M2" s="337"/>
    </row>
    <row r="3" spans="1:13" s="46" customFormat="1" ht="19.5" thickBot="1" x14ac:dyDescent="0.35">
      <c r="A3" s="341" t="s">
        <v>211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3"/>
      <c r="M3" s="337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19" t="s">
        <v>34</v>
      </c>
      <c r="B5" s="3" t="s">
        <v>0</v>
      </c>
      <c r="C5" s="408" t="s">
        <v>13</v>
      </c>
      <c r="D5" s="409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3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3" ht="16.5" customHeight="1" x14ac:dyDescent="0.25">
      <c r="A7" s="322" t="s">
        <v>203</v>
      </c>
      <c r="B7" s="322">
        <v>41127</v>
      </c>
      <c r="C7" s="382">
        <v>12.218</v>
      </c>
      <c r="D7" s="382">
        <v>17.89</v>
      </c>
      <c r="E7" s="376">
        <f t="shared" ref="E7:E26" si="0">SUM(F7,G7,H7)</f>
        <v>54.42</v>
      </c>
      <c r="F7" s="382">
        <v>54.4</v>
      </c>
      <c r="G7" s="324">
        <v>0.02</v>
      </c>
      <c r="H7" s="375"/>
      <c r="I7" s="324">
        <v>35.200000000000003</v>
      </c>
      <c r="J7" s="324">
        <v>8.14</v>
      </c>
      <c r="K7" s="382">
        <v>6.21</v>
      </c>
      <c r="L7" s="382">
        <v>332</v>
      </c>
    </row>
    <row r="8" spans="1:13" ht="16.5" customHeight="1" x14ac:dyDescent="0.25">
      <c r="A8" s="321" t="s">
        <v>204</v>
      </c>
      <c r="B8" s="321">
        <v>41156</v>
      </c>
      <c r="C8" s="381">
        <v>12.589</v>
      </c>
      <c r="D8" s="323">
        <v>18.13</v>
      </c>
      <c r="E8" s="376">
        <f t="shared" si="0"/>
        <v>54.42</v>
      </c>
      <c r="F8" s="383">
        <v>54.4</v>
      </c>
      <c r="G8" s="324">
        <v>0.02</v>
      </c>
      <c r="H8" s="375"/>
      <c r="I8" s="376">
        <v>32.799999999999997</v>
      </c>
      <c r="J8" s="376">
        <v>8.16</v>
      </c>
      <c r="K8" s="381">
        <v>6.21</v>
      </c>
      <c r="L8" s="381">
        <v>279</v>
      </c>
    </row>
    <row r="9" spans="1:13" s="46" customFormat="1" ht="16.5" customHeight="1" x14ac:dyDescent="0.25">
      <c r="A9" s="321" t="s">
        <v>204</v>
      </c>
      <c r="B9" s="321">
        <v>41248</v>
      </c>
      <c r="C9" s="381">
        <v>18.55</v>
      </c>
      <c r="D9" s="323">
        <v>25.2</v>
      </c>
      <c r="E9" s="376">
        <f t="shared" si="0"/>
        <v>29.24</v>
      </c>
      <c r="F9" s="384">
        <v>29</v>
      </c>
      <c r="G9" s="376">
        <v>0.24</v>
      </c>
      <c r="H9" s="375"/>
      <c r="I9" s="376">
        <v>24.5</v>
      </c>
      <c r="J9" s="376">
        <v>9.26</v>
      </c>
      <c r="K9" s="381">
        <v>2.13</v>
      </c>
      <c r="L9" s="381">
        <v>135</v>
      </c>
    </row>
    <row r="10" spans="1:13" s="46" customFormat="1" ht="16.5" customHeight="1" x14ac:dyDescent="0.25">
      <c r="A10" s="321" t="s">
        <v>204</v>
      </c>
      <c r="B10" s="321">
        <v>41291</v>
      </c>
      <c r="C10" s="375">
        <v>13.97</v>
      </c>
      <c r="D10" s="375">
        <v>21.87</v>
      </c>
      <c r="E10" s="376">
        <f t="shared" si="0"/>
        <v>39.39</v>
      </c>
      <c r="F10" s="376">
        <v>39.1</v>
      </c>
      <c r="G10" s="376">
        <v>0.28999999999999998</v>
      </c>
      <c r="H10" s="375"/>
      <c r="I10" s="376">
        <v>25.4</v>
      </c>
      <c r="J10" s="376">
        <v>5.9</v>
      </c>
      <c r="K10" s="376">
        <v>4.0599999999999996</v>
      </c>
      <c r="L10" s="375">
        <v>217</v>
      </c>
    </row>
    <row r="11" spans="1:13" s="46" customFormat="1" ht="16.5" customHeight="1" x14ac:dyDescent="0.25">
      <c r="A11" s="321" t="s">
        <v>204</v>
      </c>
      <c r="B11" s="321">
        <v>41312</v>
      </c>
      <c r="C11" s="375">
        <v>13.09</v>
      </c>
      <c r="D11" s="375">
        <v>19.64</v>
      </c>
      <c r="E11" s="376">
        <f t="shared" si="0"/>
        <v>40.67</v>
      </c>
      <c r="F11" s="376">
        <v>40.29</v>
      </c>
      <c r="G11" s="376">
        <v>0.38</v>
      </c>
      <c r="H11" s="375"/>
      <c r="I11" s="376">
        <v>27.9</v>
      </c>
      <c r="J11" s="376">
        <v>5.44</v>
      </c>
      <c r="K11" s="376">
        <v>3.84</v>
      </c>
      <c r="L11" s="375">
        <v>216</v>
      </c>
    </row>
    <row r="12" spans="1:13" s="46" customFormat="1" ht="16.5" customHeight="1" x14ac:dyDescent="0.25">
      <c r="A12" s="321" t="s">
        <v>204</v>
      </c>
      <c r="B12" s="321">
        <v>41317</v>
      </c>
      <c r="C12" s="375">
        <v>12.82</v>
      </c>
      <c r="D12" s="375">
        <v>22.51</v>
      </c>
      <c r="E12" s="376">
        <f t="shared" si="0"/>
        <v>40.199999999999996</v>
      </c>
      <c r="F12" s="376">
        <v>39.79</v>
      </c>
      <c r="G12" s="376">
        <v>0.41</v>
      </c>
      <c r="H12" s="375"/>
      <c r="I12" s="376">
        <v>16.059999999999999</v>
      </c>
      <c r="J12" s="376">
        <v>5.32</v>
      </c>
      <c r="K12" s="376">
        <v>4.46</v>
      </c>
      <c r="L12" s="375">
        <v>256</v>
      </c>
    </row>
    <row r="13" spans="1:13" s="46" customFormat="1" ht="16.5" customHeight="1" x14ac:dyDescent="0.25">
      <c r="A13" s="321" t="s">
        <v>204</v>
      </c>
      <c r="B13" s="321">
        <v>41339</v>
      </c>
      <c r="C13" s="375">
        <v>12.85</v>
      </c>
      <c r="D13" s="375">
        <v>21.54</v>
      </c>
      <c r="E13" s="376">
        <f t="shared" si="0"/>
        <v>28.31</v>
      </c>
      <c r="F13" s="376">
        <v>28.29</v>
      </c>
      <c r="G13" s="324">
        <v>0.02</v>
      </c>
      <c r="H13" s="375"/>
      <c r="I13" s="376">
        <v>29.9</v>
      </c>
      <c r="J13" s="376">
        <v>5.21</v>
      </c>
      <c r="K13" s="323">
        <v>4.9000000000000004</v>
      </c>
      <c r="L13" s="375">
        <v>302</v>
      </c>
    </row>
    <row r="14" spans="1:13" s="46" customFormat="1" ht="16.5" customHeight="1" x14ac:dyDescent="0.25">
      <c r="A14" s="321" t="s">
        <v>204</v>
      </c>
      <c r="B14" s="321">
        <v>41353</v>
      </c>
      <c r="C14" s="375">
        <v>12.94</v>
      </c>
      <c r="D14" s="375">
        <v>19.53</v>
      </c>
      <c r="E14" s="376">
        <f t="shared" si="0"/>
        <v>26.259999999999998</v>
      </c>
      <c r="F14" s="376">
        <v>26.24</v>
      </c>
      <c r="G14" s="324">
        <v>0.02</v>
      </c>
      <c r="H14" s="375"/>
      <c r="I14" s="376"/>
      <c r="J14" s="376">
        <v>6.62</v>
      </c>
      <c r="K14" s="376">
        <v>4.5599999999999996</v>
      </c>
      <c r="L14" s="375">
        <v>248</v>
      </c>
    </row>
    <row r="15" spans="1:13" s="46" customFormat="1" ht="16.5" customHeight="1" x14ac:dyDescent="0.25">
      <c r="A15" s="233"/>
      <c r="B15" s="27"/>
      <c r="C15" s="375"/>
      <c r="D15" s="375"/>
      <c r="E15" s="385">
        <f t="shared" si="0"/>
        <v>0</v>
      </c>
      <c r="F15" s="375"/>
      <c r="G15" s="376"/>
      <c r="H15" s="375"/>
      <c r="I15" s="376"/>
      <c r="J15" s="375"/>
      <c r="K15" s="376"/>
      <c r="L15" s="301"/>
    </row>
    <row r="16" spans="1:13" s="46" customFormat="1" ht="16.5" customHeight="1" x14ac:dyDescent="0.25">
      <c r="A16" s="233"/>
      <c r="B16" s="27"/>
      <c r="C16" s="375"/>
      <c r="D16" s="375"/>
      <c r="E16" s="385">
        <f t="shared" si="0"/>
        <v>0</v>
      </c>
      <c r="F16" s="375"/>
      <c r="G16" s="376"/>
      <c r="H16" s="375"/>
      <c r="I16" s="376"/>
      <c r="J16" s="375"/>
      <c r="K16" s="376"/>
      <c r="L16" s="301"/>
    </row>
    <row r="17" spans="1:15" s="46" customFormat="1" ht="16.5" customHeight="1" x14ac:dyDescent="0.25">
      <c r="A17" s="233"/>
      <c r="B17" s="27"/>
      <c r="C17" s="375"/>
      <c r="D17" s="375"/>
      <c r="E17" s="385">
        <f t="shared" si="0"/>
        <v>0</v>
      </c>
      <c r="F17" s="375"/>
      <c r="G17" s="376"/>
      <c r="H17" s="375"/>
      <c r="I17" s="376"/>
      <c r="J17" s="375"/>
      <c r="K17" s="376"/>
      <c r="L17" s="301"/>
    </row>
    <row r="18" spans="1:15" s="46" customFormat="1" ht="16.5" customHeight="1" x14ac:dyDescent="0.25">
      <c r="A18" s="233"/>
      <c r="B18" s="27"/>
      <c r="C18" s="238"/>
      <c r="D18" s="238"/>
      <c r="E18" s="38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38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38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3" priority="182">
      <formula>NOT(ISBLANK($B7))</formula>
    </cfRule>
  </conditionalFormatting>
  <conditionalFormatting sqref="C7:C8 C10:C27">
    <cfRule type="expression" dxfId="632" priority="180">
      <formula>ISTEXT($C7)</formula>
    </cfRule>
    <cfRule type="expression" dxfId="631" priority="181">
      <formula>NOT(ISBLANK($C7))</formula>
    </cfRule>
  </conditionalFormatting>
  <conditionalFormatting sqref="D7:D8 D10:D27">
    <cfRule type="expression" dxfId="630" priority="178">
      <formula>ISTEXT($D7)</formula>
    </cfRule>
    <cfRule type="expression" dxfId="629" priority="179">
      <formula>NOT(ISBLANK($D7))</formula>
    </cfRule>
  </conditionalFormatting>
  <conditionalFormatting sqref="F10:F27">
    <cfRule type="expression" dxfId="628" priority="174">
      <formula>ISTEXT($F10)</formula>
    </cfRule>
    <cfRule type="expression" dxfId="627" priority="175">
      <formula>NOT(ISBLANK($F10))</formula>
    </cfRule>
  </conditionalFormatting>
  <conditionalFormatting sqref="G10:G27">
    <cfRule type="expression" dxfId="626" priority="172">
      <formula>ISTEXT($G10)</formula>
    </cfRule>
    <cfRule type="expression" dxfId="625" priority="173">
      <formula>NOT(ISBLANK($G10))</formula>
    </cfRule>
  </conditionalFormatting>
  <conditionalFormatting sqref="H7:H27">
    <cfRule type="expression" dxfId="624" priority="170">
      <formula>ISTEXT($H7)</formula>
    </cfRule>
    <cfRule type="expression" dxfId="623" priority="171">
      <formula>NOT(ISBLANK($H7))</formula>
    </cfRule>
  </conditionalFormatting>
  <conditionalFormatting sqref="I10:I27">
    <cfRule type="expression" dxfId="622" priority="168">
      <formula>ISTEXT($I10)</formula>
    </cfRule>
    <cfRule type="expression" dxfId="621" priority="169">
      <formula>NOT(ISBLANK($I10))</formula>
    </cfRule>
  </conditionalFormatting>
  <conditionalFormatting sqref="J10:J27">
    <cfRule type="expression" dxfId="620" priority="164">
      <formula>ISTEXT($J10)</formula>
    </cfRule>
    <cfRule type="expression" dxfId="619" priority="165">
      <formula>NOT(ISBLANK($J10))</formula>
    </cfRule>
  </conditionalFormatting>
  <conditionalFormatting sqref="L27">
    <cfRule type="expression" dxfId="618" priority="162">
      <formula>ISTEXT(#REF!)</formula>
    </cfRule>
    <cfRule type="expression" dxfId="617" priority="163">
      <formula>NOT(ISBLANK(#REF!))</formula>
    </cfRule>
  </conditionalFormatting>
  <conditionalFormatting sqref="K27">
    <cfRule type="expression" dxfId="616" priority="146">
      <formula>NOT(ISBLANK($B27))</formula>
    </cfRule>
  </conditionalFormatting>
  <conditionalFormatting sqref="K27">
    <cfRule type="expression" dxfId="615" priority="183">
      <formula>ISTEXT(#REF!)</formula>
    </cfRule>
    <cfRule type="expression" dxfId="614" priority="184">
      <formula>NOT(ISBLANK(#REF!))</formula>
    </cfRule>
  </conditionalFormatting>
  <conditionalFormatting sqref="C9:D9">
    <cfRule type="expression" dxfId="613" priority="129">
      <formula>NOT(ISBLANK($B9))</formula>
    </cfRule>
  </conditionalFormatting>
  <conditionalFormatting sqref="C9">
    <cfRule type="expression" dxfId="612" priority="127">
      <formula>ISTEXT($C9)</formula>
    </cfRule>
    <cfRule type="expression" dxfId="611" priority="128">
      <formula>NOT(ISBLANK($C9))</formula>
    </cfRule>
  </conditionalFormatting>
  <conditionalFormatting sqref="D9">
    <cfRule type="expression" dxfId="610" priority="125">
      <formula>ISTEXT($D9)</formula>
    </cfRule>
    <cfRule type="expression" dxfId="609" priority="126">
      <formula>NOT(ISBLANK($D9))</formula>
    </cfRule>
  </conditionalFormatting>
  <conditionalFormatting sqref="F7:F9">
    <cfRule type="expression" dxfId="608" priority="121">
      <formula>ISTEXT($F7)</formula>
    </cfRule>
    <cfRule type="expression" dxfId="607" priority="122">
      <formula>NOT(ISBLANK($F7))</formula>
    </cfRule>
  </conditionalFormatting>
  <conditionalFormatting sqref="G7:G9">
    <cfRule type="expression" dxfId="606" priority="119">
      <formula>ISTEXT($G7)</formula>
    </cfRule>
    <cfRule type="expression" dxfId="605" priority="120">
      <formula>NOT(ISBLANK($G7))</formula>
    </cfRule>
  </conditionalFormatting>
  <conditionalFormatting sqref="H7:H14">
    <cfRule type="expression" dxfId="604" priority="117">
      <formula>ISTEXT($H7)</formula>
    </cfRule>
    <cfRule type="expression" dxfId="603" priority="118">
      <formula>NOT(ISBLANK($H7))</formula>
    </cfRule>
  </conditionalFormatting>
  <conditionalFormatting sqref="I7:I9">
    <cfRule type="expression" dxfId="602" priority="115">
      <formula>ISTEXT($I7)</formula>
    </cfRule>
    <cfRule type="expression" dxfId="601" priority="116">
      <formula>NOT(ISBLANK($I7))</formula>
    </cfRule>
  </conditionalFormatting>
  <conditionalFormatting sqref="J7:J9">
    <cfRule type="expression" dxfId="600" priority="111">
      <formula>ISTEXT($J7)</formula>
    </cfRule>
    <cfRule type="expression" dxfId="599" priority="112">
      <formula>NOT(ISBLANK($J7))</formula>
    </cfRule>
  </conditionalFormatting>
  <conditionalFormatting sqref="K7:L26">
    <cfRule type="expression" dxfId="598" priority="72">
      <formula>ISTEXT(K7)</formula>
    </cfRule>
    <cfRule type="expression" dxfId="597" priority="73">
      <formula>NOT(ISBLANK(K7))</formula>
    </cfRule>
  </conditionalFormatting>
  <conditionalFormatting sqref="E7:E26">
    <cfRule type="expression" dxfId="596" priority="829">
      <formula>OR(ISBLANK($F7),AND(ISBLANK($G7),ISBLANK($H7)))</formula>
    </cfRule>
  </conditionalFormatting>
  <conditionalFormatting sqref="G13:G14">
    <cfRule type="expression" dxfId="595" priority="1">
      <formula>ISTEXT($G13)</formula>
    </cfRule>
    <cfRule type="expression" dxfId="594" priority="2">
      <formula>NOT(ISBLANK($G13))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10" workbookViewId="0">
      <selection activeCell="G18" sqref="G18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'FSSD_ Nutrient 13267 Data _Apri'!A2</f>
        <v>Fairfield - Suisun Sewer District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'FSSD_ Nutrient 13267 Data _Apri'!A3</f>
        <v>Giti Heravian/Lab Manager/707-428-9153/gheravian@fssd.com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408" t="s">
        <v>13</v>
      </c>
      <c r="D5" s="409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'FSSD_ Nutrient 13267 Data _Apri'!A7</f>
        <v>Dry 2012</v>
      </c>
      <c r="B7" s="27">
        <f>'FSSD_ Nutrient 13267 Data _Apri'!B7</f>
        <v>41127</v>
      </c>
      <c r="C7" s="128">
        <f>'FSSD_ Nutrient 13267 Data _Apri'!C7</f>
        <v>12.218</v>
      </c>
      <c r="D7" s="128">
        <f>'FSSD_ Nutrient 13267 Data _Apri'!D7</f>
        <v>17.89</v>
      </c>
      <c r="E7" s="152">
        <f>IF(OR('FSSD_ Nutrient 13267 Data _Apri'!E7="",'FSSD_ Nutrient 13267 Data _Apri'!E7=0)," ",'FSSD_ Nutrient 13267 Data _Apri'!$C7*'FSSD_ Nutrient 13267 Data _Apri'!E7*3.78)</f>
        <v>2513.3354568</v>
      </c>
      <c r="F7" s="152">
        <f>IF('FSSD_ Nutrient 13267 Data _Apri'!F7="", " ", 'FSSD_ Nutrient 13267 Data _Apri'!$C7*'FSSD_ Nutrient 13267 Data _Apri'!F7*3.78)</f>
        <v>2512.4117759999995</v>
      </c>
      <c r="G7" s="152">
        <f>IF('FSSD_ Nutrient 13267 Data _Apri'!G7="", " ", 'FSSD_ Nutrient 13267 Data _Apri'!$C7*'FSSD_ Nutrient 13267 Data _Apri'!G7*3.78)</f>
        <v>0.92368079999999997</v>
      </c>
      <c r="H7" s="152" t="str">
        <f>IF('FSSD_ Nutrient 13267 Data _Apri'!H7="", " ", 'FSSD_ Nutrient 13267 Data _Apri'!$C7*'FSSD_ Nutrient 13267 Data _Apri'!H7*3.78)</f>
        <v xml:space="preserve"> </v>
      </c>
      <c r="I7" s="152">
        <f>IF('FSSD_ Nutrient 13267 Data _Apri'!I7="", " ", 'FSSD_ Nutrient 13267 Data _Apri'!$C7*'FSSD_ Nutrient 13267 Data _Apri'!I7*3.78)</f>
        <v>1625.678208</v>
      </c>
      <c r="J7" s="152">
        <f>IF('FSSD_ Nutrient 13267 Data _Apri'!J7="", " ", 'FSSD_ Nutrient 13267 Data _Apri'!$C7*'FSSD_ Nutrient 13267 Data _Apri'!J7*3.78)</f>
        <v>375.93808559999997</v>
      </c>
      <c r="K7" s="152">
        <f>IF('FSSD_ Nutrient 13267 Data _Apri'!K7="", " ", 'FSSD_ Nutrient 13267 Data _Apri'!$C7*'FSSD_ Nutrient 13267 Data _Apri'!K7*3.78)</f>
        <v>286.80288839999997</v>
      </c>
      <c r="L7" s="152">
        <f>IF('FSSD_ Nutrient 13267 Data _Apri'!L7="", " ", 'FSSD_ Nutrient 13267 Data _Apri'!$C7*'FSSD_ Nutrient 13267 Data _Apri'!L7*3.78)</f>
        <v>15333.101280000001</v>
      </c>
    </row>
    <row r="8" spans="1:13" x14ac:dyDescent="0.25">
      <c r="A8" s="128" t="str">
        <f>'FSSD_ Nutrient 13267 Data _Apri'!A8</f>
        <v>Wet 2012/13</v>
      </c>
      <c r="B8" s="27">
        <f>'FSSD_ Nutrient 13267 Data _Apri'!B8</f>
        <v>41156</v>
      </c>
      <c r="C8" s="128">
        <f>'FSSD_ Nutrient 13267 Data _Apri'!C8</f>
        <v>12.589</v>
      </c>
      <c r="D8" s="128">
        <f>'FSSD_ Nutrient 13267 Data _Apri'!D8</f>
        <v>18.13</v>
      </c>
      <c r="E8" s="152">
        <f>IF(OR('FSSD_ Nutrient 13267 Data _Apri'!E8="",'FSSD_ Nutrient 13267 Data _Apri'!E8=0)," ",'FSSD_ Nutrient 13267 Data _Apri'!$C8*'FSSD_ Nutrient 13267 Data _Apri'!E8*3.78)</f>
        <v>2589.6529764000002</v>
      </c>
      <c r="F8" s="152">
        <f>IF('FSSD_ Nutrient 13267 Data _Apri'!F8="", " ", 'FSSD_ Nutrient 13267 Data _Apri'!$C8*'FSSD_ Nutrient 13267 Data _Apri'!F8*3.78)</f>
        <v>2588.7012479999999</v>
      </c>
      <c r="G8" s="152">
        <f>IF('FSSD_ Nutrient 13267 Data _Apri'!G8="", " ", 'FSSD_ Nutrient 13267 Data _Apri'!$C8*'FSSD_ Nutrient 13267 Data _Apri'!G8*3.78)</f>
        <v>0.95172839999999992</v>
      </c>
      <c r="H8" s="152" t="str">
        <f>IF('FSSD_ Nutrient 13267 Data _Apri'!H8="", " ", 'FSSD_ Nutrient 13267 Data _Apri'!$C8*'FSSD_ Nutrient 13267 Data _Apri'!H8*3.78)</f>
        <v xml:space="preserve"> </v>
      </c>
      <c r="I8" s="152">
        <f>IF('FSSD_ Nutrient 13267 Data _Apri'!I8="", " ", 'FSSD_ Nutrient 13267 Data _Apri'!$C8*'FSSD_ Nutrient 13267 Data _Apri'!I8*3.78)</f>
        <v>1560.834576</v>
      </c>
      <c r="J8" s="152">
        <f>IF('FSSD_ Nutrient 13267 Data _Apri'!J8="", " ", 'FSSD_ Nutrient 13267 Data _Apri'!$C8*'FSSD_ Nutrient 13267 Data _Apri'!J8*3.78)</f>
        <v>388.30518719999998</v>
      </c>
      <c r="K8" s="152">
        <f>IF('FSSD_ Nutrient 13267 Data _Apri'!K8="", " ", 'FSSD_ Nutrient 13267 Data _Apri'!$C8*'FSSD_ Nutrient 13267 Data _Apri'!K8*3.78)</f>
        <v>295.51166819999997</v>
      </c>
      <c r="L8" s="152">
        <f>IF('FSSD_ Nutrient 13267 Data _Apri'!L8="", " ", 'FSSD_ Nutrient 13267 Data _Apri'!$C8*'FSSD_ Nutrient 13267 Data _Apri'!L8*3.78)</f>
        <v>13276.61118</v>
      </c>
    </row>
    <row r="9" spans="1:13" x14ac:dyDescent="0.25">
      <c r="A9" s="128" t="str">
        <f>'FSSD_ Nutrient 13267 Data _Apri'!A9</f>
        <v>Wet 2012/13</v>
      </c>
      <c r="B9" s="27">
        <f>'FSSD_ Nutrient 13267 Data _Apri'!B9</f>
        <v>41248</v>
      </c>
      <c r="C9" s="128">
        <f>'FSSD_ Nutrient 13267 Data _Apri'!C9</f>
        <v>18.55</v>
      </c>
      <c r="D9" s="128">
        <f>'FSSD_ Nutrient 13267 Data _Apri'!D9</f>
        <v>25.2</v>
      </c>
      <c r="E9" s="152">
        <f>IF(OR('FSSD_ Nutrient 13267 Data _Apri'!E9="",'FSSD_ Nutrient 13267 Data _Apri'!E9=0)," ",'FSSD_ Nutrient 13267 Data _Apri'!$C9*'FSSD_ Nutrient 13267 Data _Apri'!E9*3.78)</f>
        <v>2050.2795599999999</v>
      </c>
      <c r="F9" s="152">
        <f>IF('FSSD_ Nutrient 13267 Data _Apri'!F9="", " ", 'FSSD_ Nutrient 13267 Data _Apri'!$C9*'FSSD_ Nutrient 13267 Data _Apri'!F9*3.78)</f>
        <v>2033.451</v>
      </c>
      <c r="G9" s="152">
        <f>IF('FSSD_ Nutrient 13267 Data _Apri'!G9="", " ", 'FSSD_ Nutrient 13267 Data _Apri'!$C9*'FSSD_ Nutrient 13267 Data _Apri'!G9*3.78)</f>
        <v>16.82856</v>
      </c>
      <c r="H9" s="152" t="str">
        <f>IF('FSSD_ Nutrient 13267 Data _Apri'!H9="", " ", 'FSSD_ Nutrient 13267 Data _Apri'!$C9*'FSSD_ Nutrient 13267 Data _Apri'!H9*3.78)</f>
        <v xml:space="preserve"> </v>
      </c>
      <c r="I9" s="152">
        <f>IF('FSSD_ Nutrient 13267 Data _Apri'!I9="", " ", 'FSSD_ Nutrient 13267 Data _Apri'!$C9*'FSSD_ Nutrient 13267 Data _Apri'!I9*3.78)</f>
        <v>1717.9155000000001</v>
      </c>
      <c r="J9" s="152">
        <f>IF('FSSD_ Nutrient 13267 Data _Apri'!J9="", " ", 'FSSD_ Nutrient 13267 Data _Apri'!$C9*'FSSD_ Nutrient 13267 Data _Apri'!J9*3.78)</f>
        <v>649.30193999999995</v>
      </c>
      <c r="K9" s="152">
        <f>IF('FSSD_ Nutrient 13267 Data _Apri'!K9="", " ", 'FSSD_ Nutrient 13267 Data _Apri'!$C9*'FSSD_ Nutrient 13267 Data _Apri'!K9*3.78)</f>
        <v>149.35346999999999</v>
      </c>
      <c r="L9" s="152">
        <f>IF('FSSD_ Nutrient 13267 Data _Apri'!L9="", " ", 'FSSD_ Nutrient 13267 Data _Apri'!$C9*'FSSD_ Nutrient 13267 Data _Apri'!L9*3.78)</f>
        <v>9466.0649999999987</v>
      </c>
    </row>
    <row r="10" spans="1:13" x14ac:dyDescent="0.25">
      <c r="A10" s="128" t="str">
        <f>'FSSD_ Nutrient 13267 Data _Apri'!A10</f>
        <v>Wet 2012/13</v>
      </c>
      <c r="B10" s="27">
        <f>'FSSD_ Nutrient 13267 Data _Apri'!B10</f>
        <v>41291</v>
      </c>
      <c r="C10" s="128">
        <f>'FSSD_ Nutrient 13267 Data _Apri'!C10</f>
        <v>13.97</v>
      </c>
      <c r="D10" s="128">
        <f>'FSSD_ Nutrient 13267 Data _Apri'!D10</f>
        <v>21.87</v>
      </c>
      <c r="E10" s="152">
        <f>IF(OR('FSSD_ Nutrient 13267 Data _Apri'!E10="",'FSSD_ Nutrient 13267 Data _Apri'!E10=0)," ",'FSSD_ Nutrient 13267 Data _Apri'!$C10*'FSSD_ Nutrient 13267 Data _Apri'!E10*3.78)</f>
        <v>2080.051974</v>
      </c>
      <c r="F10" s="152">
        <f>IF('FSSD_ Nutrient 13267 Data _Apri'!F10="", " ", 'FSSD_ Nutrient 13267 Data _Apri'!$C10*'FSSD_ Nutrient 13267 Data _Apri'!F10*3.78)</f>
        <v>2064.7380600000001</v>
      </c>
      <c r="G10" s="152">
        <f>IF('FSSD_ Nutrient 13267 Data _Apri'!G10="", " ", 'FSSD_ Nutrient 13267 Data _Apri'!$C10*'FSSD_ Nutrient 13267 Data _Apri'!G10*3.78)</f>
        <v>15.313914</v>
      </c>
      <c r="H10" s="152" t="str">
        <f>IF('FSSD_ Nutrient 13267 Data _Apri'!H10="", " ", 'FSSD_ Nutrient 13267 Data _Apri'!$C10*'FSSD_ Nutrient 13267 Data _Apri'!H10*3.78)</f>
        <v xml:space="preserve"> </v>
      </c>
      <c r="I10" s="152">
        <f>IF('FSSD_ Nutrient 13267 Data _Apri'!I10="", " ", 'FSSD_ Nutrient 13267 Data _Apri'!$C10*'FSSD_ Nutrient 13267 Data _Apri'!I10*3.78)</f>
        <v>1341.28764</v>
      </c>
      <c r="J10" s="152">
        <f>IF('FSSD_ Nutrient 13267 Data _Apri'!J10="", " ", 'FSSD_ Nutrient 13267 Data _Apri'!$C10*'FSSD_ Nutrient 13267 Data _Apri'!J10*3.78)</f>
        <v>311.55894000000001</v>
      </c>
      <c r="K10" s="152">
        <f>IF('FSSD_ Nutrient 13267 Data _Apri'!K10="", " ", 'FSSD_ Nutrient 13267 Data _Apri'!$C10*'FSSD_ Nutrient 13267 Data _Apri'!K10*3.78)</f>
        <v>214.39479599999999</v>
      </c>
      <c r="L10" s="152">
        <f>IF('FSSD_ Nutrient 13267 Data _Apri'!L10="", " ", 'FSSD_ Nutrient 13267 Data _Apri'!$C10*'FSSD_ Nutrient 13267 Data _Apri'!L10*3.78)</f>
        <v>11459.0322</v>
      </c>
    </row>
    <row r="11" spans="1:13" x14ac:dyDescent="0.25">
      <c r="A11" s="128" t="str">
        <f>'FSSD_ Nutrient 13267 Data _Apri'!A11</f>
        <v>Wet 2012/13</v>
      </c>
      <c r="B11" s="27">
        <f>'FSSD_ Nutrient 13267 Data _Apri'!B11</f>
        <v>41312</v>
      </c>
      <c r="C11" s="128">
        <f>'FSSD_ Nutrient 13267 Data _Apri'!C11</f>
        <v>13.09</v>
      </c>
      <c r="D11" s="128">
        <f>'FSSD_ Nutrient 13267 Data _Apri'!D11</f>
        <v>19.64</v>
      </c>
      <c r="E11" s="152">
        <f>IF(OR('FSSD_ Nutrient 13267 Data _Apri'!E11="",'FSSD_ Nutrient 13267 Data _Apri'!E11=0)," ",'FSSD_ Nutrient 13267 Data _Apri'!$C11*'FSSD_ Nutrient 13267 Data _Apri'!E11*3.78)</f>
        <v>2012.3597340000001</v>
      </c>
      <c r="F11" s="152">
        <f>IF('FSSD_ Nutrient 13267 Data _Apri'!F11="", " ", 'FSSD_ Nutrient 13267 Data _Apri'!$C11*'FSSD_ Nutrient 13267 Data _Apri'!F11*3.78)</f>
        <v>1993.5572579999996</v>
      </c>
      <c r="G11" s="152">
        <f>IF('FSSD_ Nutrient 13267 Data _Apri'!G11="", " ", 'FSSD_ Nutrient 13267 Data _Apri'!$C11*'FSSD_ Nutrient 13267 Data _Apri'!G11*3.78)</f>
        <v>18.802475999999999</v>
      </c>
      <c r="H11" s="152" t="str">
        <f>IF('FSSD_ Nutrient 13267 Data _Apri'!H11="", " ", 'FSSD_ Nutrient 13267 Data _Apri'!$C11*'FSSD_ Nutrient 13267 Data _Apri'!H11*3.78)</f>
        <v xml:space="preserve"> </v>
      </c>
      <c r="I11" s="152">
        <f>IF('FSSD_ Nutrient 13267 Data _Apri'!I11="", " ", 'FSSD_ Nutrient 13267 Data _Apri'!$C11*'FSSD_ Nutrient 13267 Data _Apri'!I11*3.78)</f>
        <v>1380.4975799999997</v>
      </c>
      <c r="J11" s="152">
        <f>IF('FSSD_ Nutrient 13267 Data _Apri'!J11="", " ", 'FSSD_ Nutrient 13267 Data _Apri'!$C11*'FSSD_ Nutrient 13267 Data _Apri'!J11*3.78)</f>
        <v>269.17228800000004</v>
      </c>
      <c r="K11" s="152">
        <f>IF('FSSD_ Nutrient 13267 Data _Apri'!K11="", " ", 'FSSD_ Nutrient 13267 Data _Apri'!$C11*'FSSD_ Nutrient 13267 Data _Apri'!K11*3.78)</f>
        <v>190.00396799999999</v>
      </c>
      <c r="L11" s="152">
        <f>IF('FSSD_ Nutrient 13267 Data _Apri'!L11="", " ", 'FSSD_ Nutrient 13267 Data _Apri'!$C11*'FSSD_ Nutrient 13267 Data _Apri'!L11*3.78)</f>
        <v>10687.7232</v>
      </c>
    </row>
    <row r="12" spans="1:13" x14ac:dyDescent="0.25">
      <c r="A12" s="128" t="str">
        <f>'FSSD_ Nutrient 13267 Data _Apri'!A12</f>
        <v>Wet 2012/13</v>
      </c>
      <c r="B12" s="27">
        <f>'FSSD_ Nutrient 13267 Data _Apri'!B12</f>
        <v>41317</v>
      </c>
      <c r="C12" s="128">
        <f>'FSSD_ Nutrient 13267 Data _Apri'!C12</f>
        <v>12.82</v>
      </c>
      <c r="D12" s="128">
        <f>'FSSD_ Nutrient 13267 Data _Apri'!D12</f>
        <v>22.51</v>
      </c>
      <c r="E12" s="152">
        <f>IF(OR('FSSD_ Nutrient 13267 Data _Apri'!E12="",'FSSD_ Nutrient 13267 Data _Apri'!E12=0)," ",'FSSD_ Nutrient 13267 Data _Apri'!$C12*'FSSD_ Nutrient 13267 Data _Apri'!E12*3.78)</f>
        <v>1948.0759199999995</v>
      </c>
      <c r="F12" s="152">
        <f>IF('FSSD_ Nutrient 13267 Data _Apri'!F12="", " ", 'FSSD_ Nutrient 13267 Data _Apri'!$C12*'FSSD_ Nutrient 13267 Data _Apri'!F12*3.78)</f>
        <v>1928.2074839999998</v>
      </c>
      <c r="G12" s="152">
        <f>IF('FSSD_ Nutrient 13267 Data _Apri'!G12="", " ", 'FSSD_ Nutrient 13267 Data _Apri'!$C12*'FSSD_ Nutrient 13267 Data _Apri'!G12*3.78)</f>
        <v>19.868435999999999</v>
      </c>
      <c r="H12" s="152" t="str">
        <f>IF('FSSD_ Nutrient 13267 Data _Apri'!H12="", " ", 'FSSD_ Nutrient 13267 Data _Apri'!$C12*'FSSD_ Nutrient 13267 Data _Apri'!H12*3.78)</f>
        <v xml:space="preserve"> </v>
      </c>
      <c r="I12" s="152">
        <f>IF('FSSD_ Nutrient 13267 Data _Apri'!I12="", " ", 'FSSD_ Nutrient 13267 Data _Apri'!$C12*'FSSD_ Nutrient 13267 Data _Apri'!I12*3.78)</f>
        <v>778.26117599999986</v>
      </c>
      <c r="J12" s="152">
        <f>IF('FSSD_ Nutrient 13267 Data _Apri'!J12="", " ", 'FSSD_ Nutrient 13267 Data _Apri'!$C12*'FSSD_ Nutrient 13267 Data _Apri'!J12*3.78)</f>
        <v>257.80507200000005</v>
      </c>
      <c r="K12" s="152">
        <f>IF('FSSD_ Nutrient 13267 Data _Apri'!K12="", " ", 'FSSD_ Nutrient 13267 Data _Apri'!$C12*'FSSD_ Nutrient 13267 Data _Apri'!K12*3.78)</f>
        <v>216.12981599999998</v>
      </c>
      <c r="L12" s="152">
        <f>IF('FSSD_ Nutrient 13267 Data _Apri'!L12="", " ", 'FSSD_ Nutrient 13267 Data _Apri'!$C12*'FSSD_ Nutrient 13267 Data _Apri'!L12*3.78)</f>
        <v>12405.6576</v>
      </c>
    </row>
    <row r="13" spans="1:13" s="112" customFormat="1" x14ac:dyDescent="0.25">
      <c r="A13" s="128" t="str">
        <f>'FSSD_ Nutrient 13267 Data _Apri'!A13</f>
        <v>Wet 2012/13</v>
      </c>
      <c r="B13" s="27">
        <f>'FSSD_ Nutrient 13267 Data _Apri'!B13</f>
        <v>41339</v>
      </c>
      <c r="C13" s="128">
        <f>'FSSD_ Nutrient 13267 Data _Apri'!C13</f>
        <v>12.85</v>
      </c>
      <c r="D13" s="128">
        <f>'FSSD_ Nutrient 13267 Data _Apri'!D13</f>
        <v>21.54</v>
      </c>
      <c r="E13" s="152">
        <f>IF(OR('FSSD_ Nutrient 13267 Data _Apri'!E13="",'FSSD_ Nutrient 13267 Data _Apri'!E13=0)," ",'FSSD_ Nutrient 13267 Data _Apri'!$C13*'FSSD_ Nutrient 13267 Data _Apri'!E13*3.78)</f>
        <v>1375.1016299999997</v>
      </c>
      <c r="F13" s="152">
        <f>IF('FSSD_ Nutrient 13267 Data _Apri'!F13="", " ", 'FSSD_ Nutrient 13267 Data _Apri'!$C13*'FSSD_ Nutrient 13267 Data _Apri'!F13*3.78)</f>
        <v>1374.1301699999999</v>
      </c>
      <c r="G13" s="152">
        <f>IF('FSSD_ Nutrient 13267 Data _Apri'!G13="", " ", 'FSSD_ Nutrient 13267 Data _Apri'!$C13*'FSSD_ Nutrient 13267 Data _Apri'!G13*3.78)</f>
        <v>0.97145999999999999</v>
      </c>
      <c r="H13" s="152" t="str">
        <f>IF('FSSD_ Nutrient 13267 Data _Apri'!H13="", " ", 'FSSD_ Nutrient 13267 Data _Apri'!$C13*'FSSD_ Nutrient 13267 Data _Apri'!H13*3.78)</f>
        <v xml:space="preserve"> </v>
      </c>
      <c r="I13" s="152">
        <f>IF('FSSD_ Nutrient 13267 Data _Apri'!I13="", " ", 'FSSD_ Nutrient 13267 Data _Apri'!$C13*'FSSD_ Nutrient 13267 Data _Apri'!I13*3.78)</f>
        <v>1452.3326999999999</v>
      </c>
      <c r="J13" s="152">
        <f>IF('FSSD_ Nutrient 13267 Data _Apri'!J13="", " ", 'FSSD_ Nutrient 13267 Data _Apri'!$C13*'FSSD_ Nutrient 13267 Data _Apri'!J13*3.78)</f>
        <v>253.06532999999996</v>
      </c>
      <c r="K13" s="152">
        <f>IF('FSSD_ Nutrient 13267 Data _Apri'!K13="", " ", 'FSSD_ Nutrient 13267 Data _Apri'!$C13*'FSSD_ Nutrient 13267 Data _Apri'!K13*3.78)</f>
        <v>238.0077</v>
      </c>
      <c r="L13" s="152">
        <f>IF('FSSD_ Nutrient 13267 Data _Apri'!L13="", " ", 'FSSD_ Nutrient 13267 Data _Apri'!$C13*'FSSD_ Nutrient 13267 Data _Apri'!L13*3.78)</f>
        <v>14669.045999999998</v>
      </c>
    </row>
    <row r="14" spans="1:13" s="112" customFormat="1" x14ac:dyDescent="0.25">
      <c r="A14" s="128" t="str">
        <f>'FSSD_ Nutrient 13267 Data _Apri'!A14</f>
        <v>Wet 2012/13</v>
      </c>
      <c r="B14" s="27">
        <f>'FSSD_ Nutrient 13267 Data _Apri'!B14</f>
        <v>41353</v>
      </c>
      <c r="C14" s="128">
        <f>'FSSD_ Nutrient 13267 Data _Apri'!C14</f>
        <v>12.94</v>
      </c>
      <c r="D14" s="128">
        <f>'FSSD_ Nutrient 13267 Data _Apri'!D14</f>
        <v>19.53</v>
      </c>
      <c r="E14" s="152">
        <f>IF(OR('FSSD_ Nutrient 13267 Data _Apri'!E14="",'FSSD_ Nutrient 13267 Data _Apri'!E14=0)," ",'FSSD_ Nutrient 13267 Data _Apri'!$C14*'FSSD_ Nutrient 13267 Data _Apri'!E14*3.78)</f>
        <v>1284.4606319999998</v>
      </c>
      <c r="F14" s="152">
        <f>IF('FSSD_ Nutrient 13267 Data _Apri'!F14="", " ", 'FSSD_ Nutrient 13267 Data _Apri'!$C14*'FSSD_ Nutrient 13267 Data _Apri'!F14*3.78)</f>
        <v>1283.482368</v>
      </c>
      <c r="G14" s="152">
        <f>IF('FSSD_ Nutrient 13267 Data _Apri'!G14="", " ", 'FSSD_ Nutrient 13267 Data _Apri'!$C14*'FSSD_ Nutrient 13267 Data _Apri'!G14*3.78)</f>
        <v>0.9782639999999998</v>
      </c>
      <c r="H14" s="152" t="str">
        <f>IF('FSSD_ Nutrient 13267 Data _Apri'!H14="", " ", 'FSSD_ Nutrient 13267 Data _Apri'!$C14*'FSSD_ Nutrient 13267 Data _Apri'!H14*3.78)</f>
        <v xml:space="preserve"> </v>
      </c>
      <c r="I14" s="152" t="str">
        <f>IF('FSSD_ Nutrient 13267 Data _Apri'!I14="", " ", 'FSSD_ Nutrient 13267 Data _Apri'!$C14*'FSSD_ Nutrient 13267 Data _Apri'!I14*3.78)</f>
        <v xml:space="preserve"> </v>
      </c>
      <c r="J14" s="152">
        <f>IF('FSSD_ Nutrient 13267 Data _Apri'!J14="", " ", 'FSSD_ Nutrient 13267 Data _Apri'!$C14*'FSSD_ Nutrient 13267 Data _Apri'!J14*3.78)</f>
        <v>323.805384</v>
      </c>
      <c r="K14" s="152">
        <f>IF('FSSD_ Nutrient 13267 Data _Apri'!K14="", " ", 'FSSD_ Nutrient 13267 Data _Apri'!$C14*'FSSD_ Nutrient 13267 Data _Apri'!K14*3.78)</f>
        <v>223.04419199999995</v>
      </c>
      <c r="L14" s="152">
        <f>IF('FSSD_ Nutrient 13267 Data _Apri'!L14="", " ", 'FSSD_ Nutrient 13267 Data _Apri'!$C14*'FSSD_ Nutrient 13267 Data _Apri'!L14*3.78)</f>
        <v>12130.473599999999</v>
      </c>
    </row>
    <row r="15" spans="1:13" s="112" customFormat="1" x14ac:dyDescent="0.25">
      <c r="A15" s="128">
        <f>'FSSD_ Nutrient 13267 Data _Apri'!A15</f>
        <v>0</v>
      </c>
      <c r="B15" s="27">
        <f>'FSSD_ Nutrient 13267 Data _Apri'!B15</f>
        <v>0</v>
      </c>
      <c r="C15" s="128">
        <f>'FSSD_ Nutrient 13267 Data _Apri'!C15</f>
        <v>0</v>
      </c>
      <c r="D15" s="128">
        <f>'FSSD_ Nutrient 13267 Data _Apri'!D15</f>
        <v>0</v>
      </c>
      <c r="E15" s="152" t="str">
        <f>IF(OR('FSSD_ Nutrient 13267 Data _Apri'!E15="",'FSSD_ Nutrient 13267 Data _Apri'!E15=0)," ",'FSSD_ Nutrient 13267 Data _Apri'!$C15*'FSSD_ Nutrient 13267 Data _Apri'!E15*3.78)</f>
        <v xml:space="preserve"> </v>
      </c>
      <c r="F15" s="152" t="str">
        <f>IF('FSSD_ Nutrient 13267 Data _Apri'!F15="", " ", 'FSSD_ Nutrient 13267 Data _Apri'!$C15*'FSSD_ Nutrient 13267 Data _Apri'!F15*3.78)</f>
        <v xml:space="preserve"> </v>
      </c>
      <c r="G15" s="152" t="str">
        <f>IF('FSSD_ Nutrient 13267 Data _Apri'!G15="", " ", 'FSSD_ Nutrient 13267 Data _Apri'!$C15*'FSSD_ Nutrient 13267 Data _Apri'!G15*3.78)</f>
        <v xml:space="preserve"> </v>
      </c>
      <c r="H15" s="152" t="str">
        <f>IF('FSSD_ Nutrient 13267 Data _Apri'!H15="", " ", 'FSSD_ Nutrient 13267 Data _Apri'!$C15*'FSSD_ Nutrient 13267 Data _Apri'!H15*3.78)</f>
        <v xml:space="preserve"> </v>
      </c>
      <c r="I15" s="152" t="str">
        <f>IF('FSSD_ Nutrient 13267 Data _Apri'!I15="", " ", 'FSSD_ Nutrient 13267 Data _Apri'!$C15*'FSSD_ Nutrient 13267 Data _Apri'!I15*3.78)</f>
        <v xml:space="preserve"> </v>
      </c>
      <c r="J15" s="152" t="str">
        <f>IF('FSSD_ Nutrient 13267 Data _Apri'!J15="", " ", 'FSSD_ Nutrient 13267 Data _Apri'!$C15*'FSSD_ Nutrient 13267 Data _Apri'!J15*3.78)</f>
        <v xml:space="preserve"> </v>
      </c>
      <c r="K15" s="152" t="str">
        <f>IF('FSSD_ Nutrient 13267 Data _Apri'!K15="", " ", 'FSSD_ Nutrient 13267 Data _Apri'!$C15*'FSSD_ Nutrient 13267 Data _Apri'!K15*3.78)</f>
        <v xml:space="preserve"> </v>
      </c>
      <c r="L15" s="152" t="str">
        <f>IF('FSSD_ Nutrient 13267 Data _Apri'!L15="", " ", 'FSSD_ Nutrient 13267 Data _Apri'!$C15*'FSSD_ Nutrient 13267 Data _Apri'!L15*3.78)</f>
        <v xml:space="preserve"> </v>
      </c>
    </row>
    <row r="16" spans="1:13" s="112" customFormat="1" x14ac:dyDescent="0.25">
      <c r="A16" s="128">
        <f>'FSSD_ Nutrient 13267 Data _Apri'!A16</f>
        <v>0</v>
      </c>
      <c r="B16" s="27">
        <f>'FSSD_ Nutrient 13267 Data _Apri'!B16</f>
        <v>0</v>
      </c>
      <c r="C16" s="128">
        <f>'FSSD_ Nutrient 13267 Data _Apri'!C16</f>
        <v>0</v>
      </c>
      <c r="D16" s="128">
        <f>'FSSD_ Nutrient 13267 Data _Apri'!D16</f>
        <v>0</v>
      </c>
      <c r="E16" s="152" t="str">
        <f>IF(OR('FSSD_ Nutrient 13267 Data _Apri'!E16="",'FSSD_ Nutrient 13267 Data _Apri'!E16=0)," ",'FSSD_ Nutrient 13267 Data _Apri'!$C16*'FSSD_ Nutrient 13267 Data _Apri'!E16*3.78)</f>
        <v xml:space="preserve"> </v>
      </c>
      <c r="F16" s="152" t="str">
        <f>IF('FSSD_ Nutrient 13267 Data _Apri'!F16="", " ", 'FSSD_ Nutrient 13267 Data _Apri'!$C16*'FSSD_ Nutrient 13267 Data _Apri'!F16*3.78)</f>
        <v xml:space="preserve"> </v>
      </c>
      <c r="G16" s="152" t="str">
        <f>IF('FSSD_ Nutrient 13267 Data _Apri'!G16="", " ", 'FSSD_ Nutrient 13267 Data _Apri'!$C16*'FSSD_ Nutrient 13267 Data _Apri'!G16*3.78)</f>
        <v xml:space="preserve"> </v>
      </c>
      <c r="H16" s="152" t="str">
        <f>IF('FSSD_ Nutrient 13267 Data _Apri'!H16="", " ", 'FSSD_ Nutrient 13267 Data _Apri'!$C16*'FSSD_ Nutrient 13267 Data _Apri'!H16*3.78)</f>
        <v xml:space="preserve"> </v>
      </c>
      <c r="I16" s="152" t="str">
        <f>IF('FSSD_ Nutrient 13267 Data _Apri'!I16="", " ", 'FSSD_ Nutrient 13267 Data _Apri'!$C16*'FSSD_ Nutrient 13267 Data _Apri'!I16*3.78)</f>
        <v xml:space="preserve"> </v>
      </c>
      <c r="J16" s="152" t="str">
        <f>IF('FSSD_ Nutrient 13267 Data _Apri'!J16="", " ", 'FSSD_ Nutrient 13267 Data _Apri'!$C16*'FSSD_ Nutrient 13267 Data _Apri'!J16*3.78)</f>
        <v xml:space="preserve"> </v>
      </c>
      <c r="K16" s="152" t="str">
        <f>IF('FSSD_ Nutrient 13267 Data _Apri'!K16="", " ", 'FSSD_ Nutrient 13267 Data _Apri'!$C16*'FSSD_ Nutrient 13267 Data _Apri'!K16*3.78)</f>
        <v xml:space="preserve"> </v>
      </c>
      <c r="L16" s="152" t="str">
        <f>IF('FSSD_ Nutrient 13267 Data _Apri'!L16="", " ", 'FSSD_ Nutrient 13267 Data _Apri'!$C16*'FSSD_ Nutrient 13267 Data _Apri'!L16*3.78)</f>
        <v xml:space="preserve"> </v>
      </c>
    </row>
    <row r="17" spans="1:18" s="112" customFormat="1" x14ac:dyDescent="0.25">
      <c r="A17" s="128">
        <f>'FSSD_ Nutrient 13267 Data _Apri'!A17</f>
        <v>0</v>
      </c>
      <c r="B17" s="27">
        <f>'FSSD_ Nutrient 13267 Data _Apri'!B17</f>
        <v>0</v>
      </c>
      <c r="C17" s="128">
        <f>'FSSD_ Nutrient 13267 Data _Apri'!C17</f>
        <v>0</v>
      </c>
      <c r="D17" s="128">
        <f>'FSSD_ Nutrient 13267 Data _Apri'!D17</f>
        <v>0</v>
      </c>
      <c r="E17" s="152" t="str">
        <f>IF(OR('FSSD_ Nutrient 13267 Data _Apri'!E17="",'FSSD_ Nutrient 13267 Data _Apri'!E17=0)," ",'FSSD_ Nutrient 13267 Data _Apri'!$C17*'FSSD_ Nutrient 13267 Data _Apri'!E17*3.78)</f>
        <v xml:space="preserve"> </v>
      </c>
      <c r="F17" s="152" t="str">
        <f>IF('FSSD_ Nutrient 13267 Data _Apri'!F17="", " ", 'FSSD_ Nutrient 13267 Data _Apri'!$C17*'FSSD_ Nutrient 13267 Data _Apri'!F17*3.78)</f>
        <v xml:space="preserve"> </v>
      </c>
      <c r="G17" s="152" t="str">
        <f>IF('FSSD_ Nutrient 13267 Data _Apri'!G17="", " ", 'FSSD_ Nutrient 13267 Data _Apri'!$C17*'FSSD_ Nutrient 13267 Data _Apri'!G17*3.78)</f>
        <v xml:space="preserve"> </v>
      </c>
      <c r="H17" s="152" t="str">
        <f>IF('FSSD_ Nutrient 13267 Data _Apri'!H17="", " ", 'FSSD_ Nutrient 13267 Data _Apri'!$C17*'FSSD_ Nutrient 13267 Data _Apri'!H17*3.78)</f>
        <v xml:space="preserve"> </v>
      </c>
      <c r="I17" s="152" t="str">
        <f>IF('FSSD_ Nutrient 13267 Data _Apri'!I17="", " ", 'FSSD_ Nutrient 13267 Data _Apri'!$C17*'FSSD_ Nutrient 13267 Data _Apri'!I17*3.78)</f>
        <v xml:space="preserve"> </v>
      </c>
      <c r="J17" s="152" t="str">
        <f>IF('FSSD_ Nutrient 13267 Data _Apri'!J17="", " ", 'FSSD_ Nutrient 13267 Data _Apri'!$C17*'FSSD_ Nutrient 13267 Data _Apri'!J17*3.78)</f>
        <v xml:space="preserve"> </v>
      </c>
      <c r="K17" s="152" t="str">
        <f>IF('FSSD_ Nutrient 13267 Data _Apri'!K17="", " ", 'FSSD_ Nutrient 13267 Data _Apri'!$C17*'FSSD_ Nutrient 13267 Data _Apri'!K17*3.78)</f>
        <v xml:space="preserve"> </v>
      </c>
      <c r="L17" s="152" t="str">
        <f>IF('FSSD_ Nutrient 13267 Data _Apri'!L17="", " ", 'FSSD_ Nutrient 13267 Data _Apri'!$C17*'FSSD_ Nutrient 13267 Data _Apri'!L17*3.78)</f>
        <v xml:space="preserve"> </v>
      </c>
    </row>
    <row r="18" spans="1:18" s="112" customFormat="1" x14ac:dyDescent="0.25">
      <c r="A18" s="128">
        <f>'FSSD_ Nutrient 13267 Data _Apri'!A18</f>
        <v>0</v>
      </c>
      <c r="B18" s="27">
        <f>'FSSD_ Nutrient 13267 Data _Apri'!B18</f>
        <v>0</v>
      </c>
      <c r="C18" s="128">
        <f>'FSSD_ Nutrient 13267 Data _Apri'!C18</f>
        <v>0</v>
      </c>
      <c r="D18" s="128">
        <f>'FSSD_ Nutrient 13267 Data _Apri'!D18</f>
        <v>0</v>
      </c>
      <c r="E18" s="152" t="str">
        <f>IF(OR('FSSD_ Nutrient 13267 Data _Apri'!E18="",'FSSD_ Nutrient 13267 Data _Apri'!E18=0)," ",'FSSD_ Nutrient 13267 Data _Apri'!$C18*'FSSD_ Nutrient 13267 Data _Apri'!E18*3.78)</f>
        <v xml:space="preserve"> </v>
      </c>
      <c r="F18" s="152" t="str">
        <f>IF('FSSD_ Nutrient 13267 Data _Apri'!F18="", " ", 'FSSD_ Nutrient 13267 Data _Apri'!$C18*'FSSD_ Nutrient 13267 Data _Apri'!F18*3.78)</f>
        <v xml:space="preserve"> </v>
      </c>
      <c r="G18" s="152" t="str">
        <f>IF('FSSD_ Nutrient 13267 Data _Apri'!G18="", " ", 'FSSD_ Nutrient 13267 Data _Apri'!$C18*'FSSD_ Nutrient 13267 Data _Apri'!G18*3.78)</f>
        <v xml:space="preserve"> </v>
      </c>
      <c r="H18" s="152" t="str">
        <f>IF('FSSD_ Nutrient 13267 Data _Apri'!H18="", " ", 'FSSD_ Nutrient 13267 Data _Apri'!$C18*'FSSD_ Nutrient 13267 Data _Apri'!H18*3.78)</f>
        <v xml:space="preserve"> </v>
      </c>
      <c r="I18" s="152" t="str">
        <f>IF('FSSD_ Nutrient 13267 Data _Apri'!I18="", " ", 'FSSD_ Nutrient 13267 Data _Apri'!$C18*'FSSD_ Nutrient 13267 Data _Apri'!I18*3.78)</f>
        <v xml:space="preserve"> </v>
      </c>
      <c r="J18" s="152" t="str">
        <f>IF('FSSD_ Nutrient 13267 Data _Apri'!J18="", " ", 'FSSD_ Nutrient 13267 Data _Apri'!$C18*'FSSD_ Nutrient 13267 Data _Apri'!J18*3.78)</f>
        <v xml:space="preserve"> </v>
      </c>
      <c r="K18" s="152" t="str">
        <f>IF('FSSD_ Nutrient 13267 Data _Apri'!K18="", " ", 'FSSD_ Nutrient 13267 Data _Apri'!$C18*'FSSD_ Nutrient 13267 Data _Apri'!K18*3.78)</f>
        <v xml:space="preserve"> </v>
      </c>
      <c r="L18" s="152" t="str">
        <f>IF('FSSD_ Nutrient 13267 Data _Apri'!L18="", " ", 'FSSD_ Nutrient 13267 Data _Apri'!$C18*'FSSD_ Nutrient 13267 Data _Apri'!L18*3.78)</f>
        <v xml:space="preserve"> </v>
      </c>
    </row>
    <row r="19" spans="1:18" s="112" customFormat="1" x14ac:dyDescent="0.25">
      <c r="A19" s="128">
        <f>'FSSD_ Nutrient 13267 Data _Apri'!A19</f>
        <v>0</v>
      </c>
      <c r="B19" s="27">
        <f>'FSSD_ Nutrient 13267 Data _Apri'!B19</f>
        <v>0</v>
      </c>
      <c r="C19" s="128">
        <f>'FSSD_ Nutrient 13267 Data _Apri'!C19</f>
        <v>0</v>
      </c>
      <c r="D19" s="128">
        <f>'FSSD_ Nutrient 13267 Data _Apri'!D19</f>
        <v>0</v>
      </c>
      <c r="E19" s="152" t="str">
        <f>IF(OR('FSSD_ Nutrient 13267 Data _Apri'!E19="",'FSSD_ Nutrient 13267 Data _Apri'!E19=0)," ",'FSSD_ Nutrient 13267 Data _Apri'!$C19*'FSSD_ Nutrient 13267 Data _Apri'!E19*3.78)</f>
        <v xml:space="preserve"> </v>
      </c>
      <c r="F19" s="152" t="str">
        <f>IF('FSSD_ Nutrient 13267 Data _Apri'!F19="", " ", 'FSSD_ Nutrient 13267 Data _Apri'!$C19*'FSSD_ Nutrient 13267 Data _Apri'!F19*3.78)</f>
        <v xml:space="preserve"> </v>
      </c>
      <c r="G19" s="152" t="str">
        <f>IF('FSSD_ Nutrient 13267 Data _Apri'!G19="", " ", 'FSSD_ Nutrient 13267 Data _Apri'!$C19*'FSSD_ Nutrient 13267 Data _Apri'!G19*3.78)</f>
        <v xml:space="preserve"> </v>
      </c>
      <c r="H19" s="152" t="str">
        <f>IF('FSSD_ Nutrient 13267 Data _Apri'!H19="", " ", 'FSSD_ Nutrient 13267 Data _Apri'!$C19*'FSSD_ Nutrient 13267 Data _Apri'!H19*3.78)</f>
        <v xml:space="preserve"> </v>
      </c>
      <c r="I19" s="152" t="str">
        <f>IF('FSSD_ Nutrient 13267 Data _Apri'!I19="", " ", 'FSSD_ Nutrient 13267 Data _Apri'!$C19*'FSSD_ Nutrient 13267 Data _Apri'!I19*3.78)</f>
        <v xml:space="preserve"> </v>
      </c>
      <c r="J19" s="152" t="str">
        <f>IF('FSSD_ Nutrient 13267 Data _Apri'!J19="", " ", 'FSSD_ Nutrient 13267 Data _Apri'!$C19*'FSSD_ Nutrient 13267 Data _Apri'!J19*3.78)</f>
        <v xml:space="preserve"> </v>
      </c>
      <c r="K19" s="152" t="str">
        <f>IF('FSSD_ Nutrient 13267 Data _Apri'!K19="", " ", 'FSSD_ Nutrient 13267 Data _Apri'!$C19*'FSSD_ Nutrient 13267 Data _Apri'!K19*3.78)</f>
        <v xml:space="preserve"> </v>
      </c>
      <c r="L19" s="152" t="str">
        <f>IF('FSSD_ Nutrient 13267 Data _Apri'!L19="", " ", 'FSSD_ Nutrient 13267 Data _Apri'!$C19*'FSSD_ Nutrient 13267 Data _Apri'!L19*3.78)</f>
        <v xml:space="preserve"> </v>
      </c>
    </row>
    <row r="20" spans="1:18" x14ac:dyDescent="0.25">
      <c r="A20" s="128">
        <f>'FSSD_ Nutrient 13267 Data _Apri'!A20</f>
        <v>0</v>
      </c>
      <c r="B20" s="27">
        <f>'FSSD_ Nutrient 13267 Data _Apri'!B20</f>
        <v>0</v>
      </c>
      <c r="C20" s="128">
        <f>'FSSD_ Nutrient 13267 Data _Apri'!C20</f>
        <v>0</v>
      </c>
      <c r="D20" s="128">
        <f>'FSSD_ Nutrient 13267 Data _Apri'!D20</f>
        <v>0</v>
      </c>
      <c r="E20" s="152" t="str">
        <f>IF(OR('FSSD_ Nutrient 13267 Data _Apri'!E20="",'FSSD_ Nutrient 13267 Data _Apri'!E20=0)," ",'FSSD_ Nutrient 13267 Data _Apri'!$C20*'FSSD_ Nutrient 13267 Data _Apri'!E20*3.78)</f>
        <v xml:space="preserve"> </v>
      </c>
      <c r="F20" s="152" t="str">
        <f>IF('FSSD_ Nutrient 13267 Data _Apri'!F20="", " ", 'FSSD_ Nutrient 13267 Data _Apri'!$C20*'FSSD_ Nutrient 13267 Data _Apri'!F20*3.78)</f>
        <v xml:space="preserve"> </v>
      </c>
      <c r="G20" s="152" t="str">
        <f>IF('FSSD_ Nutrient 13267 Data _Apri'!G20="", " ", 'FSSD_ Nutrient 13267 Data _Apri'!$C20*'FSSD_ Nutrient 13267 Data _Apri'!G20*3.78)</f>
        <v xml:space="preserve"> </v>
      </c>
      <c r="H20" s="152" t="str">
        <f>IF('FSSD_ Nutrient 13267 Data _Apri'!H20="", " ", 'FSSD_ Nutrient 13267 Data _Apri'!$C20*'FSSD_ Nutrient 13267 Data _Apri'!H20*3.78)</f>
        <v xml:space="preserve"> </v>
      </c>
      <c r="I20" s="152" t="str">
        <f>IF('FSSD_ Nutrient 13267 Data _Apri'!I20="", " ", 'FSSD_ Nutrient 13267 Data _Apri'!$C20*'FSSD_ Nutrient 13267 Data _Apri'!I20*3.78)</f>
        <v xml:space="preserve"> </v>
      </c>
      <c r="J20" s="152" t="str">
        <f>IF('FSSD_ Nutrient 13267 Data _Apri'!J20="", " ", 'FSSD_ Nutrient 13267 Data _Apri'!$C20*'FSSD_ Nutrient 13267 Data _Apri'!J20*3.78)</f>
        <v xml:space="preserve"> </v>
      </c>
      <c r="K20" s="152" t="str">
        <f>IF('FSSD_ Nutrient 13267 Data _Apri'!K20="", " ", 'FSSD_ Nutrient 13267 Data _Apri'!$C20*'FSSD_ Nutrient 13267 Data _Apri'!K20*3.78)</f>
        <v xml:space="preserve"> </v>
      </c>
      <c r="L20" s="152" t="str">
        <f>IF('FSSD_ Nutrient 13267 Data _Apri'!L20="", " ", 'FSSD_ Nutrient 13267 Data _Apri'!$C20*'FSSD_ Nutrient 13267 Data _Apri'!L20*3.78)</f>
        <v xml:space="preserve"> </v>
      </c>
    </row>
    <row r="21" spans="1:18" x14ac:dyDescent="0.25">
      <c r="A21" s="128">
        <f>'FSSD_ Nutrient 13267 Data _Apri'!A21</f>
        <v>0</v>
      </c>
      <c r="B21" s="27">
        <f>'FSSD_ Nutrient 13267 Data _Apri'!B21</f>
        <v>0</v>
      </c>
      <c r="C21" s="128">
        <f>'FSSD_ Nutrient 13267 Data _Apri'!C21</f>
        <v>0</v>
      </c>
      <c r="D21" s="128">
        <f>'FSSD_ Nutrient 13267 Data _Apri'!D21</f>
        <v>0</v>
      </c>
      <c r="E21" s="152" t="str">
        <f>IF(OR('FSSD_ Nutrient 13267 Data _Apri'!E21="",'FSSD_ Nutrient 13267 Data _Apri'!E21=0)," ",'FSSD_ Nutrient 13267 Data _Apri'!$C21*'FSSD_ Nutrient 13267 Data _Apri'!E21*3.78)</f>
        <v xml:space="preserve"> </v>
      </c>
      <c r="F21" s="152" t="str">
        <f>IF('FSSD_ Nutrient 13267 Data _Apri'!F21="", " ", 'FSSD_ Nutrient 13267 Data _Apri'!$C21*'FSSD_ Nutrient 13267 Data _Apri'!F21*3.78)</f>
        <v xml:space="preserve"> </v>
      </c>
      <c r="G21" s="152" t="str">
        <f>IF('FSSD_ Nutrient 13267 Data _Apri'!G21="", " ", 'FSSD_ Nutrient 13267 Data _Apri'!$C21*'FSSD_ Nutrient 13267 Data _Apri'!G21*3.78)</f>
        <v xml:space="preserve"> </v>
      </c>
      <c r="H21" s="152" t="str">
        <f>IF('FSSD_ Nutrient 13267 Data _Apri'!H21="", " ", 'FSSD_ Nutrient 13267 Data _Apri'!$C21*'FSSD_ Nutrient 13267 Data _Apri'!H21*3.78)</f>
        <v xml:space="preserve"> </v>
      </c>
      <c r="I21" s="152" t="str">
        <f>IF('FSSD_ Nutrient 13267 Data _Apri'!I21="", " ", 'FSSD_ Nutrient 13267 Data _Apri'!$C21*'FSSD_ Nutrient 13267 Data _Apri'!I21*3.78)</f>
        <v xml:space="preserve"> </v>
      </c>
      <c r="J21" s="152" t="str">
        <f>IF('FSSD_ Nutrient 13267 Data _Apri'!J21="", " ", 'FSSD_ Nutrient 13267 Data _Apri'!$C21*'FSSD_ Nutrient 13267 Data _Apri'!J21*3.78)</f>
        <v xml:space="preserve"> </v>
      </c>
      <c r="K21" s="152" t="str">
        <f>IF('FSSD_ Nutrient 13267 Data _Apri'!K21="", " ", 'FSSD_ Nutrient 13267 Data _Apri'!$C21*'FSSD_ Nutrient 13267 Data _Apri'!K21*3.78)</f>
        <v xml:space="preserve"> </v>
      </c>
      <c r="L21" s="152" t="str">
        <f>IF('FSSD_ Nutrient 13267 Data _Apri'!L21="", " ", 'FSSD_ Nutrient 13267 Data _Apri'!$C21*'FSSD_ Nutrient 13267 Data _Apri'!L21*3.78)</f>
        <v xml:space="preserve"> </v>
      </c>
    </row>
    <row r="22" spans="1:18" x14ac:dyDescent="0.25">
      <c r="A22" s="128">
        <f>'FSSD_ Nutrient 13267 Data _Apri'!A22</f>
        <v>0</v>
      </c>
      <c r="B22" s="27">
        <f>'FSSD_ Nutrient 13267 Data _Apri'!B22</f>
        <v>0</v>
      </c>
      <c r="C22" s="128">
        <f>'FSSD_ Nutrient 13267 Data _Apri'!C22</f>
        <v>0</v>
      </c>
      <c r="D22" s="128">
        <f>'FSSD_ Nutrient 13267 Data _Apri'!D22</f>
        <v>0</v>
      </c>
      <c r="E22" s="152" t="str">
        <f>IF(OR('FSSD_ Nutrient 13267 Data _Apri'!E22="",'FSSD_ Nutrient 13267 Data _Apri'!E22=0)," ",'FSSD_ Nutrient 13267 Data _Apri'!$C22*'FSSD_ Nutrient 13267 Data _Apri'!E22*3.78)</f>
        <v xml:space="preserve"> </v>
      </c>
      <c r="F22" s="152" t="str">
        <f>IF('FSSD_ Nutrient 13267 Data _Apri'!F22="", " ", 'FSSD_ Nutrient 13267 Data _Apri'!$C22*'FSSD_ Nutrient 13267 Data _Apri'!F22*3.78)</f>
        <v xml:space="preserve"> </v>
      </c>
      <c r="G22" s="152" t="str">
        <f>IF('FSSD_ Nutrient 13267 Data _Apri'!G22="", " ", 'FSSD_ Nutrient 13267 Data _Apri'!$C22*'FSSD_ Nutrient 13267 Data _Apri'!G22*3.78)</f>
        <v xml:space="preserve"> </v>
      </c>
      <c r="H22" s="152" t="str">
        <f>IF('FSSD_ Nutrient 13267 Data _Apri'!H22="", " ", 'FSSD_ Nutrient 13267 Data _Apri'!$C22*'FSSD_ Nutrient 13267 Data _Apri'!H22*3.78)</f>
        <v xml:space="preserve"> </v>
      </c>
      <c r="I22" s="152" t="str">
        <f>IF('FSSD_ Nutrient 13267 Data _Apri'!I22="", " ", 'FSSD_ Nutrient 13267 Data _Apri'!$C22*'FSSD_ Nutrient 13267 Data _Apri'!I22*3.78)</f>
        <v xml:space="preserve"> </v>
      </c>
      <c r="J22" s="152" t="str">
        <f>IF('FSSD_ Nutrient 13267 Data _Apri'!J22="", " ", 'FSSD_ Nutrient 13267 Data _Apri'!$C22*'FSSD_ Nutrient 13267 Data _Apri'!J22*3.78)</f>
        <v xml:space="preserve"> </v>
      </c>
      <c r="K22" s="152" t="str">
        <f>IF('FSSD_ Nutrient 13267 Data _Apri'!K22="", " ", 'FSSD_ Nutrient 13267 Data _Apri'!$C22*'FSSD_ Nutrient 13267 Data _Apri'!K22*3.78)</f>
        <v xml:space="preserve"> </v>
      </c>
      <c r="L22" s="152" t="str">
        <f>IF('FSSD_ Nutrient 13267 Data _Apri'!L22="", " ", 'FSSD_ Nutrient 13267 Data _Apri'!$C22*'FSSD_ Nutrient 13267 Data _Apri'!L22*3.78)</f>
        <v xml:space="preserve"> </v>
      </c>
    </row>
    <row r="23" spans="1:18" x14ac:dyDescent="0.25">
      <c r="A23" s="128">
        <f>'FSSD_ Nutrient 13267 Data _Apri'!A23</f>
        <v>0</v>
      </c>
      <c r="B23" s="27">
        <f>'FSSD_ Nutrient 13267 Data _Apri'!B23</f>
        <v>0</v>
      </c>
      <c r="C23" s="128">
        <f>'FSSD_ Nutrient 13267 Data _Apri'!C23</f>
        <v>0</v>
      </c>
      <c r="D23" s="128">
        <f>'FSSD_ Nutrient 13267 Data _Apri'!D23</f>
        <v>0</v>
      </c>
      <c r="E23" s="152" t="str">
        <f>IF(OR('FSSD_ Nutrient 13267 Data _Apri'!E23="",'FSSD_ Nutrient 13267 Data _Apri'!E23=0)," ",'FSSD_ Nutrient 13267 Data _Apri'!$C23*'FSSD_ Nutrient 13267 Data _Apri'!E23*3.78)</f>
        <v xml:space="preserve"> </v>
      </c>
      <c r="F23" s="152" t="str">
        <f>IF('FSSD_ Nutrient 13267 Data _Apri'!F23="", " ", 'FSSD_ Nutrient 13267 Data _Apri'!$C23*'FSSD_ Nutrient 13267 Data _Apri'!F23*3.78)</f>
        <v xml:space="preserve"> </v>
      </c>
      <c r="G23" s="152" t="str">
        <f>IF('FSSD_ Nutrient 13267 Data _Apri'!G23="", " ", 'FSSD_ Nutrient 13267 Data _Apri'!$C23*'FSSD_ Nutrient 13267 Data _Apri'!G23*3.78)</f>
        <v xml:space="preserve"> </v>
      </c>
      <c r="H23" s="152" t="str">
        <f>IF('FSSD_ Nutrient 13267 Data _Apri'!H23="", " ", 'FSSD_ Nutrient 13267 Data _Apri'!$C23*'FSSD_ Nutrient 13267 Data _Apri'!H23*3.78)</f>
        <v xml:space="preserve"> </v>
      </c>
      <c r="I23" s="152" t="str">
        <f>IF('FSSD_ Nutrient 13267 Data _Apri'!I23="", " ", 'FSSD_ Nutrient 13267 Data _Apri'!$C23*'FSSD_ Nutrient 13267 Data _Apri'!I23*3.78)</f>
        <v xml:space="preserve"> </v>
      </c>
      <c r="J23" s="152" t="str">
        <f>IF('FSSD_ Nutrient 13267 Data _Apri'!J23="", " ", 'FSSD_ Nutrient 13267 Data _Apri'!$C23*'FSSD_ Nutrient 13267 Data _Apri'!J23*3.78)</f>
        <v xml:space="preserve"> </v>
      </c>
      <c r="K23" s="152" t="str">
        <f>IF('FSSD_ Nutrient 13267 Data _Apri'!K23="", " ", 'FSSD_ Nutrient 13267 Data _Apri'!$C23*'FSSD_ Nutrient 13267 Data _Apri'!K23*3.78)</f>
        <v xml:space="preserve"> </v>
      </c>
      <c r="L23" s="152" t="str">
        <f>IF('FSSD_ Nutrient 13267 Data _Apri'!L23="", " ", 'FSSD_ Nutrient 13267 Data _Apri'!$C23*'FSSD_ Nutrient 13267 Data _Apri'!L23*3.78)</f>
        <v xml:space="preserve"> </v>
      </c>
    </row>
    <row r="24" spans="1:18" x14ac:dyDescent="0.25">
      <c r="A24" s="128">
        <f>'FSSD_ Nutrient 13267 Data _Apri'!A24</f>
        <v>0</v>
      </c>
      <c r="B24" s="27">
        <f>'FSSD_ Nutrient 13267 Data _Apri'!B24</f>
        <v>0</v>
      </c>
      <c r="C24" s="128">
        <f>'FSSD_ Nutrient 13267 Data _Apri'!C24</f>
        <v>0</v>
      </c>
      <c r="D24" s="128">
        <f>'FSSD_ Nutrient 13267 Data _Apri'!D24</f>
        <v>0</v>
      </c>
      <c r="E24" s="152" t="str">
        <f>IF(OR('FSSD_ Nutrient 13267 Data _Apri'!E24="",'FSSD_ Nutrient 13267 Data _Apri'!E24=0)," ",'FSSD_ Nutrient 13267 Data _Apri'!$C24*'FSSD_ Nutrient 13267 Data _Apri'!E24*3.78)</f>
        <v xml:space="preserve"> </v>
      </c>
      <c r="F24" s="152" t="str">
        <f>IF('FSSD_ Nutrient 13267 Data _Apri'!F24="", " ", 'FSSD_ Nutrient 13267 Data _Apri'!$C24*'FSSD_ Nutrient 13267 Data _Apri'!F24*3.78)</f>
        <v xml:space="preserve"> </v>
      </c>
      <c r="G24" s="152" t="str">
        <f>IF('FSSD_ Nutrient 13267 Data _Apri'!G24="", " ", 'FSSD_ Nutrient 13267 Data _Apri'!$C24*'FSSD_ Nutrient 13267 Data _Apri'!G24*3.78)</f>
        <v xml:space="preserve"> </v>
      </c>
      <c r="H24" s="152" t="str">
        <f>IF('FSSD_ Nutrient 13267 Data _Apri'!H24="", " ", 'FSSD_ Nutrient 13267 Data _Apri'!$C24*'FSSD_ Nutrient 13267 Data _Apri'!H24*3.78)</f>
        <v xml:space="preserve"> </v>
      </c>
      <c r="I24" s="152" t="str">
        <f>IF('FSSD_ Nutrient 13267 Data _Apri'!I24="", " ", 'FSSD_ Nutrient 13267 Data _Apri'!$C24*'FSSD_ Nutrient 13267 Data _Apri'!I24*3.78)</f>
        <v xml:space="preserve"> </v>
      </c>
      <c r="J24" s="152" t="str">
        <f>IF('FSSD_ Nutrient 13267 Data _Apri'!J24="", " ", 'FSSD_ Nutrient 13267 Data _Apri'!$C24*'FSSD_ Nutrient 13267 Data _Apri'!J24*3.78)</f>
        <v xml:space="preserve"> </v>
      </c>
      <c r="K24" s="152" t="str">
        <f>IF('FSSD_ Nutrient 13267 Data _Apri'!K24="", " ", 'FSSD_ Nutrient 13267 Data _Apri'!$C24*'FSSD_ Nutrient 13267 Data _Apri'!K24*3.78)</f>
        <v xml:space="preserve"> </v>
      </c>
      <c r="L24" s="152" t="str">
        <f>IF('FSSD_ Nutrient 13267 Data _Apri'!L24="", " ", 'FSSD_ Nutrient 13267 Data _Apri'!$C24*'FSSD_ Nutrient 13267 Data _Apri'!L24*3.78)</f>
        <v xml:space="preserve"> </v>
      </c>
    </row>
    <row r="25" spans="1:18" x14ac:dyDescent="0.25">
      <c r="A25" s="128">
        <f>'FSSD_ Nutrient 13267 Data _Apri'!A25</f>
        <v>0</v>
      </c>
      <c r="B25" s="27">
        <f>'FSSD_ Nutrient 13267 Data _Apri'!B25</f>
        <v>0</v>
      </c>
      <c r="C25" s="128">
        <f>'FSSD_ Nutrient 13267 Data _Apri'!C25</f>
        <v>0</v>
      </c>
      <c r="D25" s="128">
        <f>'FSSD_ Nutrient 13267 Data _Apri'!D25</f>
        <v>0</v>
      </c>
      <c r="E25" s="152" t="str">
        <f>IF(OR('FSSD_ Nutrient 13267 Data _Apri'!E25="",'FSSD_ Nutrient 13267 Data _Apri'!E25=0)," ",'FSSD_ Nutrient 13267 Data _Apri'!$C25*'FSSD_ Nutrient 13267 Data _Apri'!E25*3.78)</f>
        <v xml:space="preserve"> </v>
      </c>
      <c r="F25" s="152" t="str">
        <f>IF('FSSD_ Nutrient 13267 Data _Apri'!F25="", " ", 'FSSD_ Nutrient 13267 Data _Apri'!$C25*'FSSD_ Nutrient 13267 Data _Apri'!F25*3.78)</f>
        <v xml:space="preserve"> </v>
      </c>
      <c r="G25" s="152" t="str">
        <f>IF('FSSD_ Nutrient 13267 Data _Apri'!G25="", " ", 'FSSD_ Nutrient 13267 Data _Apri'!$C25*'FSSD_ Nutrient 13267 Data _Apri'!G25*3.78)</f>
        <v xml:space="preserve"> </v>
      </c>
      <c r="H25" s="152" t="str">
        <f>IF('FSSD_ Nutrient 13267 Data _Apri'!H25="", " ", 'FSSD_ Nutrient 13267 Data _Apri'!$C25*'FSSD_ Nutrient 13267 Data _Apri'!H25*3.78)</f>
        <v xml:space="preserve"> </v>
      </c>
      <c r="I25" s="152" t="str">
        <f>IF('FSSD_ Nutrient 13267 Data _Apri'!I25="", " ", 'FSSD_ Nutrient 13267 Data _Apri'!$C25*'FSSD_ Nutrient 13267 Data _Apri'!I25*3.78)</f>
        <v xml:space="preserve"> </v>
      </c>
      <c r="J25" s="152" t="str">
        <f>IF('FSSD_ Nutrient 13267 Data _Apri'!J25="", " ", 'FSSD_ Nutrient 13267 Data _Apri'!$C25*'FSSD_ Nutrient 13267 Data _Apri'!J25*3.78)</f>
        <v xml:space="preserve"> </v>
      </c>
      <c r="K25" s="152" t="str">
        <f>IF('FSSD_ Nutrient 13267 Data _Apri'!K25="", " ", 'FSSD_ Nutrient 13267 Data _Apri'!$C25*'FSSD_ Nutrient 13267 Data _Apri'!K25*3.78)</f>
        <v xml:space="preserve"> </v>
      </c>
      <c r="L25" s="152" t="str">
        <f>IF('FSSD_ Nutrient 13267 Data _Apri'!L25="", " ", 'FSSD_ Nutrient 13267 Data _Apri'!$C25*'FSSD_ Nutrient 13267 Data _Apri'!L25*3.78)</f>
        <v xml:space="preserve"> </v>
      </c>
    </row>
    <row r="26" spans="1:18" x14ac:dyDescent="0.25">
      <c r="A26" s="128">
        <f>'FSSD_ Nutrient 13267 Data _Apri'!A26</f>
        <v>0</v>
      </c>
      <c r="B26" s="27">
        <f>'FSSD_ Nutrient 13267 Data _Apri'!B26</f>
        <v>0</v>
      </c>
      <c r="C26" s="128">
        <f>'FSSD_ Nutrient 13267 Data _Apri'!C26</f>
        <v>0</v>
      </c>
      <c r="D26" s="128">
        <f>'FSSD_ Nutrient 13267 Data _Apri'!D26</f>
        <v>0</v>
      </c>
      <c r="E26" s="152" t="str">
        <f>IF(OR('FSSD_ Nutrient 13267 Data _Apri'!E26="",'FSSD_ Nutrient 13267 Data _Apri'!E26=0)," ",'FSSD_ Nutrient 13267 Data _Apri'!$C26*'FSSD_ Nutrient 13267 Data _Apri'!E26*3.78)</f>
        <v xml:space="preserve"> </v>
      </c>
      <c r="F26" s="152" t="str">
        <f>IF('FSSD_ Nutrient 13267 Data _Apri'!F26="", " ", 'FSSD_ Nutrient 13267 Data _Apri'!$C26*'FSSD_ Nutrient 13267 Data _Apri'!F26*3.78)</f>
        <v xml:space="preserve"> </v>
      </c>
      <c r="G26" s="152" t="str">
        <f>IF('FSSD_ Nutrient 13267 Data _Apri'!G26="", " ", 'FSSD_ Nutrient 13267 Data _Apri'!$C26*'FSSD_ Nutrient 13267 Data _Apri'!G26*3.78)</f>
        <v xml:space="preserve"> </v>
      </c>
      <c r="H26" s="152" t="str">
        <f>IF('FSSD_ Nutrient 13267 Data _Apri'!H26="", " ", 'FSSD_ Nutrient 13267 Data _Apri'!$C26*'FSSD_ Nutrient 13267 Data _Apri'!H26*3.78)</f>
        <v xml:space="preserve"> </v>
      </c>
      <c r="I26" s="152" t="str">
        <f>IF('FSSD_ Nutrient 13267 Data _Apri'!I26="", " ", 'FSSD_ Nutrient 13267 Data _Apri'!$C26*'FSSD_ Nutrient 13267 Data _Apri'!I26*3.78)</f>
        <v xml:space="preserve"> </v>
      </c>
      <c r="J26" s="152" t="str">
        <f>IF('FSSD_ Nutrient 13267 Data _Apri'!J26="", " ", 'FSSD_ Nutrient 13267 Data _Apri'!$C26*'FSSD_ Nutrient 13267 Data _Apri'!J26*3.78)</f>
        <v xml:space="preserve"> </v>
      </c>
      <c r="K26" s="152" t="str">
        <f>IF('FSSD_ Nutrient 13267 Data _Apri'!K26="", " ", 'FSSD_ Nutrient 13267 Data _Apri'!$C26*'FSSD_ Nutrient 13267 Data _Apri'!K26*3.78)</f>
        <v xml:space="preserve"> </v>
      </c>
      <c r="L26" s="152" t="str">
        <f>IF('FSSD_ Nutrient 13267 Data _Apri'!L26="", " ", 'FSSD_ Nutrient 13267 Data _Apri'!$C26*'FSSD_ Nutrient 13267 Data _Apri'!L26*3.78)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7" sqref="E7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2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2" s="46" customFormat="1" ht="18.75" x14ac:dyDescent="0.3">
      <c r="A2" s="154" t="str">
        <f>'FSSD_ Nutrient 13267 Data _Apri'!A2</f>
        <v>Fairfield - Suisun Sewer District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2" s="46" customFormat="1" ht="19.5" thickBot="1" x14ac:dyDescent="0.35">
      <c r="A3" s="157" t="str">
        <f>'FSSD_ Nutrient 13267 Data _Apri'!A3</f>
        <v>Giti Heravian/Lab Manager/707-428-9153/gheravian@fssd.com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2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408" t="s">
        <v>13</v>
      </c>
      <c r="E5" s="409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411" t="s">
        <v>178</v>
      </c>
      <c r="R5" s="411"/>
      <c r="S5" s="410" t="s">
        <v>179</v>
      </c>
      <c r="T5" s="410"/>
      <c r="U5" s="113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2" s="116" customFormat="1" ht="16.5" customHeight="1" x14ac:dyDescent="0.25">
      <c r="A7" s="325" t="s">
        <v>205</v>
      </c>
      <c r="B7" s="327">
        <v>41101</v>
      </c>
      <c r="C7" s="326" t="s">
        <v>206</v>
      </c>
      <c r="D7" s="328">
        <v>11.33</v>
      </c>
      <c r="E7" s="328">
        <v>16.88</v>
      </c>
      <c r="F7" s="376">
        <f t="shared" ref="F7:F26" si="0">SUM(H7,J7,K7)</f>
        <v>27.35</v>
      </c>
      <c r="G7" s="375">
        <f t="shared" ref="G7:G18" si="1">SUM(I7:K7)</f>
        <v>27.088000000000001</v>
      </c>
      <c r="H7" s="377">
        <v>0.35</v>
      </c>
      <c r="I7" s="328">
        <v>8.7999999999999995E-2</v>
      </c>
      <c r="J7" s="377">
        <v>26</v>
      </c>
      <c r="K7" s="375">
        <v>1</v>
      </c>
      <c r="L7" s="332">
        <v>0.02</v>
      </c>
      <c r="M7" s="334"/>
      <c r="N7" s="335">
        <v>4.68</v>
      </c>
      <c r="O7" s="335">
        <v>4.63</v>
      </c>
      <c r="P7" s="377">
        <v>4.7</v>
      </c>
      <c r="Q7" s="335">
        <v>7.2</v>
      </c>
      <c r="R7" s="335">
        <v>7.4</v>
      </c>
      <c r="S7" s="335">
        <v>23.6</v>
      </c>
      <c r="T7" s="335">
        <v>25.5</v>
      </c>
      <c r="U7" s="375">
        <v>1</v>
      </c>
      <c r="V7" s="390"/>
    </row>
    <row r="8" spans="1:22" s="116" customFormat="1" ht="16.5" customHeight="1" x14ac:dyDescent="0.25">
      <c r="A8" s="325" t="s">
        <v>205</v>
      </c>
      <c r="B8" s="327">
        <v>41107</v>
      </c>
      <c r="C8" s="326" t="s">
        <v>206</v>
      </c>
      <c r="D8" s="329">
        <v>11.85</v>
      </c>
      <c r="E8" s="329">
        <v>18.489999999999998</v>
      </c>
      <c r="F8" s="376">
        <f t="shared" si="0"/>
        <v>27.942</v>
      </c>
      <c r="G8" s="375">
        <f t="shared" si="1"/>
        <v>27.231999999999999</v>
      </c>
      <c r="H8" s="378">
        <v>0.94</v>
      </c>
      <c r="I8" s="329">
        <v>0.23</v>
      </c>
      <c r="J8" s="378">
        <v>27</v>
      </c>
      <c r="K8" s="331">
        <v>2E-3</v>
      </c>
      <c r="L8" s="332">
        <v>0.02</v>
      </c>
      <c r="M8" s="334"/>
      <c r="N8" s="336">
        <v>5.0199999999999996</v>
      </c>
      <c r="O8" s="336">
        <v>5.04</v>
      </c>
      <c r="P8" s="378">
        <v>4.5999999999999996</v>
      </c>
      <c r="Q8" s="336">
        <v>7.2</v>
      </c>
      <c r="R8" s="336">
        <v>7.4</v>
      </c>
      <c r="S8" s="336">
        <v>21.9</v>
      </c>
      <c r="T8" s="336">
        <v>24.5</v>
      </c>
      <c r="U8" s="375">
        <v>1</v>
      </c>
      <c r="V8" s="390"/>
    </row>
    <row r="9" spans="1:22" s="116" customFormat="1" ht="16.5" customHeight="1" x14ac:dyDescent="0.25">
      <c r="A9" s="325" t="s">
        <v>205</v>
      </c>
      <c r="B9" s="327">
        <v>41126</v>
      </c>
      <c r="C9" s="326" t="s">
        <v>206</v>
      </c>
      <c r="D9" s="328">
        <v>11.48</v>
      </c>
      <c r="E9" s="328">
        <v>18.2</v>
      </c>
      <c r="F9" s="376">
        <f t="shared" si="0"/>
        <v>33.991</v>
      </c>
      <c r="G9" s="375">
        <f t="shared" si="1"/>
        <v>33.081000000000003</v>
      </c>
      <c r="H9" s="377">
        <v>0.98</v>
      </c>
      <c r="I9" s="392">
        <v>7.0000000000000007E-2</v>
      </c>
      <c r="J9" s="377">
        <v>33</v>
      </c>
      <c r="K9" s="328">
        <v>1.0999999999999999E-2</v>
      </c>
      <c r="L9" s="332">
        <v>3.3000000000000002E-2</v>
      </c>
      <c r="M9" s="334"/>
      <c r="N9" s="335">
        <v>5.5</v>
      </c>
      <c r="O9" s="335">
        <v>5.4</v>
      </c>
      <c r="P9" s="377">
        <v>4.9000000000000004</v>
      </c>
      <c r="Q9" s="335">
        <v>7.2</v>
      </c>
      <c r="R9" s="335">
        <v>7.6</v>
      </c>
      <c r="S9" s="335">
        <v>23.5</v>
      </c>
      <c r="T9" s="335">
        <v>25.7</v>
      </c>
      <c r="U9" s="375">
        <v>1</v>
      </c>
      <c r="V9" s="390"/>
    </row>
    <row r="10" spans="1:22" s="116" customFormat="1" ht="16.5" customHeight="1" x14ac:dyDescent="0.25">
      <c r="A10" s="325" t="s">
        <v>205</v>
      </c>
      <c r="B10" s="327">
        <v>41136</v>
      </c>
      <c r="C10" s="326" t="s">
        <v>206</v>
      </c>
      <c r="D10" s="329">
        <v>11.6</v>
      </c>
      <c r="E10" s="329">
        <v>23.6</v>
      </c>
      <c r="F10" s="376">
        <f t="shared" si="0"/>
        <v>32.341000000000001</v>
      </c>
      <c r="G10" s="375">
        <f t="shared" si="1"/>
        <v>32.351000000000006</v>
      </c>
      <c r="H10" s="378">
        <v>0.33</v>
      </c>
      <c r="I10" s="331">
        <v>0.34</v>
      </c>
      <c r="J10" s="378">
        <v>32</v>
      </c>
      <c r="K10" s="328">
        <v>1.0999999999999999E-2</v>
      </c>
      <c r="L10" s="329">
        <v>3.2000000000000001E-2</v>
      </c>
      <c r="M10" s="334"/>
      <c r="N10" s="378">
        <v>5.6</v>
      </c>
      <c r="O10" s="378">
        <v>5.5</v>
      </c>
      <c r="P10" s="378">
        <v>4.9000000000000004</v>
      </c>
      <c r="Q10" s="336">
        <v>7.3</v>
      </c>
      <c r="R10" s="336">
        <v>7.4</v>
      </c>
      <c r="S10" s="336">
        <v>24</v>
      </c>
      <c r="T10" s="336">
        <v>25.6</v>
      </c>
      <c r="U10" s="375">
        <v>1</v>
      </c>
      <c r="V10" s="390"/>
    </row>
    <row r="11" spans="1:22" s="123" customFormat="1" ht="16.5" customHeight="1" x14ac:dyDescent="0.25">
      <c r="A11" s="325" t="s">
        <v>205</v>
      </c>
      <c r="B11" s="327">
        <v>41164</v>
      </c>
      <c r="C11" s="326" t="s">
        <v>206</v>
      </c>
      <c r="D11" s="328">
        <v>11.51</v>
      </c>
      <c r="E11" s="328">
        <v>19.2</v>
      </c>
      <c r="F11" s="376">
        <f t="shared" si="0"/>
        <v>30.111000000000001</v>
      </c>
      <c r="G11" s="375">
        <f t="shared" si="1"/>
        <v>29.451000000000001</v>
      </c>
      <c r="H11" s="377">
        <v>1.1000000000000001</v>
      </c>
      <c r="I11" s="332">
        <v>0.44</v>
      </c>
      <c r="J11" s="377">
        <v>29</v>
      </c>
      <c r="K11" s="328">
        <v>1.0999999999999999E-2</v>
      </c>
      <c r="L11" s="328">
        <v>3.9E-2</v>
      </c>
      <c r="M11" s="334"/>
      <c r="N11" s="377">
        <v>4.3</v>
      </c>
      <c r="O11" s="377">
        <v>4.2</v>
      </c>
      <c r="P11" s="377">
        <v>4.2</v>
      </c>
      <c r="Q11" s="335">
        <v>7.2</v>
      </c>
      <c r="R11" s="335">
        <v>7.3</v>
      </c>
      <c r="S11" s="335">
        <v>23.8</v>
      </c>
      <c r="T11" s="335">
        <v>25.5</v>
      </c>
      <c r="U11" s="375">
        <v>1</v>
      </c>
      <c r="V11" s="390"/>
    </row>
    <row r="12" spans="1:22" s="124" customFormat="1" ht="16.5" customHeight="1" x14ac:dyDescent="0.25">
      <c r="A12" s="325" t="s">
        <v>205</v>
      </c>
      <c r="B12" s="327">
        <v>41176</v>
      </c>
      <c r="C12" s="326" t="s">
        <v>206</v>
      </c>
      <c r="D12" s="329">
        <v>12.42</v>
      </c>
      <c r="E12" s="329">
        <v>18.391400000000001</v>
      </c>
      <c r="F12" s="376">
        <f t="shared" si="0"/>
        <v>30.224</v>
      </c>
      <c r="G12" s="375">
        <f t="shared" si="1"/>
        <v>30.123999999999999</v>
      </c>
      <c r="H12" s="378">
        <v>0.21</v>
      </c>
      <c r="I12" s="331">
        <v>0.11</v>
      </c>
      <c r="J12" s="378">
        <v>30</v>
      </c>
      <c r="K12" s="329">
        <v>1.4E-2</v>
      </c>
      <c r="L12" s="329">
        <v>4.9000000000000002E-2</v>
      </c>
      <c r="M12" s="334"/>
      <c r="N12" s="378">
        <v>4.2</v>
      </c>
      <c r="O12" s="378">
        <v>4.2</v>
      </c>
      <c r="P12" s="378">
        <v>4</v>
      </c>
      <c r="Q12" s="336">
        <v>7.2</v>
      </c>
      <c r="R12" s="336">
        <v>7.3</v>
      </c>
      <c r="S12" s="336">
        <v>23.4</v>
      </c>
      <c r="T12" s="336">
        <v>25.2</v>
      </c>
      <c r="U12" s="375">
        <v>1</v>
      </c>
      <c r="V12" s="390"/>
    </row>
    <row r="13" spans="1:22" s="124" customFormat="1" ht="16.5" customHeight="1" x14ac:dyDescent="0.25">
      <c r="A13" s="325" t="s">
        <v>207</v>
      </c>
      <c r="B13" s="327">
        <v>41189</v>
      </c>
      <c r="C13" s="330" t="s">
        <v>206</v>
      </c>
      <c r="D13" s="328">
        <v>13.05</v>
      </c>
      <c r="E13" s="328">
        <v>21.81</v>
      </c>
      <c r="F13" s="376">
        <f t="shared" si="0"/>
        <v>29.163</v>
      </c>
      <c r="G13" s="375">
        <f t="shared" si="1"/>
        <v>29.153000000000002</v>
      </c>
      <c r="H13" s="377">
        <v>0.15</v>
      </c>
      <c r="I13" s="332">
        <v>0.14000000000000001</v>
      </c>
      <c r="J13" s="377">
        <v>29</v>
      </c>
      <c r="K13" s="332">
        <v>1.2999999999999999E-2</v>
      </c>
      <c r="L13" s="332">
        <v>2.4E-2</v>
      </c>
      <c r="M13" s="334"/>
      <c r="N13" s="379">
        <v>4.49</v>
      </c>
      <c r="O13" s="379">
        <v>4.45</v>
      </c>
      <c r="P13" s="379">
        <v>4.4000000000000004</v>
      </c>
      <c r="Q13" s="393">
        <v>7.3</v>
      </c>
      <c r="R13" s="393">
        <v>7.4</v>
      </c>
      <c r="S13" s="393">
        <v>23.3</v>
      </c>
      <c r="T13" s="393">
        <v>25</v>
      </c>
      <c r="U13" s="375">
        <v>1</v>
      </c>
      <c r="V13" s="390"/>
    </row>
    <row r="14" spans="1:22" s="124" customFormat="1" ht="16.5" customHeight="1" x14ac:dyDescent="0.25">
      <c r="A14" s="325" t="s">
        <v>207</v>
      </c>
      <c r="B14" s="327">
        <v>41199</v>
      </c>
      <c r="C14" s="330" t="s">
        <v>206</v>
      </c>
      <c r="D14" s="329">
        <v>12.446999999999999</v>
      </c>
      <c r="E14" s="329">
        <v>12.8</v>
      </c>
      <c r="F14" s="376">
        <f t="shared" si="0"/>
        <v>31.082000000000001</v>
      </c>
      <c r="G14" s="375">
        <f t="shared" si="1"/>
        <v>31.082000000000001</v>
      </c>
      <c r="H14" s="378">
        <v>7.0000000000000007E-2</v>
      </c>
      <c r="I14" s="394">
        <v>7.0000000000000007E-2</v>
      </c>
      <c r="J14" s="378">
        <v>31</v>
      </c>
      <c r="K14" s="331">
        <v>1.2E-2</v>
      </c>
      <c r="L14" s="332">
        <v>0.02</v>
      </c>
      <c r="M14" s="334"/>
      <c r="N14" s="380">
        <v>3.72</v>
      </c>
      <c r="O14" s="380">
        <v>3.68</v>
      </c>
      <c r="P14" s="380">
        <v>4</v>
      </c>
      <c r="Q14" s="395">
        <v>7.2</v>
      </c>
      <c r="R14" s="395">
        <v>7.4</v>
      </c>
      <c r="S14" s="336">
        <v>23.6</v>
      </c>
      <c r="T14" s="336">
        <v>25.3</v>
      </c>
      <c r="U14" s="375">
        <v>1</v>
      </c>
      <c r="V14" s="390"/>
    </row>
    <row r="15" spans="1:22" s="116" customFormat="1" ht="16.5" customHeight="1" x14ac:dyDescent="0.25">
      <c r="A15" s="325" t="s">
        <v>207</v>
      </c>
      <c r="B15" s="327">
        <v>41204</v>
      </c>
      <c r="C15" s="330" t="s">
        <v>208</v>
      </c>
      <c r="D15" s="329">
        <v>15.09</v>
      </c>
      <c r="E15" s="329">
        <v>23.04</v>
      </c>
      <c r="F15" s="376">
        <f t="shared" si="0"/>
        <v>32.331000000000003</v>
      </c>
      <c r="G15" s="375">
        <f t="shared" si="1"/>
        <v>32.161000000000001</v>
      </c>
      <c r="H15" s="378">
        <v>0.32</v>
      </c>
      <c r="I15" s="331">
        <v>0.15</v>
      </c>
      <c r="J15" s="378">
        <v>32</v>
      </c>
      <c r="K15" s="331">
        <v>1.0999999999999999E-2</v>
      </c>
      <c r="L15" s="331">
        <v>2.9000000000000001E-2</v>
      </c>
      <c r="M15" s="334"/>
      <c r="N15" s="380">
        <v>3.71</v>
      </c>
      <c r="O15" s="380">
        <v>3.64</v>
      </c>
      <c r="P15" s="380">
        <v>4.0999999999999996</v>
      </c>
      <c r="Q15" s="395">
        <v>7.1</v>
      </c>
      <c r="R15" s="395">
        <v>7.4</v>
      </c>
      <c r="S15" s="336">
        <v>22</v>
      </c>
      <c r="T15" s="336">
        <v>23.4</v>
      </c>
      <c r="U15" s="375">
        <v>1</v>
      </c>
      <c r="V15" s="390"/>
    </row>
    <row r="16" spans="1:22" s="124" customFormat="1" ht="16.5" customHeight="1" x14ac:dyDescent="0.25">
      <c r="A16" s="325" t="s">
        <v>207</v>
      </c>
      <c r="B16" s="327">
        <v>41225</v>
      </c>
      <c r="C16" s="330" t="s">
        <v>206</v>
      </c>
      <c r="D16" s="328">
        <v>12.32</v>
      </c>
      <c r="E16" s="328">
        <v>20.190000000000001</v>
      </c>
      <c r="F16" s="376">
        <f t="shared" si="0"/>
        <v>31.195999999999998</v>
      </c>
      <c r="G16" s="375">
        <f t="shared" si="1"/>
        <v>31.093</v>
      </c>
      <c r="H16" s="377">
        <v>0.18</v>
      </c>
      <c r="I16" s="332">
        <v>7.6999999999999999E-2</v>
      </c>
      <c r="J16" s="377">
        <v>31</v>
      </c>
      <c r="K16" s="332">
        <v>1.6E-2</v>
      </c>
      <c r="L16" s="332">
        <v>0.02</v>
      </c>
      <c r="M16" s="334"/>
      <c r="N16" s="379">
        <v>2.76</v>
      </c>
      <c r="O16" s="379">
        <v>2.67</v>
      </c>
      <c r="P16" s="379">
        <v>2.9</v>
      </c>
      <c r="Q16" s="393">
        <v>7.1</v>
      </c>
      <c r="R16" s="393">
        <v>7.2</v>
      </c>
      <c r="S16" s="335">
        <v>20.3</v>
      </c>
      <c r="T16" s="335">
        <v>22.8</v>
      </c>
      <c r="U16" s="375">
        <v>1</v>
      </c>
      <c r="V16" s="390"/>
    </row>
    <row r="17" spans="1:22" s="124" customFormat="1" ht="16.5" customHeight="1" x14ac:dyDescent="0.25">
      <c r="A17" s="325" t="s">
        <v>207</v>
      </c>
      <c r="B17" s="327">
        <v>41232</v>
      </c>
      <c r="C17" s="330" t="s">
        <v>206</v>
      </c>
      <c r="D17" s="329">
        <v>14.24</v>
      </c>
      <c r="E17" s="329">
        <v>22.32</v>
      </c>
      <c r="F17" s="376">
        <f t="shared" si="0"/>
        <v>26.475999999999999</v>
      </c>
      <c r="G17" s="375">
        <f t="shared" si="1"/>
        <v>26.126000000000001</v>
      </c>
      <c r="H17" s="378">
        <v>0.47</v>
      </c>
      <c r="I17" s="331">
        <v>0.12</v>
      </c>
      <c r="J17" s="378">
        <v>26</v>
      </c>
      <c r="K17" s="331">
        <v>6.0000000000000001E-3</v>
      </c>
      <c r="L17" s="331">
        <v>0.05</v>
      </c>
      <c r="M17" s="334"/>
      <c r="N17" s="380">
        <v>3.85</v>
      </c>
      <c r="O17" s="380">
        <v>3.71</v>
      </c>
      <c r="P17" s="380">
        <v>3.7</v>
      </c>
      <c r="Q17" s="395">
        <v>7.2</v>
      </c>
      <c r="R17" s="395">
        <v>7.3</v>
      </c>
      <c r="S17" s="336">
        <v>16.8</v>
      </c>
      <c r="T17" s="336">
        <v>22.9</v>
      </c>
      <c r="U17" s="375">
        <v>1</v>
      </c>
      <c r="V17" s="390"/>
    </row>
    <row r="18" spans="1:22" s="124" customFormat="1" ht="16.5" customHeight="1" x14ac:dyDescent="0.25">
      <c r="A18" s="325" t="s">
        <v>207</v>
      </c>
      <c r="B18" s="327">
        <v>41248</v>
      </c>
      <c r="C18" s="330" t="s">
        <v>206</v>
      </c>
      <c r="D18" s="328">
        <v>22.92</v>
      </c>
      <c r="E18" s="328">
        <v>36.270000000000003</v>
      </c>
      <c r="F18" s="376">
        <f t="shared" si="0"/>
        <v>12.602</v>
      </c>
      <c r="G18" s="375">
        <f t="shared" si="1"/>
        <v>12.592000000000001</v>
      </c>
      <c r="H18" s="396">
        <v>0.6</v>
      </c>
      <c r="I18" s="332">
        <v>0.59</v>
      </c>
      <c r="J18" s="377">
        <v>12</v>
      </c>
      <c r="K18" s="392">
        <v>2E-3</v>
      </c>
      <c r="L18" s="332">
        <v>0.03</v>
      </c>
      <c r="M18" s="334"/>
      <c r="N18" s="379">
        <v>1.88</v>
      </c>
      <c r="O18" s="379">
        <v>1.96</v>
      </c>
      <c r="P18" s="381">
        <v>0.71</v>
      </c>
      <c r="Q18" s="393">
        <v>7.4</v>
      </c>
      <c r="R18" s="393">
        <v>7.3</v>
      </c>
      <c r="S18" s="393">
        <v>20</v>
      </c>
      <c r="T18" s="393">
        <v>21.3</v>
      </c>
      <c r="U18" s="375">
        <v>1</v>
      </c>
      <c r="V18" s="390"/>
    </row>
    <row r="19" spans="1:22" s="124" customFormat="1" ht="16.5" customHeight="1" x14ac:dyDescent="0.25">
      <c r="A19" s="325" t="s">
        <v>207</v>
      </c>
      <c r="B19" s="327">
        <v>41254</v>
      </c>
      <c r="C19" s="330" t="s">
        <v>206</v>
      </c>
      <c r="D19" s="329">
        <v>18.72</v>
      </c>
      <c r="E19" s="329">
        <v>28.21</v>
      </c>
      <c r="F19" s="376">
        <f t="shared" si="0"/>
        <v>25.454000000000001</v>
      </c>
      <c r="G19" s="375">
        <f t="shared" ref="G19:G34" si="2">SUM(I19:K19)</f>
        <v>25.094000000000001</v>
      </c>
      <c r="H19" s="378">
        <v>0.45</v>
      </c>
      <c r="I19" s="331">
        <v>0.09</v>
      </c>
      <c r="J19" s="380">
        <v>25</v>
      </c>
      <c r="K19" s="329">
        <v>4.0000000000000001E-3</v>
      </c>
      <c r="L19" s="331">
        <v>5.3999999999999999E-2</v>
      </c>
      <c r="M19" s="334"/>
      <c r="N19" s="380">
        <v>3.42</v>
      </c>
      <c r="O19" s="380">
        <v>3.38</v>
      </c>
      <c r="P19" s="380">
        <v>3.2</v>
      </c>
      <c r="Q19" s="395">
        <v>7.3</v>
      </c>
      <c r="R19" s="395">
        <v>7.3</v>
      </c>
      <c r="S19" s="395">
        <v>19.600000000000001</v>
      </c>
      <c r="T19" s="395">
        <v>20.6</v>
      </c>
      <c r="U19" s="375">
        <v>1</v>
      </c>
      <c r="V19" s="390"/>
    </row>
    <row r="20" spans="1:22" s="124" customFormat="1" ht="16.5" customHeight="1" x14ac:dyDescent="0.25">
      <c r="A20" s="325" t="s">
        <v>207</v>
      </c>
      <c r="B20" s="327">
        <v>41266</v>
      </c>
      <c r="C20" s="330" t="s">
        <v>208</v>
      </c>
      <c r="D20" s="375">
        <v>23.8</v>
      </c>
      <c r="E20" s="375">
        <v>36.21</v>
      </c>
      <c r="F20" s="376">
        <f t="shared" si="0"/>
        <v>16.789000000000001</v>
      </c>
      <c r="G20" s="375">
        <f t="shared" si="2"/>
        <v>16.689</v>
      </c>
      <c r="H20" s="376">
        <v>0.78</v>
      </c>
      <c r="I20" s="375">
        <v>0.68</v>
      </c>
      <c r="J20" s="376">
        <v>16</v>
      </c>
      <c r="K20" s="375">
        <v>8.9999999999999993E-3</v>
      </c>
      <c r="L20" s="333">
        <v>0.02</v>
      </c>
      <c r="M20" s="334"/>
      <c r="N20" s="376">
        <v>2.38</v>
      </c>
      <c r="O20" s="375">
        <v>2.3199999999999998</v>
      </c>
      <c r="P20" s="376">
        <v>2.6</v>
      </c>
      <c r="Q20" s="375">
        <v>7.4</v>
      </c>
      <c r="R20" s="375">
        <v>7.7</v>
      </c>
      <c r="S20" s="376">
        <v>16.5</v>
      </c>
      <c r="T20" s="376">
        <v>19.2</v>
      </c>
      <c r="U20" s="375">
        <v>1</v>
      </c>
      <c r="V20" s="390"/>
    </row>
    <row r="21" spans="1:22" s="124" customFormat="1" ht="16.5" customHeight="1" x14ac:dyDescent="0.25">
      <c r="A21" s="325" t="s">
        <v>209</v>
      </c>
      <c r="B21" s="327">
        <v>41276</v>
      </c>
      <c r="C21" s="330" t="s">
        <v>206</v>
      </c>
      <c r="D21" s="375">
        <v>18.16</v>
      </c>
      <c r="E21" s="375">
        <v>33.54</v>
      </c>
      <c r="F21" s="376">
        <f t="shared" si="0"/>
        <v>16.946000000000002</v>
      </c>
      <c r="G21" s="375">
        <f t="shared" si="2"/>
        <v>16.795999999999999</v>
      </c>
      <c r="H21" s="376">
        <v>0.94</v>
      </c>
      <c r="I21" s="375">
        <v>0.79</v>
      </c>
      <c r="J21" s="376">
        <v>16</v>
      </c>
      <c r="K21" s="375">
        <v>6.0000000000000001E-3</v>
      </c>
      <c r="L21" s="376">
        <v>0.03</v>
      </c>
      <c r="M21" s="334"/>
      <c r="N21" s="376">
        <v>2.08</v>
      </c>
      <c r="O21" s="375">
        <v>2.02</v>
      </c>
      <c r="P21" s="376">
        <v>2</v>
      </c>
      <c r="Q21" s="375">
        <v>7.4</v>
      </c>
      <c r="R21" s="375">
        <v>7.5</v>
      </c>
      <c r="S21" s="376">
        <v>15.6</v>
      </c>
      <c r="T21" s="376">
        <v>18</v>
      </c>
      <c r="U21" s="375">
        <v>1</v>
      </c>
      <c r="V21" s="390"/>
    </row>
    <row r="22" spans="1:22" s="124" customFormat="1" ht="16.5" customHeight="1" x14ac:dyDescent="0.25">
      <c r="A22" s="325" t="s">
        <v>209</v>
      </c>
      <c r="B22" s="327">
        <v>41291</v>
      </c>
      <c r="C22" s="326" t="s">
        <v>206</v>
      </c>
      <c r="D22" s="375">
        <v>15.336</v>
      </c>
      <c r="E22" s="375">
        <v>22.36</v>
      </c>
      <c r="F22" s="376">
        <f t="shared" si="0"/>
        <v>23.657999999999998</v>
      </c>
      <c r="G22" s="375">
        <f t="shared" si="2"/>
        <v>23.558</v>
      </c>
      <c r="H22" s="376">
        <v>0.65</v>
      </c>
      <c r="I22" s="375">
        <v>0.55000000000000004</v>
      </c>
      <c r="J22" s="376">
        <v>23</v>
      </c>
      <c r="K22" s="375">
        <v>8.0000000000000002E-3</v>
      </c>
      <c r="L22" s="376">
        <v>0.03</v>
      </c>
      <c r="M22" s="334"/>
      <c r="N22" s="376">
        <v>3.66</v>
      </c>
      <c r="O22" s="375">
        <v>3.61</v>
      </c>
      <c r="P22" s="376">
        <v>3.8</v>
      </c>
      <c r="Q22" s="375">
        <v>7.4</v>
      </c>
      <c r="R22" s="375">
        <v>7.5</v>
      </c>
      <c r="S22" s="376">
        <v>17.7</v>
      </c>
      <c r="T22" s="376">
        <v>18.600000000000001</v>
      </c>
      <c r="U22" s="375">
        <v>1</v>
      </c>
      <c r="V22" s="390"/>
    </row>
    <row r="23" spans="1:22" s="124" customFormat="1" ht="16.5" customHeight="1" x14ac:dyDescent="0.25">
      <c r="A23" s="325" t="s">
        <v>209</v>
      </c>
      <c r="B23" s="327">
        <v>41312</v>
      </c>
      <c r="C23" s="326" t="s">
        <v>206</v>
      </c>
      <c r="D23" s="375">
        <v>14.16</v>
      </c>
      <c r="E23" s="375">
        <v>21.07</v>
      </c>
      <c r="F23" s="376">
        <f t="shared" si="0"/>
        <v>19.004999999999999</v>
      </c>
      <c r="G23" s="375">
        <f t="shared" si="2"/>
        <v>19.105</v>
      </c>
      <c r="H23" s="376">
        <v>1</v>
      </c>
      <c r="I23" s="375">
        <v>1.1000000000000001</v>
      </c>
      <c r="J23" s="376">
        <v>18</v>
      </c>
      <c r="K23" s="375">
        <v>5.0000000000000001E-3</v>
      </c>
      <c r="L23" s="376">
        <v>0.04</v>
      </c>
      <c r="M23" s="334"/>
      <c r="N23" s="376">
        <v>2.88</v>
      </c>
      <c r="O23" s="375">
        <v>2.4500000000000002</v>
      </c>
      <c r="P23" s="376">
        <v>3.3</v>
      </c>
      <c r="Q23" s="375">
        <v>7.4</v>
      </c>
      <c r="R23" s="375">
        <v>7.6</v>
      </c>
      <c r="S23" s="376">
        <v>18.2</v>
      </c>
      <c r="T23" s="376">
        <v>19.2</v>
      </c>
      <c r="U23" s="375">
        <v>1</v>
      </c>
      <c r="V23" s="390"/>
    </row>
    <row r="24" spans="1:22" s="124" customFormat="1" ht="16.5" customHeight="1" x14ac:dyDescent="0.25">
      <c r="A24" s="325" t="s">
        <v>209</v>
      </c>
      <c r="B24" s="327">
        <v>41317</v>
      </c>
      <c r="C24" s="326" t="s">
        <v>206</v>
      </c>
      <c r="D24" s="375">
        <v>14.074</v>
      </c>
      <c r="E24" s="375">
        <v>26.54</v>
      </c>
      <c r="F24" s="376">
        <f t="shared" si="0"/>
        <v>20.006</v>
      </c>
      <c r="G24" s="375">
        <f t="shared" si="2"/>
        <v>19.716000000000001</v>
      </c>
      <c r="H24" s="376">
        <v>1</v>
      </c>
      <c r="I24" s="375">
        <v>0.71</v>
      </c>
      <c r="J24" s="376">
        <v>19</v>
      </c>
      <c r="K24" s="375">
        <v>6.0000000000000001E-3</v>
      </c>
      <c r="L24" s="376">
        <v>0.02</v>
      </c>
      <c r="M24" s="334"/>
      <c r="N24" s="376">
        <v>3.53</v>
      </c>
      <c r="O24" s="375">
        <v>3.49</v>
      </c>
      <c r="P24" s="376">
        <v>3.9</v>
      </c>
      <c r="Q24" s="375">
        <v>7.4</v>
      </c>
      <c r="R24" s="375">
        <v>7.6</v>
      </c>
      <c r="S24" s="376">
        <v>18.399999999999999</v>
      </c>
      <c r="T24" s="376">
        <v>19.600000000000001</v>
      </c>
      <c r="U24" s="375">
        <v>1</v>
      </c>
      <c r="V24" s="390"/>
    </row>
    <row r="25" spans="1:22" s="124" customFormat="1" ht="16.5" customHeight="1" x14ac:dyDescent="0.25">
      <c r="A25" s="325" t="s">
        <v>209</v>
      </c>
      <c r="B25" s="327">
        <v>41339</v>
      </c>
      <c r="C25" s="326" t="s">
        <v>206</v>
      </c>
      <c r="D25" s="375">
        <v>13.608000000000001</v>
      </c>
      <c r="E25" s="375">
        <v>18.739999999999998</v>
      </c>
      <c r="F25" s="376">
        <f t="shared" si="0"/>
        <v>20.004999999999999</v>
      </c>
      <c r="G25" s="375">
        <f t="shared" si="2"/>
        <v>20.105</v>
      </c>
      <c r="H25" s="376">
        <v>1</v>
      </c>
      <c r="I25" s="375">
        <v>1.1000000000000001</v>
      </c>
      <c r="J25" s="376">
        <v>19</v>
      </c>
      <c r="K25" s="375">
        <v>5.0000000000000001E-3</v>
      </c>
      <c r="L25" s="376">
        <v>0.06</v>
      </c>
      <c r="M25" s="334"/>
      <c r="N25" s="376">
        <v>3.7</v>
      </c>
      <c r="O25" s="375">
        <v>3.4</v>
      </c>
      <c r="P25" s="376">
        <v>3.6</v>
      </c>
      <c r="Q25" s="375">
        <v>7.4</v>
      </c>
      <c r="R25" s="375">
        <v>7.6</v>
      </c>
      <c r="S25" s="376">
        <v>18.600000000000001</v>
      </c>
      <c r="T25" s="376">
        <v>19.8</v>
      </c>
      <c r="U25" s="301">
        <v>1.3</v>
      </c>
      <c r="V25" s="390"/>
    </row>
    <row r="26" spans="1:22" s="124" customFormat="1" ht="16.5" customHeight="1" x14ac:dyDescent="0.25">
      <c r="A26" s="325" t="s">
        <v>209</v>
      </c>
      <c r="B26" s="327">
        <v>41353</v>
      </c>
      <c r="C26" s="326" t="s">
        <v>206</v>
      </c>
      <c r="D26" s="375">
        <v>10.88</v>
      </c>
      <c r="E26" s="375">
        <v>28.98</v>
      </c>
      <c r="F26" s="376">
        <f t="shared" si="0"/>
        <v>22.467000000000002</v>
      </c>
      <c r="G26" s="375">
        <f t="shared" si="2"/>
        <v>22.527000000000001</v>
      </c>
      <c r="H26" s="376">
        <v>0.46</v>
      </c>
      <c r="I26" s="375">
        <v>0.52</v>
      </c>
      <c r="J26" s="376">
        <v>22</v>
      </c>
      <c r="K26" s="375">
        <v>7.0000000000000001E-3</v>
      </c>
      <c r="L26" s="376">
        <v>0.02</v>
      </c>
      <c r="M26" s="334"/>
      <c r="N26" s="376">
        <v>4.0999999999999996</v>
      </c>
      <c r="O26" s="375">
        <v>4</v>
      </c>
      <c r="P26" s="376">
        <v>3.8</v>
      </c>
      <c r="Q26" s="375">
        <v>7.4</v>
      </c>
      <c r="R26" s="375">
        <v>7.6</v>
      </c>
      <c r="S26" s="376">
        <v>19.8</v>
      </c>
      <c r="T26" s="376">
        <v>20.9</v>
      </c>
      <c r="U26" s="375">
        <v>1</v>
      </c>
      <c r="V26" s="390"/>
    </row>
    <row r="27" spans="1:22" s="124" customFormat="1" ht="16.5" customHeight="1" x14ac:dyDescent="0.25">
      <c r="A27" s="300"/>
      <c r="B27" s="230"/>
      <c r="C27" s="386"/>
      <c r="D27" s="388"/>
      <c r="E27" s="388"/>
      <c r="F27" s="387">
        <f t="shared" ref="F27:F34" si="3">SUM(H27,J27,K27)</f>
        <v>0</v>
      </c>
      <c r="G27" s="388">
        <f t="shared" si="2"/>
        <v>0</v>
      </c>
      <c r="H27" s="387"/>
      <c r="I27" s="388"/>
      <c r="J27" s="387"/>
      <c r="K27" s="388"/>
      <c r="L27" s="387"/>
      <c r="M27" s="389"/>
      <c r="N27" s="387"/>
      <c r="O27" s="388"/>
      <c r="P27" s="387"/>
      <c r="Q27" s="388"/>
      <c r="R27" s="388"/>
      <c r="S27" s="387"/>
      <c r="T27" s="387"/>
      <c r="U27" s="391"/>
      <c r="V27" s="390"/>
    </row>
    <row r="28" spans="1:22" s="124" customFormat="1" ht="16.5" customHeight="1" x14ac:dyDescent="0.25">
      <c r="A28" s="300"/>
      <c r="B28" s="230"/>
      <c r="C28" s="386"/>
      <c r="D28" s="388"/>
      <c r="E28" s="388"/>
      <c r="F28" s="387">
        <f t="shared" si="3"/>
        <v>0</v>
      </c>
      <c r="G28" s="388">
        <f t="shared" si="2"/>
        <v>0</v>
      </c>
      <c r="H28" s="387"/>
      <c r="I28" s="388"/>
      <c r="J28" s="387"/>
      <c r="K28" s="388"/>
      <c r="L28" s="387"/>
      <c r="M28" s="389"/>
      <c r="N28" s="387"/>
      <c r="O28" s="388"/>
      <c r="P28" s="387"/>
      <c r="Q28" s="388"/>
      <c r="R28" s="388"/>
      <c r="S28" s="387"/>
      <c r="T28" s="387"/>
      <c r="U28" s="391"/>
      <c r="V28" s="390"/>
    </row>
    <row r="29" spans="1:22" s="124" customFormat="1" ht="16.5" customHeight="1" x14ac:dyDescent="0.25">
      <c r="A29" s="300"/>
      <c r="B29" s="230"/>
      <c r="C29" s="31"/>
      <c r="D29" s="238"/>
      <c r="E29" s="238"/>
      <c r="F29" s="145">
        <f t="shared" si="3"/>
        <v>0</v>
      </c>
      <c r="G29" s="128">
        <f t="shared" si="2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2" s="124" customFormat="1" ht="16.5" customHeight="1" x14ac:dyDescent="0.25">
      <c r="A30" s="300"/>
      <c r="B30" s="230"/>
      <c r="C30" s="31"/>
      <c r="D30" s="238"/>
      <c r="E30" s="238"/>
      <c r="F30" s="145">
        <f t="shared" si="3"/>
        <v>0</v>
      </c>
      <c r="G30" s="128">
        <f t="shared" si="2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2" s="124" customFormat="1" ht="16.5" customHeight="1" x14ac:dyDescent="0.25">
      <c r="A31" s="300"/>
      <c r="B31" s="230"/>
      <c r="C31" s="31"/>
      <c r="D31" s="238"/>
      <c r="E31" s="238"/>
      <c r="F31" s="145">
        <f t="shared" si="3"/>
        <v>0</v>
      </c>
      <c r="G31" s="128">
        <f t="shared" si="2"/>
        <v>0</v>
      </c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2" s="124" customFormat="1" ht="16.5" customHeight="1" x14ac:dyDescent="0.25">
      <c r="A32" s="300"/>
      <c r="B32" s="230"/>
      <c r="C32" s="31"/>
      <c r="D32" s="238"/>
      <c r="E32" s="238"/>
      <c r="F32" s="145">
        <f t="shared" si="3"/>
        <v>0</v>
      </c>
      <c r="G32" s="128">
        <f t="shared" si="2"/>
        <v>0</v>
      </c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si="3"/>
        <v>0</v>
      </c>
      <c r="G33" s="128">
        <f t="shared" si="2"/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3"/>
        <v>0</v>
      </c>
      <c r="G34" s="128">
        <f t="shared" si="2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ref="F35:F66" si="4">SUM(H35,J35,K35)</f>
        <v>0</v>
      </c>
      <c r="G35" s="128">
        <f t="shared" ref="G35:G66" si="5">SUM(I35:K35)</f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4"/>
        <v>0</v>
      </c>
      <c r="G36" s="128">
        <f t="shared" si="5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4"/>
        <v>0</v>
      </c>
      <c r="G37" s="128">
        <f t="shared" si="5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4"/>
        <v>0</v>
      </c>
      <c r="G38" s="128">
        <f t="shared" si="5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4"/>
        <v>0</v>
      </c>
      <c r="G39" s="128">
        <f t="shared" si="5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4"/>
        <v>0</v>
      </c>
      <c r="G40" s="128">
        <f t="shared" si="5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4"/>
        <v>0</v>
      </c>
      <c r="G41" s="128">
        <f t="shared" si="5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si="4"/>
        <v>0</v>
      </c>
      <c r="G42" s="128">
        <f t="shared" si="5"/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4"/>
        <v>0</v>
      </c>
      <c r="G43" s="128">
        <f t="shared" si="5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zoomScaleNormal="100" workbookViewId="0">
      <selection activeCell="N10" sqref="N10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'FSSD_ Nutrient 13267 Data _Apri'!A2</f>
        <v>Fairfield - Suisun Sewer District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'FSSD_ Nutrient 13267 Data _Apri'!A3</f>
        <v>Giti Heravian/Lab Manager/707-428-9153/gheravian@fssd.com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4" t="s">
        <v>63</v>
      </c>
      <c r="D5" s="412" t="s">
        <v>13</v>
      </c>
      <c r="E5" s="413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'Eff Conc.'!A7</f>
        <v>3Q-2012</v>
      </c>
      <c r="B7" s="87">
        <f>'Eff Conc.'!B7</f>
        <v>41101</v>
      </c>
      <c r="C7" s="129" t="str">
        <f>'Eff Conc.'!C7</f>
        <v>N</v>
      </c>
      <c r="D7" s="240">
        <f>'Eff Conc.'!D7</f>
        <v>11.33</v>
      </c>
      <c r="E7" s="240">
        <f>'Eff Conc.'!E7</f>
        <v>16.88</v>
      </c>
      <c r="F7" s="275">
        <f>IF(OR('Eff Conc.'!F7=0,'Eff Conc.'!F7=""), " ", 'Eff Conc.'!$D7*'Eff Conc.'!F7*3.78)</f>
        <v>1171.3293900000001</v>
      </c>
      <c r="G7" s="275">
        <f>IF(OR('Eff Conc.'!G7=0,'Eff Conc.'!G7=""), " ", 'Eff Conc.'!$D7*'Eff Conc.'!G7*3.78)</f>
        <v>1160.1086111999998</v>
      </c>
      <c r="H7" s="275">
        <f>IF('Eff Conc.'!H7="", " ", 'Eff Conc.'!$D7*'Eff Conc.'!H7*3.78)</f>
        <v>14.989589999999998</v>
      </c>
      <c r="I7" s="275">
        <f>IF('Eff Conc.'!I7="", " ", 'Eff Conc.'!$D7*'Eff Conc.'!I7*3.78)</f>
        <v>3.7688111999999996</v>
      </c>
      <c r="J7" s="275">
        <f>IF('Eff Conc.'!J7="", " ", 'Eff Conc.'!$D7*'Eff Conc.'!J7*3.78)</f>
        <v>1113.5123999999998</v>
      </c>
      <c r="K7" s="275">
        <f>IF('Eff Conc.'!K7="", " ", 'Eff Conc.'!$D7*'Eff Conc.'!K7*3.78)</f>
        <v>42.827399999999997</v>
      </c>
      <c r="L7" s="275">
        <f>IF('Eff Conc.'!L7="", " ", 'Eff Conc.'!$D7*'Eff Conc.'!L7*3.78)</f>
        <v>0.85654799999999998</v>
      </c>
      <c r="M7" s="275" t="str">
        <f>IF('Eff Conc.'!M7="", " ", 'Eff Conc.'!$D7*'Eff Conc.'!M7*3.78)</f>
        <v xml:space="preserve"> </v>
      </c>
      <c r="N7" s="275">
        <f>IF('Eff Conc.'!N7="", " ", 'Eff Conc.'!$D7*'Eff Conc.'!N7*3.78)</f>
        <v>200.432232</v>
      </c>
      <c r="O7" s="275">
        <f>IF('Eff Conc.'!O7="", " ", 'Eff Conc.'!$D7*'Eff Conc.'!O7*3.78)</f>
        <v>198.290862</v>
      </c>
      <c r="P7" s="275">
        <f>IF('Eff Conc.'!P7="", " ", 'Eff Conc.'!$D7*'Eff Conc.'!P7*3.78)</f>
        <v>201.28878</v>
      </c>
      <c r="Q7" s="292">
        <f>IF('Eff Conc.'!U7="", " ", 'Eff Conc.'!$D7*'Eff Conc.'!U7*3.78)</f>
        <v>42.827399999999997</v>
      </c>
    </row>
    <row r="8" spans="1:17" x14ac:dyDescent="0.25">
      <c r="A8" s="291" t="str">
        <f>'Eff Conc.'!A8</f>
        <v>3Q-2012</v>
      </c>
      <c r="B8" s="87">
        <f>'Eff Conc.'!B8</f>
        <v>41107</v>
      </c>
      <c r="C8" s="129" t="str">
        <f>'Eff Conc.'!C8</f>
        <v>N</v>
      </c>
      <c r="D8" s="240">
        <f>'Eff Conc.'!D8</f>
        <v>11.85</v>
      </c>
      <c r="E8" s="240">
        <f>'Eff Conc.'!E8</f>
        <v>18.489999999999998</v>
      </c>
      <c r="F8" s="275">
        <f>IF(OR('Eff Conc.'!F8=0,'Eff Conc.'!F8=""), " ", 'Eff Conc.'!$D8*'Eff Conc.'!F8*3.78)</f>
        <v>1251.606006</v>
      </c>
      <c r="G8" s="275">
        <f>IF(OR('Eff Conc.'!G8=0,'Eff Conc.'!G8=""), " ", 'Eff Conc.'!$D8*'Eff Conc.'!G8*3.78)</f>
        <v>1219.8029759999997</v>
      </c>
      <c r="H8" s="275">
        <f>IF('Eff Conc.'!H8="", " ", 'Eff Conc.'!$D8*'Eff Conc.'!H8*3.78)</f>
        <v>42.105419999999995</v>
      </c>
      <c r="I8" s="275">
        <f>IF('Eff Conc.'!I8="", " ", 'Eff Conc.'!$D8*'Eff Conc.'!I8*3.78)</f>
        <v>10.302390000000001</v>
      </c>
      <c r="J8" s="275">
        <f>IF('Eff Conc.'!J8="", " ", 'Eff Conc.'!$D8*'Eff Conc.'!J8*3.78)</f>
        <v>1209.4109999999998</v>
      </c>
      <c r="K8" s="275">
        <f>IF('Eff Conc.'!K8="", " ", 'Eff Conc.'!$D8*'Eff Conc.'!K8*3.78)</f>
        <v>8.9585999999999985E-2</v>
      </c>
      <c r="L8" s="275">
        <f>IF('Eff Conc.'!L8="", " ", 'Eff Conc.'!$D8*'Eff Conc.'!L8*3.78)</f>
        <v>0.89585999999999988</v>
      </c>
      <c r="M8" s="275" t="str">
        <f>IF('Eff Conc.'!M8="", " ", 'Eff Conc.'!$D8*'Eff Conc.'!M8*3.78)</f>
        <v xml:space="preserve"> </v>
      </c>
      <c r="N8" s="275">
        <f>IF('Eff Conc.'!N8="", " ", 'Eff Conc.'!$D8*'Eff Conc.'!N8*3.78)</f>
        <v>224.86085999999997</v>
      </c>
      <c r="O8" s="275">
        <f>IF('Eff Conc.'!O8="", " ", 'Eff Conc.'!$D8*'Eff Conc.'!O8*3.78)</f>
        <v>225.75671999999997</v>
      </c>
      <c r="P8" s="275">
        <f>IF('Eff Conc.'!P8="", " ", 'Eff Conc.'!$D8*'Eff Conc.'!P8*3.78)</f>
        <v>206.04779999999997</v>
      </c>
      <c r="Q8" s="292">
        <f>IF('Eff Conc.'!U8="", " ", 'Eff Conc.'!$D8*'Eff Conc.'!U8*3.78)</f>
        <v>44.792999999999999</v>
      </c>
    </row>
    <row r="9" spans="1:17" x14ac:dyDescent="0.25">
      <c r="A9" s="291" t="str">
        <f>'Eff Conc.'!A9</f>
        <v>3Q-2012</v>
      </c>
      <c r="B9" s="87">
        <f>'Eff Conc.'!B9</f>
        <v>41126</v>
      </c>
      <c r="C9" s="129" t="str">
        <f>'Eff Conc.'!C9</f>
        <v>N</v>
      </c>
      <c r="D9" s="240">
        <f>'Eff Conc.'!D9</f>
        <v>11.48</v>
      </c>
      <c r="E9" s="240">
        <f>'Eff Conc.'!E9</f>
        <v>18.2</v>
      </c>
      <c r="F9" s="275">
        <f>IF(OR('Eff Conc.'!F9=0,'Eff Conc.'!F9=""), " ", 'Eff Conc.'!$D9*'Eff Conc.'!F9*3.78)</f>
        <v>1475.0190504</v>
      </c>
      <c r="G9" s="275">
        <f>IF(OR('Eff Conc.'!G9=0,'Eff Conc.'!G9=""), " ", 'Eff Conc.'!$D9*'Eff Conc.'!G9*3.78)</f>
        <v>1435.5301464000001</v>
      </c>
      <c r="H9" s="275">
        <f>IF('Eff Conc.'!H9="", " ", 'Eff Conc.'!$D9*'Eff Conc.'!H9*3.78)</f>
        <v>42.526512000000004</v>
      </c>
      <c r="I9" s="275">
        <f>IF('Eff Conc.'!I9="", " ", 'Eff Conc.'!$D9*'Eff Conc.'!I9*3.78)</f>
        <v>3.0376080000000001</v>
      </c>
      <c r="J9" s="275">
        <f>IF('Eff Conc.'!J9="", " ", 'Eff Conc.'!$D9*'Eff Conc.'!J9*3.78)</f>
        <v>1432.0152</v>
      </c>
      <c r="K9" s="275">
        <f>IF('Eff Conc.'!K9="", " ", 'Eff Conc.'!$D9*'Eff Conc.'!K9*3.78)</f>
        <v>0.4773384</v>
      </c>
      <c r="L9" s="275">
        <f>IF('Eff Conc.'!L9="", " ", 'Eff Conc.'!$D9*'Eff Conc.'!L9*3.78)</f>
        <v>1.4320151999999999</v>
      </c>
      <c r="M9" s="275" t="str">
        <f>IF('Eff Conc.'!M9="", " ", 'Eff Conc.'!$D9*'Eff Conc.'!M9*3.78)</f>
        <v xml:space="preserve"> </v>
      </c>
      <c r="N9" s="275">
        <f>IF('Eff Conc.'!N9="", " ", 'Eff Conc.'!$D9*'Eff Conc.'!N9*3.78)</f>
        <v>238.66919999999999</v>
      </c>
      <c r="O9" s="275">
        <f>IF('Eff Conc.'!O9="", " ", 'Eff Conc.'!$D9*'Eff Conc.'!O9*3.78)</f>
        <v>234.32975999999999</v>
      </c>
      <c r="P9" s="275">
        <f>IF('Eff Conc.'!P9="", " ", 'Eff Conc.'!$D9*'Eff Conc.'!P9*3.78)</f>
        <v>212.63256000000001</v>
      </c>
      <c r="Q9" s="292">
        <f>IF('Eff Conc.'!U9="", " ", 'Eff Conc.'!$D9*'Eff Conc.'!U9*3.78)</f>
        <v>43.394399999999997</v>
      </c>
    </row>
    <row r="10" spans="1:17" ht="15" customHeight="1" x14ac:dyDescent="0.25">
      <c r="A10" s="291" t="str">
        <f>'Eff Conc.'!A10</f>
        <v>3Q-2012</v>
      </c>
      <c r="B10" s="87">
        <f>'Eff Conc.'!B10</f>
        <v>41136</v>
      </c>
      <c r="C10" s="129" t="str">
        <f>'Eff Conc.'!C10</f>
        <v>N</v>
      </c>
      <c r="D10" s="240">
        <f>'Eff Conc.'!D10</f>
        <v>11.6</v>
      </c>
      <c r="E10" s="240">
        <f>'Eff Conc.'!E10</f>
        <v>23.6</v>
      </c>
      <c r="F10" s="275">
        <f>IF(OR('Eff Conc.'!F10=0,'Eff Conc.'!F10=""), " ", 'Eff Conc.'!$D10*'Eff Conc.'!F10*3.78)</f>
        <v>1418.088168</v>
      </c>
      <c r="G10" s="275">
        <f>IF(OR('Eff Conc.'!G10=0,'Eff Conc.'!G10=""), " ", 'Eff Conc.'!$D10*'Eff Conc.'!G10*3.78)</f>
        <v>1418.526648</v>
      </c>
      <c r="H10" s="275">
        <f>IF('Eff Conc.'!H10="", " ", 'Eff Conc.'!$D10*'Eff Conc.'!H10*3.78)</f>
        <v>14.469839999999998</v>
      </c>
      <c r="I10" s="275">
        <f>IF('Eff Conc.'!I10="", " ", 'Eff Conc.'!$D10*'Eff Conc.'!I10*3.78)</f>
        <v>14.90832</v>
      </c>
      <c r="J10" s="275">
        <f>IF('Eff Conc.'!J10="", " ", 'Eff Conc.'!$D10*'Eff Conc.'!J10*3.78)</f>
        <v>1403.136</v>
      </c>
      <c r="K10" s="275">
        <f>IF('Eff Conc.'!K10="", " ", 'Eff Conc.'!$D10*'Eff Conc.'!K10*3.78)</f>
        <v>0.48232799999999992</v>
      </c>
      <c r="L10" s="275">
        <f>IF('Eff Conc.'!L10="", " ", 'Eff Conc.'!$D10*'Eff Conc.'!L10*3.78)</f>
        <v>1.4031359999999999</v>
      </c>
      <c r="M10" s="275" t="str">
        <f>IF('Eff Conc.'!M10="", " ", 'Eff Conc.'!$D10*'Eff Conc.'!M10*3.78)</f>
        <v xml:space="preserve"> </v>
      </c>
      <c r="N10" s="275">
        <f>IF('Eff Conc.'!N10="", " ", 'Eff Conc.'!$D10*'Eff Conc.'!N10*3.78)</f>
        <v>245.54879999999997</v>
      </c>
      <c r="O10" s="275">
        <f>IF('Eff Conc.'!O10="", " ", 'Eff Conc.'!$D10*'Eff Conc.'!O10*3.78)</f>
        <v>241.16399999999999</v>
      </c>
      <c r="P10" s="275">
        <f>IF('Eff Conc.'!P10="", " ", 'Eff Conc.'!$D10*'Eff Conc.'!P10*3.78)</f>
        <v>214.8552</v>
      </c>
      <c r="Q10" s="292">
        <f>IF('Eff Conc.'!U10="", " ", 'Eff Conc.'!$D10*'Eff Conc.'!U10*3.78)</f>
        <v>43.847999999999999</v>
      </c>
    </row>
    <row r="11" spans="1:17" x14ac:dyDescent="0.25">
      <c r="A11" s="291" t="str">
        <f>'Eff Conc.'!A11</f>
        <v>3Q-2012</v>
      </c>
      <c r="B11" s="87">
        <f>'Eff Conc.'!B11</f>
        <v>41164</v>
      </c>
      <c r="C11" s="129" t="str">
        <f>'Eff Conc.'!C11</f>
        <v>N</v>
      </c>
      <c r="D11" s="240">
        <f>'Eff Conc.'!D11</f>
        <v>11.51</v>
      </c>
      <c r="E11" s="240">
        <f>'Eff Conc.'!E11</f>
        <v>19.2</v>
      </c>
      <c r="F11" s="275">
        <f>IF(OR('Eff Conc.'!F11=0,'Eff Conc.'!F11=""), " ", 'Eff Conc.'!$D11*'Eff Conc.'!F11*3.78)</f>
        <v>1310.0633657999999</v>
      </c>
      <c r="G11" s="275">
        <f>IF(OR('Eff Conc.'!G11=0,'Eff Conc.'!G11=""), " ", 'Eff Conc.'!$D11*'Eff Conc.'!G11*3.78)</f>
        <v>1281.3482177999999</v>
      </c>
      <c r="H11" s="275">
        <f>IF('Eff Conc.'!H11="", " ", 'Eff Conc.'!$D11*'Eff Conc.'!H11*3.78)</f>
        <v>47.858580000000003</v>
      </c>
      <c r="I11" s="275">
        <f>IF('Eff Conc.'!I11="", " ", 'Eff Conc.'!$D11*'Eff Conc.'!I11*3.78)</f>
        <v>19.143432000000001</v>
      </c>
      <c r="J11" s="275">
        <f>IF('Eff Conc.'!J11="", " ", 'Eff Conc.'!$D11*'Eff Conc.'!J11*3.78)</f>
        <v>1261.7262000000001</v>
      </c>
      <c r="K11" s="275">
        <f>IF('Eff Conc.'!K11="", " ", 'Eff Conc.'!$D11*'Eff Conc.'!K11*3.78)</f>
        <v>0.47858579999999995</v>
      </c>
      <c r="L11" s="275">
        <f>IF('Eff Conc.'!L11="", " ", 'Eff Conc.'!$D11*'Eff Conc.'!L11*3.78)</f>
        <v>1.6968041999999999</v>
      </c>
      <c r="M11" s="275" t="str">
        <f>IF('Eff Conc.'!M11="", " ", 'Eff Conc.'!$D11*'Eff Conc.'!M11*3.78)</f>
        <v xml:space="preserve"> </v>
      </c>
      <c r="N11" s="275">
        <f>IF('Eff Conc.'!N11="", " ", 'Eff Conc.'!$D11*'Eff Conc.'!N11*3.78)</f>
        <v>187.08353999999997</v>
      </c>
      <c r="O11" s="275">
        <f>IF('Eff Conc.'!O11="", " ", 'Eff Conc.'!$D11*'Eff Conc.'!O11*3.78)</f>
        <v>182.73275999999998</v>
      </c>
      <c r="P11" s="275">
        <f>IF('Eff Conc.'!P11="", " ", 'Eff Conc.'!$D11*'Eff Conc.'!P11*3.78)</f>
        <v>182.73275999999998</v>
      </c>
      <c r="Q11" s="292">
        <f>IF('Eff Conc.'!U11="", " ", 'Eff Conc.'!$D11*'Eff Conc.'!U11*3.78)</f>
        <v>43.507799999999996</v>
      </c>
    </row>
    <row r="12" spans="1:17" s="17" customFormat="1" x14ac:dyDescent="0.25">
      <c r="A12" s="291" t="str">
        <f>'Eff Conc.'!A12</f>
        <v>3Q-2012</v>
      </c>
      <c r="B12" s="87">
        <f>'Eff Conc.'!B12</f>
        <v>41176</v>
      </c>
      <c r="C12" s="129" t="str">
        <f>'Eff Conc.'!C12</f>
        <v>N</v>
      </c>
      <c r="D12" s="240">
        <f>'Eff Conc.'!D12</f>
        <v>12.42</v>
      </c>
      <c r="E12" s="240">
        <f>'Eff Conc.'!E12</f>
        <v>18.391400000000001</v>
      </c>
      <c r="F12" s="275">
        <f>IF(OR('Eff Conc.'!F12=0,'Eff Conc.'!F12=""), " ", 'Eff Conc.'!$D12*'Eff Conc.'!F12*3.78)</f>
        <v>1418.9442623999998</v>
      </c>
      <c r="G12" s="275">
        <f>IF(OR('Eff Conc.'!G12=0,'Eff Conc.'!G12=""), " ", 'Eff Conc.'!$D12*'Eff Conc.'!G12*3.78)</f>
        <v>1414.2495023999998</v>
      </c>
      <c r="H12" s="275">
        <f>IF('Eff Conc.'!H12="", " ", 'Eff Conc.'!$D12*'Eff Conc.'!H12*3.78)</f>
        <v>9.8589959999999994</v>
      </c>
      <c r="I12" s="275">
        <f>IF('Eff Conc.'!I12="", " ", 'Eff Conc.'!$D12*'Eff Conc.'!I12*3.78)</f>
        <v>5.1642359999999998</v>
      </c>
      <c r="J12" s="275">
        <f>IF('Eff Conc.'!J12="", " ", 'Eff Conc.'!$D12*'Eff Conc.'!J12*3.78)</f>
        <v>1408.4280000000001</v>
      </c>
      <c r="K12" s="275">
        <f>IF('Eff Conc.'!K12="", " ", 'Eff Conc.'!$D12*'Eff Conc.'!K12*3.78)</f>
        <v>0.65726640000000003</v>
      </c>
      <c r="L12" s="275">
        <f>IF('Eff Conc.'!L12="", " ", 'Eff Conc.'!$D12*'Eff Conc.'!L12*3.78)</f>
        <v>2.3004324</v>
      </c>
      <c r="M12" s="275" t="str">
        <f>IF('Eff Conc.'!M12="", " ", 'Eff Conc.'!$D12*'Eff Conc.'!M12*3.78)</f>
        <v xml:space="preserve"> </v>
      </c>
      <c r="N12" s="275">
        <f>IF('Eff Conc.'!N12="", " ", 'Eff Conc.'!$D12*'Eff Conc.'!N12*3.78)</f>
        <v>197.17991999999998</v>
      </c>
      <c r="O12" s="275">
        <f>IF('Eff Conc.'!O12="", " ", 'Eff Conc.'!$D12*'Eff Conc.'!O12*3.78)</f>
        <v>197.17991999999998</v>
      </c>
      <c r="P12" s="275">
        <f>IF('Eff Conc.'!P12="", " ", 'Eff Conc.'!$D12*'Eff Conc.'!P12*3.78)</f>
        <v>187.79039999999998</v>
      </c>
      <c r="Q12" s="292">
        <f>IF('Eff Conc.'!U12="", " ", 'Eff Conc.'!$D12*'Eff Conc.'!U12*3.78)</f>
        <v>46.947599999999994</v>
      </c>
    </row>
    <row r="13" spans="1:17" x14ac:dyDescent="0.25">
      <c r="A13" s="291" t="str">
        <f>'Eff Conc.'!A13</f>
        <v>4Q-2012</v>
      </c>
      <c r="B13" s="87">
        <f>'Eff Conc.'!B13</f>
        <v>41189</v>
      </c>
      <c r="C13" s="129" t="str">
        <f>'Eff Conc.'!C13</f>
        <v>N</v>
      </c>
      <c r="D13" s="240">
        <f>'Eff Conc.'!D13</f>
        <v>13.05</v>
      </c>
      <c r="E13" s="240">
        <f>'Eff Conc.'!E13</f>
        <v>21.81</v>
      </c>
      <c r="F13" s="275">
        <f>IF(OR('Eff Conc.'!F13=0,'Eff Conc.'!F13=""), " ", 'Eff Conc.'!$D13*'Eff Conc.'!F13*3.78)</f>
        <v>1438.581627</v>
      </c>
      <c r="G13" s="275">
        <f>IF(OR('Eff Conc.'!G13=0,'Eff Conc.'!G13=""), " ", 'Eff Conc.'!$D13*'Eff Conc.'!G13*3.78)</f>
        <v>1438.0883370000001</v>
      </c>
      <c r="H13" s="275">
        <f>IF('Eff Conc.'!H13="", " ", 'Eff Conc.'!$D13*'Eff Conc.'!H13*3.78)</f>
        <v>7.3993500000000001</v>
      </c>
      <c r="I13" s="275">
        <f>IF('Eff Conc.'!I13="", " ", 'Eff Conc.'!$D13*'Eff Conc.'!I13*3.78)</f>
        <v>6.9060600000000001</v>
      </c>
      <c r="J13" s="275">
        <f>IF('Eff Conc.'!J13="", " ", 'Eff Conc.'!$D13*'Eff Conc.'!J13*3.78)</f>
        <v>1430.5410000000002</v>
      </c>
      <c r="K13" s="275">
        <f>IF('Eff Conc.'!K13="", " ", 'Eff Conc.'!$D13*'Eff Conc.'!K13*3.78)</f>
        <v>0.64127699999999999</v>
      </c>
      <c r="L13" s="275">
        <f>IF('Eff Conc.'!L13="", " ", 'Eff Conc.'!$D13*'Eff Conc.'!L13*3.78)</f>
        <v>1.1838960000000001</v>
      </c>
      <c r="M13" s="275" t="str">
        <f>IF('Eff Conc.'!M13="", " ", 'Eff Conc.'!$D13*'Eff Conc.'!M13*3.78)</f>
        <v xml:space="preserve"> </v>
      </c>
      <c r="N13" s="275">
        <f>IF('Eff Conc.'!N13="", " ", 'Eff Conc.'!$D13*'Eff Conc.'!N13*3.78)</f>
        <v>221.48721</v>
      </c>
      <c r="O13" s="275">
        <f>IF('Eff Conc.'!O13="", " ", 'Eff Conc.'!$D13*'Eff Conc.'!O13*3.78)</f>
        <v>219.51405</v>
      </c>
      <c r="P13" s="275">
        <f>IF('Eff Conc.'!P13="", " ", 'Eff Conc.'!$D13*'Eff Conc.'!P13*3.78)</f>
        <v>217.04760000000002</v>
      </c>
      <c r="Q13" s="292">
        <f>IF('Eff Conc.'!U13="", " ", 'Eff Conc.'!$D13*'Eff Conc.'!U13*3.78)</f>
        <v>49.329000000000001</v>
      </c>
    </row>
    <row r="14" spans="1:17" x14ac:dyDescent="0.25">
      <c r="A14" s="291" t="str">
        <f>'Eff Conc.'!A14</f>
        <v>4Q-2012</v>
      </c>
      <c r="B14" s="87">
        <f>'Eff Conc.'!B14</f>
        <v>41199</v>
      </c>
      <c r="C14" s="129" t="str">
        <f>'Eff Conc.'!C14</f>
        <v>N</v>
      </c>
      <c r="D14" s="240">
        <f>'Eff Conc.'!D14</f>
        <v>12.446999999999999</v>
      </c>
      <c r="E14" s="240">
        <f>'Eff Conc.'!E14</f>
        <v>12.8</v>
      </c>
      <c r="F14" s="275">
        <f>IF(OR('Eff Conc.'!F14=0,'Eff Conc.'!F14=""), " ", 'Eff Conc.'!$D14*'Eff Conc.'!F14*3.78)</f>
        <v>1462.3975321200001</v>
      </c>
      <c r="G14" s="275">
        <f>IF(OR('Eff Conc.'!G14=0,'Eff Conc.'!G14=""), " ", 'Eff Conc.'!$D14*'Eff Conc.'!G14*3.78)</f>
        <v>1462.3975321200001</v>
      </c>
      <c r="H14" s="275">
        <f>IF('Eff Conc.'!H14="", " ", 'Eff Conc.'!$D14*'Eff Conc.'!H14*3.78)</f>
        <v>3.2934761999999997</v>
      </c>
      <c r="I14" s="275">
        <f>IF('Eff Conc.'!I14="", " ", 'Eff Conc.'!$D14*'Eff Conc.'!I14*3.78)</f>
        <v>3.2934761999999997</v>
      </c>
      <c r="J14" s="275">
        <f>IF('Eff Conc.'!J14="", " ", 'Eff Conc.'!$D14*'Eff Conc.'!J14*3.78)</f>
        <v>1458.5394599999997</v>
      </c>
      <c r="K14" s="275">
        <f>IF('Eff Conc.'!K14="", " ", 'Eff Conc.'!$D14*'Eff Conc.'!K14*3.78)</f>
        <v>0.56459591999999992</v>
      </c>
      <c r="L14" s="275">
        <f>IF('Eff Conc.'!L14="", " ", 'Eff Conc.'!$D14*'Eff Conc.'!L14*3.78)</f>
        <v>0.94099319999999997</v>
      </c>
      <c r="M14" s="275" t="str">
        <f>IF('Eff Conc.'!M14="", " ", 'Eff Conc.'!$D14*'Eff Conc.'!M14*3.78)</f>
        <v xml:space="preserve"> </v>
      </c>
      <c r="N14" s="275">
        <f>IF('Eff Conc.'!N14="", " ", 'Eff Conc.'!$D14*'Eff Conc.'!N14*3.78)</f>
        <v>175.02473519999998</v>
      </c>
      <c r="O14" s="275">
        <f>IF('Eff Conc.'!O14="", " ", 'Eff Conc.'!$D14*'Eff Conc.'!O14*3.78)</f>
        <v>173.14274879999999</v>
      </c>
      <c r="P14" s="275">
        <f>IF('Eff Conc.'!P14="", " ", 'Eff Conc.'!$D14*'Eff Conc.'!P14*3.78)</f>
        <v>188.19863999999998</v>
      </c>
      <c r="Q14" s="292">
        <f>IF('Eff Conc.'!U14="", " ", 'Eff Conc.'!$D14*'Eff Conc.'!U14*3.78)</f>
        <v>47.049659999999996</v>
      </c>
    </row>
    <row r="15" spans="1:17" ht="15" customHeight="1" x14ac:dyDescent="0.25">
      <c r="A15" s="291" t="str">
        <f>'Eff Conc.'!A15</f>
        <v>4Q-2012</v>
      </c>
      <c r="B15" s="87">
        <f>'Eff Conc.'!B15</f>
        <v>41204</v>
      </c>
      <c r="C15" s="129" t="str">
        <f>'Eff Conc.'!C15</f>
        <v>Y</v>
      </c>
      <c r="D15" s="240">
        <f>'Eff Conc.'!D15</f>
        <v>15.09</v>
      </c>
      <c r="E15" s="240">
        <f>'Eff Conc.'!E15</f>
        <v>23.04</v>
      </c>
      <c r="F15" s="275">
        <f>IF(OR('Eff Conc.'!F15=0,'Eff Conc.'!F15=""), " ", 'Eff Conc.'!$D15*'Eff Conc.'!F15*3.78)</f>
        <v>1844.1667061999999</v>
      </c>
      <c r="G15" s="275">
        <f>IF(OR('Eff Conc.'!G15=0,'Eff Conc.'!G15=""), " ", 'Eff Conc.'!$D15*'Eff Conc.'!G15*3.78)</f>
        <v>1834.4698722000001</v>
      </c>
      <c r="H15" s="275">
        <f>IF('Eff Conc.'!H15="", " ", 'Eff Conc.'!$D15*'Eff Conc.'!H15*3.78)</f>
        <v>18.252863999999999</v>
      </c>
      <c r="I15" s="275">
        <f>IF('Eff Conc.'!I15="", " ", 'Eff Conc.'!$D15*'Eff Conc.'!I15*3.78)</f>
        <v>8.5560299999999998</v>
      </c>
      <c r="J15" s="275">
        <f>IF('Eff Conc.'!J15="", " ", 'Eff Conc.'!$D15*'Eff Conc.'!J15*3.78)</f>
        <v>1825.2864</v>
      </c>
      <c r="K15" s="275">
        <f>IF('Eff Conc.'!K15="", " ", 'Eff Conc.'!$D15*'Eff Conc.'!K15*3.78)</f>
        <v>0.62744219999999995</v>
      </c>
      <c r="L15" s="275">
        <f>IF('Eff Conc.'!L15="", " ", 'Eff Conc.'!$D15*'Eff Conc.'!L15*3.78)</f>
        <v>1.6541657999999999</v>
      </c>
      <c r="M15" s="275" t="str">
        <f>IF('Eff Conc.'!M15="", " ", 'Eff Conc.'!$D15*'Eff Conc.'!M15*3.78)</f>
        <v xml:space="preserve"> </v>
      </c>
      <c r="N15" s="275">
        <f>IF('Eff Conc.'!N15="", " ", 'Eff Conc.'!$D15*'Eff Conc.'!N15*3.78)</f>
        <v>211.61914199999998</v>
      </c>
      <c r="O15" s="275">
        <f>IF('Eff Conc.'!O15="", " ", 'Eff Conc.'!$D15*'Eff Conc.'!O15*3.78)</f>
        <v>207.62632799999997</v>
      </c>
      <c r="P15" s="275">
        <f>IF('Eff Conc.'!P15="", " ", 'Eff Conc.'!$D15*'Eff Conc.'!P15*3.78)</f>
        <v>233.86481999999995</v>
      </c>
      <c r="Q15" s="292">
        <f>IF('Eff Conc.'!U15="", " ", 'Eff Conc.'!$D15*'Eff Conc.'!U15*3.78)</f>
        <v>57.040199999999999</v>
      </c>
    </row>
    <row r="16" spans="1:17" x14ac:dyDescent="0.25">
      <c r="A16" s="291" t="str">
        <f>'Eff Conc.'!A16</f>
        <v>4Q-2012</v>
      </c>
      <c r="B16" s="87">
        <f>'Eff Conc.'!B16</f>
        <v>41225</v>
      </c>
      <c r="C16" s="129" t="str">
        <f>'Eff Conc.'!C16</f>
        <v>N</v>
      </c>
      <c r="D16" s="240">
        <f>'Eff Conc.'!D16</f>
        <v>12.32</v>
      </c>
      <c r="E16" s="240">
        <f>'Eff Conc.'!E16</f>
        <v>20.190000000000001</v>
      </c>
      <c r="F16" s="275">
        <f>IF(OR('Eff Conc.'!F16=0,'Eff Conc.'!F16=""), " ", 'Eff Conc.'!$D16*'Eff Conc.'!F16*3.78)</f>
        <v>1452.7852415999998</v>
      </c>
      <c r="G16" s="275">
        <f>IF(OR('Eff Conc.'!G16=0,'Eff Conc.'!G16=""), " ", 'Eff Conc.'!$D16*'Eff Conc.'!G16*3.78)</f>
        <v>1447.9885727999999</v>
      </c>
      <c r="H16" s="275">
        <f>IF('Eff Conc.'!H16="", " ", 'Eff Conc.'!$D16*'Eff Conc.'!H16*3.78)</f>
        <v>8.3825279999999989</v>
      </c>
      <c r="I16" s="275">
        <f>IF('Eff Conc.'!I16="", " ", 'Eff Conc.'!$D16*'Eff Conc.'!I16*3.78)</f>
        <v>3.5858591999999998</v>
      </c>
      <c r="J16" s="275">
        <f>IF('Eff Conc.'!J16="", " ", 'Eff Conc.'!$D16*'Eff Conc.'!J16*3.78)</f>
        <v>1443.6576</v>
      </c>
      <c r="K16" s="275">
        <f>IF('Eff Conc.'!K16="", " ", 'Eff Conc.'!$D16*'Eff Conc.'!K16*3.78)</f>
        <v>0.74511360000000004</v>
      </c>
      <c r="L16" s="275">
        <f>IF('Eff Conc.'!L16="", " ", 'Eff Conc.'!$D16*'Eff Conc.'!L16*3.78)</f>
        <v>0.931392</v>
      </c>
      <c r="M16" s="275" t="str">
        <f>IF('Eff Conc.'!M16="", " ", 'Eff Conc.'!$D16*'Eff Conc.'!M16*3.78)</f>
        <v xml:space="preserve"> </v>
      </c>
      <c r="N16" s="275">
        <f>IF('Eff Conc.'!N16="", " ", 'Eff Conc.'!$D16*'Eff Conc.'!N16*3.78)</f>
        <v>128.532096</v>
      </c>
      <c r="O16" s="275">
        <f>IF('Eff Conc.'!O16="", " ", 'Eff Conc.'!$D16*'Eff Conc.'!O16*3.78)</f>
        <v>124.34083199999998</v>
      </c>
      <c r="P16" s="275">
        <f>IF('Eff Conc.'!P16="", " ", 'Eff Conc.'!$D16*'Eff Conc.'!P16*3.78)</f>
        <v>135.05184</v>
      </c>
      <c r="Q16" s="292">
        <f>IF('Eff Conc.'!U16="", " ", 'Eff Conc.'!$D16*'Eff Conc.'!U16*3.78)</f>
        <v>46.569600000000001</v>
      </c>
    </row>
    <row r="17" spans="1:17" x14ac:dyDescent="0.25">
      <c r="A17" s="291" t="str">
        <f>'Eff Conc.'!A17</f>
        <v>4Q-2012</v>
      </c>
      <c r="B17" s="87">
        <f>'Eff Conc.'!B17</f>
        <v>41232</v>
      </c>
      <c r="C17" s="129" t="str">
        <f>'Eff Conc.'!C17</f>
        <v>N</v>
      </c>
      <c r="D17" s="240">
        <f>'Eff Conc.'!D17</f>
        <v>14.24</v>
      </c>
      <c r="E17" s="240">
        <f>'Eff Conc.'!E17</f>
        <v>22.32</v>
      </c>
      <c r="F17" s="275">
        <f>IF(OR('Eff Conc.'!F17=0,'Eff Conc.'!F17=""), " ", 'Eff Conc.'!$D17*'Eff Conc.'!F17*3.78)</f>
        <v>1425.1289471999999</v>
      </c>
      <c r="G17" s="275">
        <f>IF(OR('Eff Conc.'!G17=0,'Eff Conc.'!G17=""), " ", 'Eff Conc.'!$D17*'Eff Conc.'!G17*3.78)</f>
        <v>1406.2894271999999</v>
      </c>
      <c r="H17" s="275">
        <f>IF('Eff Conc.'!H17="", " ", 'Eff Conc.'!$D17*'Eff Conc.'!H17*3.78)</f>
        <v>25.298783999999998</v>
      </c>
      <c r="I17" s="275">
        <f>IF('Eff Conc.'!I17="", " ", 'Eff Conc.'!$D17*'Eff Conc.'!I17*3.78)</f>
        <v>6.4592639999999992</v>
      </c>
      <c r="J17" s="275">
        <f>IF('Eff Conc.'!J17="", " ", 'Eff Conc.'!$D17*'Eff Conc.'!J17*3.78)</f>
        <v>1399.5072</v>
      </c>
      <c r="K17" s="275">
        <f>IF('Eff Conc.'!K17="", " ", 'Eff Conc.'!$D17*'Eff Conc.'!K17*3.78)</f>
        <v>0.32296320000000001</v>
      </c>
      <c r="L17" s="275">
        <f>IF('Eff Conc.'!L17="", " ", 'Eff Conc.'!$D17*'Eff Conc.'!L17*3.78)</f>
        <v>2.69136</v>
      </c>
      <c r="M17" s="275" t="str">
        <f>IF('Eff Conc.'!M17="", " ", 'Eff Conc.'!$D17*'Eff Conc.'!M17*3.78)</f>
        <v xml:space="preserve"> </v>
      </c>
      <c r="N17" s="275">
        <f>IF('Eff Conc.'!N17="", " ", 'Eff Conc.'!$D17*'Eff Conc.'!N17*3.78)</f>
        <v>207.23472000000001</v>
      </c>
      <c r="O17" s="275">
        <f>IF('Eff Conc.'!O17="", " ", 'Eff Conc.'!$D17*'Eff Conc.'!O17*3.78)</f>
        <v>199.69891199999998</v>
      </c>
      <c r="P17" s="275">
        <f>IF('Eff Conc.'!P17="", " ", 'Eff Conc.'!$D17*'Eff Conc.'!P17*3.78)</f>
        <v>199.16064</v>
      </c>
      <c r="Q17" s="292">
        <f>IF('Eff Conc.'!U17="", " ", 'Eff Conc.'!$D17*'Eff Conc.'!U17*3.78)</f>
        <v>53.827199999999998</v>
      </c>
    </row>
    <row r="18" spans="1:17" x14ac:dyDescent="0.25">
      <c r="A18" s="291" t="str">
        <f>'Eff Conc.'!A18</f>
        <v>4Q-2012</v>
      </c>
      <c r="B18" s="87">
        <f>'Eff Conc.'!B18</f>
        <v>41248</v>
      </c>
      <c r="C18" s="129" t="str">
        <f>'Eff Conc.'!C18</f>
        <v>N</v>
      </c>
      <c r="D18" s="240">
        <f>'Eff Conc.'!D18</f>
        <v>22.92</v>
      </c>
      <c r="E18" s="240">
        <f>'Eff Conc.'!E18</f>
        <v>36.270000000000003</v>
      </c>
      <c r="F18" s="275">
        <f>IF(OR('Eff Conc.'!F18=0,'Eff Conc.'!F18=""), " ", 'Eff Conc.'!$D18*'Eff Conc.'!F18*3.78)</f>
        <v>1091.8070352</v>
      </c>
      <c r="G18" s="275">
        <f>IF(OR('Eff Conc.'!G18=0,'Eff Conc.'!G18=""), " ", 'Eff Conc.'!$D18*'Eff Conc.'!G18*3.78)</f>
        <v>1090.9406592</v>
      </c>
      <c r="H18" s="275">
        <f>IF('Eff Conc.'!H18="", " ", 'Eff Conc.'!$D18*'Eff Conc.'!H18*3.78)</f>
        <v>51.982559999999999</v>
      </c>
      <c r="I18" s="275">
        <f>IF('Eff Conc.'!I18="", " ", 'Eff Conc.'!$D18*'Eff Conc.'!I18*3.78)</f>
        <v>51.116183999999997</v>
      </c>
      <c r="J18" s="275">
        <f>IF('Eff Conc.'!J18="", " ", 'Eff Conc.'!$D18*'Eff Conc.'!J18*3.78)</f>
        <v>1039.6512</v>
      </c>
      <c r="K18" s="275">
        <f>IF('Eff Conc.'!K18="", " ", 'Eff Conc.'!$D18*'Eff Conc.'!K18*3.78)</f>
        <v>0.17327520000000002</v>
      </c>
      <c r="L18" s="275">
        <f>IF('Eff Conc.'!L18="", " ", 'Eff Conc.'!$D18*'Eff Conc.'!L18*3.78)</f>
        <v>2.5991279999999999</v>
      </c>
      <c r="M18" s="275" t="str">
        <f>IF('Eff Conc.'!M18="", " ", 'Eff Conc.'!$D18*'Eff Conc.'!M18*3.78)</f>
        <v xml:space="preserve"> </v>
      </c>
      <c r="N18" s="275">
        <f>IF('Eff Conc.'!N18="", " ", 'Eff Conc.'!$D18*'Eff Conc.'!N18*3.78)</f>
        <v>162.87868799999998</v>
      </c>
      <c r="O18" s="275">
        <f>IF('Eff Conc.'!O18="", " ", 'Eff Conc.'!$D18*'Eff Conc.'!O18*3.78)</f>
        <v>169.809696</v>
      </c>
      <c r="P18" s="275">
        <f>IF('Eff Conc.'!P18="", " ", 'Eff Conc.'!$D18*'Eff Conc.'!P18*3.78)</f>
        <v>61.512695999999991</v>
      </c>
      <c r="Q18" s="292">
        <f>IF('Eff Conc.'!U18="", " ", 'Eff Conc.'!$D18*'Eff Conc.'!U18*3.78)</f>
        <v>86.637600000000006</v>
      </c>
    </row>
    <row r="19" spans="1:17" x14ac:dyDescent="0.25">
      <c r="A19" s="291" t="str">
        <f>'Eff Conc.'!A19</f>
        <v>4Q-2012</v>
      </c>
      <c r="B19" s="87">
        <f>'Eff Conc.'!B19</f>
        <v>41254</v>
      </c>
      <c r="C19" s="129" t="str">
        <f>'Eff Conc.'!C19</f>
        <v>N</v>
      </c>
      <c r="D19" s="240">
        <f>'Eff Conc.'!D19</f>
        <v>18.72</v>
      </c>
      <c r="E19" s="240">
        <f>'Eff Conc.'!E19</f>
        <v>28.21</v>
      </c>
      <c r="F19" s="275">
        <f>IF(OR('Eff Conc.'!F19=0,'Eff Conc.'!F19=""), " ", 'Eff Conc.'!$D19*'Eff Conc.'!F19*3.78)</f>
        <v>1801.1657663999999</v>
      </c>
      <c r="G19" s="275">
        <f>IF(OR('Eff Conc.'!G19=0,'Eff Conc.'!G19=""), " ", 'Eff Conc.'!$D19*'Eff Conc.'!G19*3.78)</f>
        <v>1775.6915904</v>
      </c>
      <c r="H19" s="275">
        <f>IF('Eff Conc.'!H19="", " ", 'Eff Conc.'!$D19*'Eff Conc.'!H19*3.78)</f>
        <v>31.842719999999996</v>
      </c>
      <c r="I19" s="275">
        <f>IF('Eff Conc.'!I19="", " ", 'Eff Conc.'!$D19*'Eff Conc.'!I19*3.78)</f>
        <v>6.3685439999999991</v>
      </c>
      <c r="J19" s="275">
        <f>IF('Eff Conc.'!J19="", " ", 'Eff Conc.'!$D19*'Eff Conc.'!J19*3.78)</f>
        <v>1769.04</v>
      </c>
      <c r="K19" s="275">
        <f>IF('Eff Conc.'!K19="", " ", 'Eff Conc.'!$D19*'Eff Conc.'!K19*3.78)</f>
        <v>0.28304639999999998</v>
      </c>
      <c r="L19" s="275">
        <f>IF('Eff Conc.'!L19="", " ", 'Eff Conc.'!$D19*'Eff Conc.'!L19*3.78)</f>
        <v>3.8211263999999998</v>
      </c>
      <c r="M19" s="275" t="str">
        <f>IF('Eff Conc.'!M19="", " ", 'Eff Conc.'!$D19*'Eff Conc.'!M19*3.78)</f>
        <v xml:space="preserve"> </v>
      </c>
      <c r="N19" s="275">
        <f>IF('Eff Conc.'!N19="", " ", 'Eff Conc.'!$D19*'Eff Conc.'!N19*3.78)</f>
        <v>242.00467199999994</v>
      </c>
      <c r="O19" s="275">
        <f>IF('Eff Conc.'!O19="", " ", 'Eff Conc.'!$D19*'Eff Conc.'!O19*3.78)</f>
        <v>239.17420799999996</v>
      </c>
      <c r="P19" s="275">
        <f>IF('Eff Conc.'!P19="", " ", 'Eff Conc.'!$D19*'Eff Conc.'!P19*3.78)</f>
        <v>226.43711999999996</v>
      </c>
      <c r="Q19" s="292">
        <f>IF('Eff Conc.'!U19="", " ", 'Eff Conc.'!$D19*'Eff Conc.'!U19*3.78)</f>
        <v>70.761599999999987</v>
      </c>
    </row>
    <row r="20" spans="1:17" x14ac:dyDescent="0.25">
      <c r="A20" s="291" t="str">
        <f>'Eff Conc.'!A20</f>
        <v>4Q-2012</v>
      </c>
      <c r="B20" s="87">
        <f>'Eff Conc.'!B20</f>
        <v>41266</v>
      </c>
      <c r="C20" s="129" t="str">
        <f>'Eff Conc.'!C20</f>
        <v>Y</v>
      </c>
      <c r="D20" s="240">
        <f>'Eff Conc.'!D20</f>
        <v>23.8</v>
      </c>
      <c r="E20" s="240">
        <f>'Eff Conc.'!E20</f>
        <v>36.21</v>
      </c>
      <c r="F20" s="275">
        <f>IF(OR('Eff Conc.'!F20=0,'Eff Conc.'!F20=""), " ", 'Eff Conc.'!$D20*'Eff Conc.'!F20*3.78)</f>
        <v>1510.4055960000001</v>
      </c>
      <c r="G20" s="275">
        <f>IF(OR('Eff Conc.'!G20=0,'Eff Conc.'!G20=""), " ", 'Eff Conc.'!$D20*'Eff Conc.'!G20*3.78)</f>
        <v>1501.4091959999998</v>
      </c>
      <c r="H20" s="275">
        <f>IF('Eff Conc.'!H20="", " ", 'Eff Conc.'!$D20*'Eff Conc.'!H20*3.78)</f>
        <v>70.17192</v>
      </c>
      <c r="I20" s="275">
        <f>IF('Eff Conc.'!I20="", " ", 'Eff Conc.'!$D20*'Eff Conc.'!I20*3.78)</f>
        <v>61.175519999999999</v>
      </c>
      <c r="J20" s="275">
        <f>IF('Eff Conc.'!J20="", " ", 'Eff Conc.'!$D20*'Eff Conc.'!J20*3.78)</f>
        <v>1439.424</v>
      </c>
      <c r="K20" s="275">
        <f>IF('Eff Conc.'!K20="", " ", 'Eff Conc.'!$D20*'Eff Conc.'!K20*3.78)</f>
        <v>0.80967599999999995</v>
      </c>
      <c r="L20" s="275">
        <f>IF('Eff Conc.'!L20="", " ", 'Eff Conc.'!$D20*'Eff Conc.'!L20*3.78)</f>
        <v>1.79928</v>
      </c>
      <c r="M20" s="275" t="str">
        <f>IF('Eff Conc.'!M20="", " ", 'Eff Conc.'!$D20*'Eff Conc.'!M20*3.78)</f>
        <v xml:space="preserve"> </v>
      </c>
      <c r="N20" s="275">
        <f>IF('Eff Conc.'!N20="", " ", 'Eff Conc.'!$D20*'Eff Conc.'!N20*3.78)</f>
        <v>214.11431999999999</v>
      </c>
      <c r="O20" s="275">
        <f>IF('Eff Conc.'!O20="", " ", 'Eff Conc.'!$D20*'Eff Conc.'!O20*3.78)</f>
        <v>208.71647999999999</v>
      </c>
      <c r="P20" s="275">
        <f>IF('Eff Conc.'!P20="", " ", 'Eff Conc.'!$D20*'Eff Conc.'!P20*3.78)</f>
        <v>233.90639999999999</v>
      </c>
      <c r="Q20" s="292">
        <f>IF('Eff Conc.'!U20="", " ", 'Eff Conc.'!$D20*'Eff Conc.'!U20*3.78)</f>
        <v>89.963999999999999</v>
      </c>
    </row>
    <row r="21" spans="1:17" ht="15" customHeight="1" x14ac:dyDescent="0.25">
      <c r="A21" s="291" t="str">
        <f>'Eff Conc.'!A21</f>
        <v>1Q-2013</v>
      </c>
      <c r="B21" s="87">
        <f>'Eff Conc.'!B21</f>
        <v>41276</v>
      </c>
      <c r="C21" s="129" t="str">
        <f>'Eff Conc.'!C21</f>
        <v>N</v>
      </c>
      <c r="D21" s="240">
        <f>'Eff Conc.'!D21</f>
        <v>18.16</v>
      </c>
      <c r="E21" s="240">
        <f>'Eff Conc.'!E21</f>
        <v>33.54</v>
      </c>
      <c r="F21" s="275">
        <f>IF(OR('Eff Conc.'!F21=0,'Eff Conc.'!F21=""), " ", 'Eff Conc.'!$D21*'Eff Conc.'!F21*3.78)</f>
        <v>1163.2547808000002</v>
      </c>
      <c r="G21" s="275">
        <f>IF(OR('Eff Conc.'!G21=0,'Eff Conc.'!G21=""), " ", 'Eff Conc.'!$D21*'Eff Conc.'!G21*3.78)</f>
        <v>1152.9580607999999</v>
      </c>
      <c r="H21" s="275">
        <f>IF('Eff Conc.'!H21="", " ", 'Eff Conc.'!$D21*'Eff Conc.'!H21*3.78)</f>
        <v>64.526111999999998</v>
      </c>
      <c r="I21" s="275">
        <f>IF('Eff Conc.'!I21="", " ", 'Eff Conc.'!$D21*'Eff Conc.'!I21*3.78)</f>
        <v>54.229392000000004</v>
      </c>
      <c r="J21" s="275">
        <f>IF('Eff Conc.'!J21="", " ", 'Eff Conc.'!$D21*'Eff Conc.'!J21*3.78)</f>
        <v>1098.3168000000001</v>
      </c>
      <c r="K21" s="275">
        <f>IF('Eff Conc.'!K21="", " ", 'Eff Conc.'!$D21*'Eff Conc.'!K21*3.78)</f>
        <v>0.41186879999999998</v>
      </c>
      <c r="L21" s="275">
        <f>IF('Eff Conc.'!L21="", " ", 'Eff Conc.'!$D21*'Eff Conc.'!L21*3.78)</f>
        <v>2.0593439999999998</v>
      </c>
      <c r="M21" s="275" t="str">
        <f>IF('Eff Conc.'!M21="", " ", 'Eff Conc.'!$D21*'Eff Conc.'!M21*3.78)</f>
        <v xml:space="preserve"> </v>
      </c>
      <c r="N21" s="275">
        <f>IF('Eff Conc.'!N21="", " ", 'Eff Conc.'!$D21*'Eff Conc.'!N21*3.78)</f>
        <v>142.781184</v>
      </c>
      <c r="O21" s="275">
        <f>IF('Eff Conc.'!O21="", " ", 'Eff Conc.'!$D21*'Eff Conc.'!O21*3.78)</f>
        <v>138.662496</v>
      </c>
      <c r="P21" s="275">
        <f>IF('Eff Conc.'!P21="", " ", 'Eff Conc.'!$D21*'Eff Conc.'!P21*3.78)</f>
        <v>137.28960000000001</v>
      </c>
      <c r="Q21" s="292">
        <f>IF('Eff Conc.'!U21="", " ", 'Eff Conc.'!$D21*'Eff Conc.'!U21*3.78)</f>
        <v>68.644800000000004</v>
      </c>
    </row>
    <row r="22" spans="1:17" x14ac:dyDescent="0.25">
      <c r="A22" s="291" t="str">
        <f>'Eff Conc.'!A22</f>
        <v>1Q-2013</v>
      </c>
      <c r="B22" s="87">
        <f>'Eff Conc.'!B22</f>
        <v>41291</v>
      </c>
      <c r="C22" s="129" t="str">
        <f>'Eff Conc.'!C22</f>
        <v>N</v>
      </c>
      <c r="D22" s="240">
        <f>'Eff Conc.'!D22</f>
        <v>15.336</v>
      </c>
      <c r="E22" s="240">
        <f>'Eff Conc.'!E22</f>
        <v>22.36</v>
      </c>
      <c r="F22" s="275">
        <f>IF(OR('Eff Conc.'!F22=0,'Eff Conc.'!F22=""), " ", 'Eff Conc.'!$D22*'Eff Conc.'!F22*3.78)</f>
        <v>1371.4561526399998</v>
      </c>
      <c r="G22" s="275">
        <f>IF(OR('Eff Conc.'!G22=0,'Eff Conc.'!G22=""), " ", 'Eff Conc.'!$D22*'Eff Conc.'!G22*3.78)</f>
        <v>1365.6591446399998</v>
      </c>
      <c r="H22" s="275">
        <f>IF('Eff Conc.'!H22="", " ", 'Eff Conc.'!$D22*'Eff Conc.'!H22*3.78)</f>
        <v>37.680551999999999</v>
      </c>
      <c r="I22" s="275">
        <f>IF('Eff Conc.'!I22="", " ", 'Eff Conc.'!$D22*'Eff Conc.'!I22*3.78)</f>
        <v>31.883544000000001</v>
      </c>
      <c r="J22" s="275">
        <f>IF('Eff Conc.'!J22="", " ", 'Eff Conc.'!$D22*'Eff Conc.'!J22*3.78)</f>
        <v>1333.3118400000001</v>
      </c>
      <c r="K22" s="275">
        <f>IF('Eff Conc.'!K22="", " ", 'Eff Conc.'!$D22*'Eff Conc.'!K22*3.78)</f>
        <v>0.46376064</v>
      </c>
      <c r="L22" s="275">
        <f>IF('Eff Conc.'!L22="", " ", 'Eff Conc.'!$D22*'Eff Conc.'!L22*3.78)</f>
        <v>1.7391023999999999</v>
      </c>
      <c r="M22" s="275" t="str">
        <f>IF('Eff Conc.'!M22="", " ", 'Eff Conc.'!$D22*'Eff Conc.'!M22*3.78)</f>
        <v xml:space="preserve"> </v>
      </c>
      <c r="N22" s="275">
        <f>IF('Eff Conc.'!N22="", " ", 'Eff Conc.'!$D22*'Eff Conc.'!N22*3.78)</f>
        <v>212.17049280000001</v>
      </c>
      <c r="O22" s="275">
        <f>IF('Eff Conc.'!O22="", " ", 'Eff Conc.'!$D22*'Eff Conc.'!O22*3.78)</f>
        <v>209.2719888</v>
      </c>
      <c r="P22" s="275">
        <f>IF('Eff Conc.'!P22="", " ", 'Eff Conc.'!$D22*'Eff Conc.'!P22*3.78)</f>
        <v>220.286304</v>
      </c>
      <c r="Q22" s="292">
        <f>IF('Eff Conc.'!U22="", " ", 'Eff Conc.'!$D22*'Eff Conc.'!U22*3.78)</f>
        <v>57.970079999999996</v>
      </c>
    </row>
    <row r="23" spans="1:17" x14ac:dyDescent="0.25">
      <c r="A23" s="291" t="str">
        <f>'Eff Conc.'!A23</f>
        <v>1Q-2013</v>
      </c>
      <c r="B23" s="87">
        <f>'Eff Conc.'!B23</f>
        <v>41312</v>
      </c>
      <c r="C23" s="129" t="str">
        <f>'Eff Conc.'!C23</f>
        <v>N</v>
      </c>
      <c r="D23" s="240">
        <f>'Eff Conc.'!D23</f>
        <v>14.16</v>
      </c>
      <c r="E23" s="240">
        <f>'Eff Conc.'!E23</f>
        <v>21.07</v>
      </c>
      <c r="F23" s="275">
        <f>IF(OR('Eff Conc.'!F23=0,'Eff Conc.'!F23=""), " ", 'Eff Conc.'!$D23*'Eff Conc.'!F23*3.78)</f>
        <v>1017.2388239999999</v>
      </c>
      <c r="G23" s="275">
        <f>IF(OR('Eff Conc.'!G23=0,'Eff Conc.'!G23=""), " ", 'Eff Conc.'!$D23*'Eff Conc.'!G23*3.78)</f>
        <v>1022.591304</v>
      </c>
      <c r="H23" s="275">
        <f>IF('Eff Conc.'!H23="", " ", 'Eff Conc.'!$D23*'Eff Conc.'!H23*3.78)</f>
        <v>53.524799999999999</v>
      </c>
      <c r="I23" s="275">
        <f>IF('Eff Conc.'!I23="", " ", 'Eff Conc.'!$D23*'Eff Conc.'!I23*3.78)</f>
        <v>58.877280000000006</v>
      </c>
      <c r="J23" s="275">
        <f>IF('Eff Conc.'!J23="", " ", 'Eff Conc.'!$D23*'Eff Conc.'!J23*3.78)</f>
        <v>963.44639999999993</v>
      </c>
      <c r="K23" s="275">
        <f>IF('Eff Conc.'!K23="", " ", 'Eff Conc.'!$D23*'Eff Conc.'!K23*3.78)</f>
        <v>0.26762399999999997</v>
      </c>
      <c r="L23" s="275">
        <f>IF('Eff Conc.'!L23="", " ", 'Eff Conc.'!$D23*'Eff Conc.'!L23*3.78)</f>
        <v>2.1409919999999998</v>
      </c>
      <c r="M23" s="275" t="str">
        <f>IF('Eff Conc.'!M23="", " ", 'Eff Conc.'!$D23*'Eff Conc.'!M23*3.78)</f>
        <v xml:space="preserve"> </v>
      </c>
      <c r="N23" s="275">
        <f>IF('Eff Conc.'!N23="", " ", 'Eff Conc.'!$D23*'Eff Conc.'!N23*3.78)</f>
        <v>154.15142399999999</v>
      </c>
      <c r="O23" s="275">
        <f>IF('Eff Conc.'!O23="", " ", 'Eff Conc.'!$D23*'Eff Conc.'!O23*3.78)</f>
        <v>131.13576</v>
      </c>
      <c r="P23" s="275">
        <f>IF('Eff Conc.'!P23="", " ", 'Eff Conc.'!$D23*'Eff Conc.'!P23*3.78)</f>
        <v>176.63183999999998</v>
      </c>
      <c r="Q23" s="292">
        <f>IF('Eff Conc.'!U23="", " ", 'Eff Conc.'!$D23*'Eff Conc.'!U23*3.78)</f>
        <v>53.524799999999999</v>
      </c>
    </row>
    <row r="24" spans="1:17" x14ac:dyDescent="0.25">
      <c r="A24" s="291" t="str">
        <f>'Eff Conc.'!A24</f>
        <v>1Q-2013</v>
      </c>
      <c r="B24" s="87">
        <f>'Eff Conc.'!B24</f>
        <v>41317</v>
      </c>
      <c r="C24" s="129" t="str">
        <f>'Eff Conc.'!C24</f>
        <v>N</v>
      </c>
      <c r="D24" s="240">
        <f>'Eff Conc.'!D24</f>
        <v>14.074</v>
      </c>
      <c r="E24" s="240">
        <f>'Eff Conc.'!E24</f>
        <v>26.54</v>
      </c>
      <c r="F24" s="275">
        <f>IF(OR('Eff Conc.'!F24=0,'Eff Conc.'!F24=""), " ", 'Eff Conc.'!$D24*'Eff Conc.'!F24*3.78)</f>
        <v>1064.31359832</v>
      </c>
      <c r="G24" s="275">
        <f>IF(OR('Eff Conc.'!G24=0,'Eff Conc.'!G24=""), " ", 'Eff Conc.'!$D24*'Eff Conc.'!G24*3.78)</f>
        <v>1048.8856795199999</v>
      </c>
      <c r="H24" s="275">
        <f>IF('Eff Conc.'!H24="", " ", 'Eff Conc.'!$D24*'Eff Conc.'!H24*3.78)</f>
        <v>53.199719999999999</v>
      </c>
      <c r="I24" s="275">
        <f>IF('Eff Conc.'!I24="", " ", 'Eff Conc.'!$D24*'Eff Conc.'!I24*3.78)</f>
        <v>37.771801199999999</v>
      </c>
      <c r="J24" s="275">
        <f>IF('Eff Conc.'!J24="", " ", 'Eff Conc.'!$D24*'Eff Conc.'!J24*3.78)</f>
        <v>1010.79468</v>
      </c>
      <c r="K24" s="275">
        <f>IF('Eff Conc.'!K24="", " ", 'Eff Conc.'!$D24*'Eff Conc.'!K24*3.78)</f>
        <v>0.31919831999999998</v>
      </c>
      <c r="L24" s="275">
        <f>IF('Eff Conc.'!L24="", " ", 'Eff Conc.'!$D24*'Eff Conc.'!L24*3.78)</f>
        <v>1.0639943999999999</v>
      </c>
      <c r="M24" s="275" t="str">
        <f>IF('Eff Conc.'!M24="", " ", 'Eff Conc.'!$D24*'Eff Conc.'!M24*3.78)</f>
        <v xml:space="preserve"> </v>
      </c>
      <c r="N24" s="275">
        <f>IF('Eff Conc.'!N24="", " ", 'Eff Conc.'!$D24*'Eff Conc.'!N24*3.78)</f>
        <v>187.79501159999998</v>
      </c>
      <c r="O24" s="275">
        <f>IF('Eff Conc.'!O24="", " ", 'Eff Conc.'!$D24*'Eff Conc.'!O24*3.78)</f>
        <v>185.66702279999998</v>
      </c>
      <c r="P24" s="275">
        <f>IF('Eff Conc.'!P24="", " ", 'Eff Conc.'!$D24*'Eff Conc.'!P24*3.78)</f>
        <v>207.47890799999999</v>
      </c>
      <c r="Q24" s="292">
        <f>IF('Eff Conc.'!U24="", " ", 'Eff Conc.'!$D24*'Eff Conc.'!U24*3.78)</f>
        <v>53.199719999999999</v>
      </c>
    </row>
    <row r="25" spans="1:17" x14ac:dyDescent="0.25">
      <c r="A25" s="291" t="str">
        <f>'Eff Conc.'!A25</f>
        <v>1Q-2013</v>
      </c>
      <c r="B25" s="87">
        <f>'Eff Conc.'!B25</f>
        <v>41339</v>
      </c>
      <c r="C25" s="129" t="str">
        <f>'Eff Conc.'!C25</f>
        <v>N</v>
      </c>
      <c r="D25" s="240">
        <f>'Eff Conc.'!D25</f>
        <v>13.608000000000001</v>
      </c>
      <c r="E25" s="240">
        <f>'Eff Conc.'!E25</f>
        <v>18.739999999999998</v>
      </c>
      <c r="F25" s="275">
        <f>IF(OR('Eff Conc.'!F25=0,'Eff Conc.'!F25=""), " ", 'Eff Conc.'!$D25*'Eff Conc.'!F25*3.78)</f>
        <v>1029.0219912</v>
      </c>
      <c r="G25" s="275">
        <f>IF(OR('Eff Conc.'!G25=0,'Eff Conc.'!G25=""), " ", 'Eff Conc.'!$D25*'Eff Conc.'!G25*3.78)</f>
        <v>1034.1658152</v>
      </c>
      <c r="H25" s="275">
        <f>IF('Eff Conc.'!H25="", " ", 'Eff Conc.'!$D25*'Eff Conc.'!H25*3.78)</f>
        <v>51.43824</v>
      </c>
      <c r="I25" s="275">
        <f>IF('Eff Conc.'!I25="", " ", 'Eff Conc.'!$D25*'Eff Conc.'!I25*3.78)</f>
        <v>56.582064000000003</v>
      </c>
      <c r="J25" s="275">
        <f>IF('Eff Conc.'!J25="", " ", 'Eff Conc.'!$D25*'Eff Conc.'!J25*3.78)</f>
        <v>977.32655999999997</v>
      </c>
      <c r="K25" s="275">
        <f>IF('Eff Conc.'!K25="", " ", 'Eff Conc.'!$D25*'Eff Conc.'!K25*3.78)</f>
        <v>0.25719120000000001</v>
      </c>
      <c r="L25" s="275">
        <f>IF('Eff Conc.'!L25="", " ", 'Eff Conc.'!$D25*'Eff Conc.'!L25*3.78)</f>
        <v>3.0862943999999999</v>
      </c>
      <c r="M25" s="275" t="str">
        <f>IF('Eff Conc.'!M25="", " ", 'Eff Conc.'!$D25*'Eff Conc.'!M25*3.78)</f>
        <v xml:space="preserve"> </v>
      </c>
      <c r="N25" s="275">
        <f>IF('Eff Conc.'!N25="", " ", 'Eff Conc.'!$D25*'Eff Conc.'!N25*3.78)</f>
        <v>190.32148799999999</v>
      </c>
      <c r="O25" s="275">
        <f>IF('Eff Conc.'!O25="", " ", 'Eff Conc.'!$D25*'Eff Conc.'!O25*3.78)</f>
        <v>174.890016</v>
      </c>
      <c r="P25" s="275">
        <f>IF('Eff Conc.'!P25="", " ", 'Eff Conc.'!$D25*'Eff Conc.'!P25*3.78)</f>
        <v>185.17766400000002</v>
      </c>
      <c r="Q25" s="292">
        <f>IF('Eff Conc.'!U25="", " ", 'Eff Conc.'!$D25*'Eff Conc.'!U25*3.78)</f>
        <v>66.869711999999993</v>
      </c>
    </row>
    <row r="26" spans="1:17" x14ac:dyDescent="0.25">
      <c r="A26" s="291" t="str">
        <f>'Eff Conc.'!A26</f>
        <v>1Q-2013</v>
      </c>
      <c r="B26" s="87">
        <f>'Eff Conc.'!B26</f>
        <v>41353</v>
      </c>
      <c r="C26" s="129" t="str">
        <f>'Eff Conc.'!C26</f>
        <v>N</v>
      </c>
      <c r="D26" s="240">
        <f>'Eff Conc.'!D26</f>
        <v>10.88</v>
      </c>
      <c r="E26" s="240">
        <f>'Eff Conc.'!E26</f>
        <v>28.98</v>
      </c>
      <c r="F26" s="275">
        <f>IF(OR('Eff Conc.'!F26=0,'Eff Conc.'!F26=""), " ", 'Eff Conc.'!$D26*'Eff Conc.'!F26*3.78)</f>
        <v>923.98682880000013</v>
      </c>
      <c r="G26" s="275">
        <f>IF(OR('Eff Conc.'!G26=0,'Eff Conc.'!G26=""), " ", 'Eff Conc.'!$D26*'Eff Conc.'!G26*3.78)</f>
        <v>926.45441280000011</v>
      </c>
      <c r="H26" s="275">
        <f>IF('Eff Conc.'!H26="", " ", 'Eff Conc.'!$D26*'Eff Conc.'!H26*3.78)</f>
        <v>18.918144000000002</v>
      </c>
      <c r="I26" s="275">
        <f>IF('Eff Conc.'!I26="", " ", 'Eff Conc.'!$D26*'Eff Conc.'!I26*3.78)</f>
        <v>21.385728</v>
      </c>
      <c r="J26" s="275">
        <f>IF('Eff Conc.'!J26="", " ", 'Eff Conc.'!$D26*'Eff Conc.'!J26*3.78)</f>
        <v>904.7808</v>
      </c>
      <c r="K26" s="275">
        <f>IF('Eff Conc.'!K26="", " ", 'Eff Conc.'!$D26*'Eff Conc.'!K26*3.78)</f>
        <v>0.2878848</v>
      </c>
      <c r="L26" s="275">
        <f>IF('Eff Conc.'!L26="", " ", 'Eff Conc.'!$D26*'Eff Conc.'!L26*3.78)</f>
        <v>0.82252800000000004</v>
      </c>
      <c r="M26" s="275" t="str">
        <f>IF('Eff Conc.'!M26="", " ", 'Eff Conc.'!$D26*'Eff Conc.'!M26*3.78)</f>
        <v xml:space="preserve"> </v>
      </c>
      <c r="N26" s="275">
        <f>IF('Eff Conc.'!N26="", " ", 'Eff Conc.'!$D26*'Eff Conc.'!N26*3.78)</f>
        <v>168.61823999999999</v>
      </c>
      <c r="O26" s="275">
        <f>IF('Eff Conc.'!O26="", " ", 'Eff Conc.'!$D26*'Eff Conc.'!O26*3.78)</f>
        <v>164.50560000000002</v>
      </c>
      <c r="P26" s="275">
        <f>IF('Eff Conc.'!P26="", " ", 'Eff Conc.'!$D26*'Eff Conc.'!P26*3.78)</f>
        <v>156.28031999999999</v>
      </c>
      <c r="Q26" s="292">
        <f>IF('Eff Conc.'!U26="", " ", 'Eff Conc.'!$D26*'Eff Conc.'!U26*3.78)</f>
        <v>41.126400000000004</v>
      </c>
    </row>
    <row r="27" spans="1:17" ht="15" customHeight="1" x14ac:dyDescent="0.25">
      <c r="A27" s="291">
        <f>'Eff Conc.'!A27</f>
        <v>0</v>
      </c>
      <c r="B27" s="87">
        <f>'Eff Conc.'!B27</f>
        <v>0</v>
      </c>
      <c r="C27" s="129">
        <f>'Eff Conc.'!C27</f>
        <v>0</v>
      </c>
      <c r="D27" s="240">
        <f>'Eff Conc.'!D27</f>
        <v>0</v>
      </c>
      <c r="E27" s="240">
        <f>'Eff Conc.'!E27</f>
        <v>0</v>
      </c>
      <c r="F27" s="275" t="str">
        <f>IF(OR('Eff Conc.'!F27=0,'Eff Conc.'!F27=""), " ", 'Eff Conc.'!$D27*'Eff Conc.'!F27*3.78)</f>
        <v xml:space="preserve"> </v>
      </c>
      <c r="G27" s="275" t="str">
        <f>IF(OR('Eff Conc.'!G27=0,'Eff Conc.'!G27=""), " ", 'Eff Conc.'!$D27*'Eff Conc.'!G27*3.78)</f>
        <v xml:space="preserve"> </v>
      </c>
      <c r="H27" s="275" t="str">
        <f>IF('Eff Conc.'!H27="", " ", 'Eff Conc.'!$D27*'Eff Conc.'!H27*3.78)</f>
        <v xml:space="preserve"> </v>
      </c>
      <c r="I27" s="275" t="str">
        <f>IF('Eff Conc.'!I27="", " ", 'Eff Conc.'!$D27*'Eff Conc.'!I27*3.78)</f>
        <v xml:space="preserve"> </v>
      </c>
      <c r="J27" s="275" t="str">
        <f>IF('Eff Conc.'!J27="", " ", 'Eff Conc.'!$D27*'Eff Conc.'!J27*3.78)</f>
        <v xml:space="preserve"> </v>
      </c>
      <c r="K27" s="275" t="str">
        <f>IF('Eff Conc.'!K27="", " ", 'Eff Conc.'!$D27*'Eff Conc.'!K27*3.78)</f>
        <v xml:space="preserve"> </v>
      </c>
      <c r="L27" s="275" t="str">
        <f>IF('Eff Conc.'!L27="", " ", 'Eff Conc.'!$D27*'Eff Conc.'!L27*3.78)</f>
        <v xml:space="preserve"> </v>
      </c>
      <c r="M27" s="275" t="str">
        <f>IF('Eff Conc.'!M27="", " ", 'Eff Conc.'!$D27*'Eff Conc.'!M27*3.78)</f>
        <v xml:space="preserve"> </v>
      </c>
      <c r="N27" s="275" t="str">
        <f>IF('Eff Conc.'!N27="", " ", 'Eff Conc.'!$D27*'Eff Conc.'!N27*3.78)</f>
        <v xml:space="preserve"> </v>
      </c>
      <c r="O27" s="275" t="str">
        <f>IF('Eff Conc.'!O27="", " ", 'Eff Conc.'!$D27*'Eff Conc.'!O27*3.78)</f>
        <v xml:space="preserve"> </v>
      </c>
      <c r="P27" s="275" t="str">
        <f>IF('Eff Conc.'!P27="", " ", 'Eff Conc.'!$E27*'Eff Conc.'!P27*3.78)</f>
        <v xml:space="preserve"> </v>
      </c>
      <c r="Q27" s="292" t="str">
        <f>IF('Eff Conc.'!U27="", " ", 'Eff Conc.'!$D27*'Eff Conc.'!U27*3.78)</f>
        <v xml:space="preserve"> </v>
      </c>
    </row>
    <row r="28" spans="1:17" ht="15" customHeight="1" x14ac:dyDescent="0.25">
      <c r="A28" s="291">
        <f>'Eff Conc.'!A28</f>
        <v>0</v>
      </c>
      <c r="B28" s="87">
        <f>'Eff Conc.'!B28</f>
        <v>0</v>
      </c>
      <c r="C28" s="129">
        <f>'Eff Conc.'!C28</f>
        <v>0</v>
      </c>
      <c r="D28" s="240">
        <f>'Eff Conc.'!D28</f>
        <v>0</v>
      </c>
      <c r="E28" s="240">
        <f>'Eff Conc.'!E28</f>
        <v>0</v>
      </c>
      <c r="F28" s="275" t="str">
        <f>IF(OR('Eff Conc.'!F28=0,'Eff Conc.'!F28=""), " ", 'Eff Conc.'!$D28*'Eff Conc.'!F28*3.78)</f>
        <v xml:space="preserve"> </v>
      </c>
      <c r="G28" s="275" t="str">
        <f>IF(OR('Eff Conc.'!G28=0,'Eff Conc.'!G28=""), " ", 'Eff Conc.'!$D28*'Eff Conc.'!G28*3.78)</f>
        <v xml:space="preserve"> </v>
      </c>
      <c r="H28" s="275" t="str">
        <f>IF('Eff Conc.'!H28="", " ", 'Eff Conc.'!$D28*'Eff Conc.'!H28*3.78)</f>
        <v xml:space="preserve"> </v>
      </c>
      <c r="I28" s="275" t="str">
        <f>IF('Eff Conc.'!I28="", " ", 'Eff Conc.'!$D28*'Eff Conc.'!I28*3.78)</f>
        <v xml:space="preserve"> </v>
      </c>
      <c r="J28" s="275" t="str">
        <f>IF('Eff Conc.'!J28="", " ", 'Eff Conc.'!$D28*'Eff Conc.'!J28*3.78)</f>
        <v xml:space="preserve"> </v>
      </c>
      <c r="K28" s="275" t="str">
        <f>IF('Eff Conc.'!K28="", " ", 'Eff Conc.'!$D28*'Eff Conc.'!K28*3.78)</f>
        <v xml:space="preserve"> </v>
      </c>
      <c r="L28" s="275" t="str">
        <f>IF('Eff Conc.'!L28="", " ", 'Eff Conc.'!$D28*'Eff Conc.'!L28*3.78)</f>
        <v xml:space="preserve"> </v>
      </c>
      <c r="M28" s="275" t="str">
        <f>IF('Eff Conc.'!M28="", " ", 'Eff Conc.'!$D28*'Eff Conc.'!M28*3.78)</f>
        <v xml:space="preserve"> </v>
      </c>
      <c r="N28" s="275" t="str">
        <f>IF('Eff Conc.'!N28="", " ", 'Eff Conc.'!$D28*'Eff Conc.'!N28*3.78)</f>
        <v xml:space="preserve"> </v>
      </c>
      <c r="O28" s="275" t="str">
        <f>IF('Eff Conc.'!O28="", " ", 'Eff Conc.'!$D28*'Eff Conc.'!O28*3.78)</f>
        <v xml:space="preserve"> </v>
      </c>
      <c r="P28" s="275" t="str">
        <f>IF('Eff Conc.'!P28="", " ", 'Eff Conc.'!$E28*'Eff Conc.'!P28*3.78)</f>
        <v xml:space="preserve"> </v>
      </c>
      <c r="Q28" s="292" t="str">
        <f>IF('Eff Conc.'!U28="", " ", 'Eff Conc.'!$D28*'Eff Conc.'!U28*3.78)</f>
        <v xml:space="preserve"> </v>
      </c>
    </row>
    <row r="29" spans="1:17" ht="15" customHeight="1" x14ac:dyDescent="0.25">
      <c r="A29" s="291">
        <f>'Eff Conc.'!A29</f>
        <v>0</v>
      </c>
      <c r="B29" s="87">
        <f>'Eff Conc.'!B29</f>
        <v>0</v>
      </c>
      <c r="C29" s="129">
        <f>'Eff Conc.'!C29</f>
        <v>0</v>
      </c>
      <c r="D29" s="240">
        <f>'Eff Conc.'!D29</f>
        <v>0</v>
      </c>
      <c r="E29" s="240">
        <f>'Eff Conc.'!E29</f>
        <v>0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 t="str">
        <f>IF('Eff Conc.'!M29="", " ", 'Eff Conc.'!$D29*'Eff Conc.'!M29*3.78)</f>
        <v xml:space="preserve"> 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Conc.'!$E29*'Eff Conc.'!P29*3.78)</f>
        <v xml:space="preserve"> </v>
      </c>
      <c r="Q29" s="292" t="str">
        <f>IF('Eff Conc.'!U29="", " ", 'Eff Conc.'!$D29*'Eff Conc.'!U29*3.78)</f>
        <v xml:space="preserve"> </v>
      </c>
    </row>
    <row r="30" spans="1:17" ht="15" customHeight="1" x14ac:dyDescent="0.25">
      <c r="A30" s="291">
        <f>'Eff Conc.'!A30</f>
        <v>0</v>
      </c>
      <c r="B30" s="87">
        <f>'Eff Conc.'!B30</f>
        <v>0</v>
      </c>
      <c r="C30" s="129">
        <f>'Eff Conc.'!C30</f>
        <v>0</v>
      </c>
      <c r="D30" s="240">
        <f>'Eff Conc.'!D30</f>
        <v>0</v>
      </c>
      <c r="E30" s="240">
        <f>'Eff Conc.'!E30</f>
        <v>0</v>
      </c>
      <c r="F30" s="275" t="str">
        <f>IF(OR('Eff Conc.'!F30=0,'Eff Conc.'!F30=""), " ", 'Eff Conc.'!$D30*'Eff Conc.'!F30*3.78)</f>
        <v xml:space="preserve"> </v>
      </c>
      <c r="G30" s="275" t="str">
        <f>IF(OR('Eff Conc.'!G30=0,'Eff Conc.'!G30=""), " ", 'Eff Conc.'!$D30*'Eff Conc.'!G30*3.78)</f>
        <v xml:space="preserve"> </v>
      </c>
      <c r="H30" s="275" t="str">
        <f>IF('Eff Conc.'!H30="", " ", 'Eff Conc.'!$D30*'Eff Conc.'!H30*3.78)</f>
        <v xml:space="preserve"> </v>
      </c>
      <c r="I30" s="275" t="str">
        <f>IF('Eff Conc.'!I30="", " ", 'Eff Conc.'!$D30*'Eff Conc.'!I30*3.78)</f>
        <v xml:space="preserve"> </v>
      </c>
      <c r="J30" s="275" t="str">
        <f>IF('Eff Conc.'!J30="", " ", 'Eff Conc.'!$D30*'Eff Conc.'!J30*3.78)</f>
        <v xml:space="preserve"> </v>
      </c>
      <c r="K30" s="275" t="str">
        <f>IF('Eff Conc.'!K30="", " ", 'Eff Conc.'!$D30*'Eff Conc.'!K30*3.78)</f>
        <v xml:space="preserve"> </v>
      </c>
      <c r="L30" s="275" t="str">
        <f>IF('Eff Conc.'!L30="", " ", 'Eff Conc.'!$D30*'Eff Conc.'!L30*3.78)</f>
        <v xml:space="preserve"> </v>
      </c>
      <c r="M30" s="275" t="str">
        <f>IF('Eff Conc.'!M30="", " ", 'Eff Conc.'!$D30*'Eff Conc.'!M30*3.78)</f>
        <v xml:space="preserve"> </v>
      </c>
      <c r="N30" s="275" t="str">
        <f>IF('Eff Conc.'!N30="", " ", 'Eff Conc.'!$D30*'Eff Conc.'!N30*3.78)</f>
        <v xml:space="preserve"> </v>
      </c>
      <c r="O30" s="275" t="str">
        <f>IF('Eff Conc.'!O30="", " ", 'Eff Conc.'!$D30*'Eff Conc.'!O30*3.78)</f>
        <v xml:space="preserve"> </v>
      </c>
      <c r="P30" s="275" t="str">
        <f>IF('Eff Conc.'!P30="", " ", 'Eff Conc.'!$E30*'Eff Conc.'!P30*3.78)</f>
        <v xml:space="preserve"> </v>
      </c>
      <c r="Q30" s="292" t="str">
        <f>IF('Eff Conc.'!U30="", " ", 'Eff Conc.'!$D30*'Eff Conc.'!U30*3.78)</f>
        <v xml:space="preserve"> </v>
      </c>
    </row>
    <row r="31" spans="1:17" ht="15" customHeight="1" x14ac:dyDescent="0.25">
      <c r="A31" s="291">
        <f>'Eff Conc.'!A31</f>
        <v>0</v>
      </c>
      <c r="B31" s="87">
        <f>'Eff Conc.'!B31</f>
        <v>0</v>
      </c>
      <c r="C31" s="129">
        <f>'Eff Conc.'!C31</f>
        <v>0</v>
      </c>
      <c r="D31" s="240">
        <f>'Eff Conc.'!D31</f>
        <v>0</v>
      </c>
      <c r="E31" s="240">
        <f>'Eff Conc.'!E31</f>
        <v>0</v>
      </c>
      <c r="F31" s="275" t="str">
        <f>IF(OR('Eff Conc.'!F31=0,'Eff Conc.'!F31=""), " ", 'Eff Conc.'!$D31*'Eff Conc.'!F31*3.78)</f>
        <v xml:space="preserve"> </v>
      </c>
      <c r="G31" s="275" t="str">
        <f>IF(OR('Eff Conc.'!G31=0,'Eff Conc.'!G31=""), " ", 'Eff Conc.'!$D31*'Eff Conc.'!G31*3.78)</f>
        <v xml:space="preserve"> </v>
      </c>
      <c r="H31" s="275" t="str">
        <f>IF('Eff Conc.'!H31="", " ", 'Eff Conc.'!$D31*'Eff Conc.'!H31*3.78)</f>
        <v xml:space="preserve"> </v>
      </c>
      <c r="I31" s="275" t="str">
        <f>IF('Eff Conc.'!I31="", " ", 'Eff Conc.'!$D31*'Eff Conc.'!I31*3.78)</f>
        <v xml:space="preserve"> </v>
      </c>
      <c r="J31" s="275" t="str">
        <f>IF('Eff Conc.'!J31="", " ", 'Eff Conc.'!$D31*'Eff Conc.'!J31*3.78)</f>
        <v xml:space="preserve"> </v>
      </c>
      <c r="K31" s="275" t="str">
        <f>IF('Eff Conc.'!K31="", " ", 'Eff Conc.'!$D31*'Eff Conc.'!K31*3.78)</f>
        <v xml:space="preserve"> </v>
      </c>
      <c r="L31" s="275" t="str">
        <f>IF('Eff Conc.'!L31="", " ", 'Eff Conc.'!$D31*'Eff Conc.'!L31*3.78)</f>
        <v xml:space="preserve"> </v>
      </c>
      <c r="M31" s="275" t="str">
        <f>IF('Eff Conc.'!M31="", " ", 'Eff Conc.'!$D31*'Eff Conc.'!M31*3.78)</f>
        <v xml:space="preserve"> </v>
      </c>
      <c r="N31" s="275" t="str">
        <f>IF('Eff Conc.'!N31="", " ", 'Eff Conc.'!$D31*'Eff Conc.'!N31*3.78)</f>
        <v xml:space="preserve"> </v>
      </c>
      <c r="O31" s="275" t="str">
        <f>IF('Eff Conc.'!O31="", " ", 'Eff Conc.'!$D31*'Eff Conc.'!O31*3.78)</f>
        <v xml:space="preserve"> </v>
      </c>
      <c r="P31" s="275" t="str">
        <f>IF('Eff Conc.'!P31="", " ", 'Eff Conc.'!$E31*'Eff Conc.'!P31*3.78)</f>
        <v xml:space="preserve"> </v>
      </c>
      <c r="Q31" s="292" t="str">
        <f>IF('Eff Conc.'!U31="", " ", 'Eff Conc.'!$D31*'Eff Conc.'!U31*3.78)</f>
        <v xml:space="preserve"> </v>
      </c>
    </row>
    <row r="32" spans="1:17" ht="15" customHeight="1" x14ac:dyDescent="0.25">
      <c r="A32" s="291">
        <f>'Eff Conc.'!A32</f>
        <v>0</v>
      </c>
      <c r="B32" s="87">
        <f>'Eff Conc.'!B32</f>
        <v>0</v>
      </c>
      <c r="C32" s="129">
        <f>'Eff Conc.'!C32</f>
        <v>0</v>
      </c>
      <c r="D32" s="240">
        <f>'Eff Conc.'!D32</f>
        <v>0</v>
      </c>
      <c r="E32" s="240">
        <f>'Eff Conc.'!E32</f>
        <v>0</v>
      </c>
      <c r="F32" s="275" t="str">
        <f>IF(OR('Eff Conc.'!F32=0,'Eff Conc.'!F32=""), " ", 'Eff Conc.'!$D32*'Eff Conc.'!F32*3.78)</f>
        <v xml:space="preserve"> </v>
      </c>
      <c r="G32" s="275" t="str">
        <f>IF(OR('Eff Conc.'!G32=0,'Eff Conc.'!G32=""), " ", 'Eff Conc.'!$D32*'Eff Conc.'!G32*3.78)</f>
        <v xml:space="preserve"> </v>
      </c>
      <c r="H32" s="275" t="str">
        <f>IF('Eff Conc.'!H32="", " ", 'Eff Conc.'!$D32*'Eff Conc.'!H32*3.78)</f>
        <v xml:space="preserve"> </v>
      </c>
      <c r="I32" s="275" t="str">
        <f>IF('Eff Conc.'!I32="", " ", 'Eff Conc.'!$D32*'Eff Conc.'!I32*3.78)</f>
        <v xml:space="preserve"> </v>
      </c>
      <c r="J32" s="275" t="str">
        <f>IF('Eff Conc.'!J32="", " ", 'Eff Conc.'!$D32*'Eff Conc.'!J32*3.78)</f>
        <v xml:space="preserve"> </v>
      </c>
      <c r="K32" s="275" t="str">
        <f>IF('Eff Conc.'!K32="", " ", 'Eff Conc.'!$D32*'Eff Conc.'!K32*3.78)</f>
        <v xml:space="preserve"> </v>
      </c>
      <c r="L32" s="275" t="str">
        <f>IF('Eff Conc.'!L32="", " ", 'Eff Conc.'!$D32*'Eff Conc.'!L32*3.78)</f>
        <v xml:space="preserve"> </v>
      </c>
      <c r="M32" s="275" t="str">
        <f>IF('Eff Conc.'!M32="", " ", 'Eff Conc.'!$D32*'Eff Conc.'!M32*3.78)</f>
        <v xml:space="preserve"> </v>
      </c>
      <c r="N32" s="275" t="str">
        <f>IF('Eff Conc.'!N32="", " ", 'Eff Conc.'!$D32*'Eff Conc.'!N32*3.78)</f>
        <v xml:space="preserve"> </v>
      </c>
      <c r="O32" s="275" t="str">
        <f>IF('Eff Conc.'!O32="", " ", 'Eff Conc.'!$D32*'Eff Conc.'!O32*3.78)</f>
        <v xml:space="preserve"> </v>
      </c>
      <c r="P32" s="275" t="str">
        <f>IF('Eff Conc.'!P32="", " ", 'Eff Conc.'!$E32*'Eff Conc.'!P32*3.78)</f>
        <v xml:space="preserve"> </v>
      </c>
      <c r="Q32" s="292" t="str">
        <f>IF('Eff Conc.'!U32="", " ", 'Eff Conc.'!$D32*'Eff Conc.'!U32*3.78)</f>
        <v xml:space="preserve"> </v>
      </c>
    </row>
    <row r="33" spans="1:17" ht="15" customHeight="1" x14ac:dyDescent="0.25">
      <c r="A33" s="291">
        <f>'Eff Conc.'!A33</f>
        <v>0</v>
      </c>
      <c r="B33" s="87">
        <f>'Eff Conc.'!B33</f>
        <v>0</v>
      </c>
      <c r="C33" s="129">
        <f>'Eff Conc.'!C33</f>
        <v>0</v>
      </c>
      <c r="D33" s="240">
        <f>'Eff Conc.'!D33</f>
        <v>0</v>
      </c>
      <c r="E33" s="240">
        <f>'Eff Conc.'!E33</f>
        <v>0</v>
      </c>
      <c r="F33" s="275" t="str">
        <f>IF(OR('Eff Conc.'!F33=0,'Eff Conc.'!F33=""), " ", 'Eff Conc.'!$D33*'Eff Conc.'!F33*3.78)</f>
        <v xml:space="preserve"> </v>
      </c>
      <c r="G33" s="275" t="str">
        <f>IF(OR('Eff Conc.'!G33=0,'Eff Conc.'!G33=""), " ", 'Eff Conc.'!$D33*'Eff Conc.'!G33*3.78)</f>
        <v xml:space="preserve"> </v>
      </c>
      <c r="H33" s="275" t="str">
        <f>IF('Eff Conc.'!H33="", " ", 'Eff Conc.'!$D33*'Eff Conc.'!H33*3.78)</f>
        <v xml:space="preserve"> </v>
      </c>
      <c r="I33" s="275" t="str">
        <f>IF('Eff Conc.'!I33="", " ", 'Eff Conc.'!$D33*'Eff Conc.'!I33*3.78)</f>
        <v xml:space="preserve"> </v>
      </c>
      <c r="J33" s="275" t="str">
        <f>IF('Eff Conc.'!J33="", " ", 'Eff Conc.'!$D33*'Eff Conc.'!J33*3.78)</f>
        <v xml:space="preserve"> </v>
      </c>
      <c r="K33" s="275" t="str">
        <f>IF('Eff Conc.'!K33="", " ", 'Eff Conc.'!$D33*'Eff Conc.'!K33*3.78)</f>
        <v xml:space="preserve"> </v>
      </c>
      <c r="L33" s="275" t="str">
        <f>IF('Eff Conc.'!L33="", " ", 'Eff Conc.'!$D33*'Eff Conc.'!L33*3.78)</f>
        <v xml:space="preserve"> </v>
      </c>
      <c r="M33" s="275" t="str">
        <f>IF('Eff Conc.'!M33="", " ", 'Eff Conc.'!$D33*'Eff Conc.'!M33*3.78)</f>
        <v xml:space="preserve"> </v>
      </c>
      <c r="N33" s="275" t="str">
        <f>IF('Eff Conc.'!N33="", " ", 'Eff Conc.'!$D33*'Eff Conc.'!N33*3.78)</f>
        <v xml:space="preserve"> </v>
      </c>
      <c r="O33" s="275" t="str">
        <f>IF('Eff Conc.'!O33="", " ", 'Eff Conc.'!$D33*'Eff Conc.'!O33*3.78)</f>
        <v xml:space="preserve"> </v>
      </c>
      <c r="P33" s="275" t="str">
        <f>IF('Eff Conc.'!P33="", " ", 'Eff Conc.'!$E33*'Eff Conc.'!P33*3.78)</f>
        <v xml:space="preserve"> </v>
      </c>
      <c r="Q33" s="292" t="str">
        <f>IF('Eff Conc.'!U33="", " ", 'Eff Conc.'!$D33*'Eff Conc.'!U33*3.78)</f>
        <v xml:space="preserve"> </v>
      </c>
    </row>
    <row r="34" spans="1:17" ht="15" customHeight="1" x14ac:dyDescent="0.25">
      <c r="A34" s="291">
        <f>'Eff Conc.'!A34</f>
        <v>0</v>
      </c>
      <c r="B34" s="87">
        <f>'Eff Conc.'!B34</f>
        <v>0</v>
      </c>
      <c r="C34" s="129">
        <f>'Eff Conc.'!C34</f>
        <v>0</v>
      </c>
      <c r="D34" s="240">
        <f>'Eff Conc.'!D34</f>
        <v>0</v>
      </c>
      <c r="E34" s="240">
        <f>'Eff Conc.'!E34</f>
        <v>0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 t="str">
        <f>IF('Eff Conc.'!M34="", " ", 'Eff Conc.'!$D34*'Eff Conc.'!M34*3.78)</f>
        <v xml:space="preserve"> 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Conc.'!$E34*'Eff Conc.'!P34*3.78)</f>
        <v xml:space="preserve"> </v>
      </c>
      <c r="Q34" s="292" t="str">
        <f>IF('Eff Conc.'!U34="", " ", 'Eff Conc.'!$D34*'Eff Conc.'!U34*3.78)</f>
        <v xml:space="preserve"> </v>
      </c>
    </row>
    <row r="35" spans="1:17" ht="15" customHeight="1" x14ac:dyDescent="0.25">
      <c r="A35" s="291">
        <f>'Eff Conc.'!A35</f>
        <v>0</v>
      </c>
      <c r="B35" s="87">
        <f>'Eff Conc.'!B35</f>
        <v>0</v>
      </c>
      <c r="C35" s="129">
        <f>'Eff Conc.'!C35</f>
        <v>0</v>
      </c>
      <c r="D35" s="240">
        <f>'Eff Conc.'!D35</f>
        <v>0</v>
      </c>
      <c r="E35" s="240">
        <f>'Eff Conc.'!E35</f>
        <v>0</v>
      </c>
      <c r="F35" s="275" t="str">
        <f>IF(OR('Eff Conc.'!F35=0,'Eff Conc.'!F35=""), " ", 'Eff Conc.'!$D35*'Eff Conc.'!F35*3.78)</f>
        <v xml:space="preserve"> </v>
      </c>
      <c r="G35" s="275" t="str">
        <f>IF(OR('Eff Conc.'!G35=0,'Eff Conc.'!G35=""), " ", 'Eff Conc.'!$D35*'Eff Conc.'!G35*3.78)</f>
        <v xml:space="preserve"> </v>
      </c>
      <c r="H35" s="275" t="str">
        <f>IF('Eff Conc.'!H35="", " ", 'Eff Conc.'!$D35*'Eff Conc.'!H35*3.78)</f>
        <v xml:space="preserve"> </v>
      </c>
      <c r="I35" s="275" t="str">
        <f>IF('Eff Conc.'!I35="", " ", 'Eff Conc.'!$D35*'Eff Conc.'!I35*3.78)</f>
        <v xml:space="preserve"> </v>
      </c>
      <c r="J35" s="275" t="str">
        <f>IF('Eff Conc.'!J35="", " ", 'Eff Conc.'!$D35*'Eff Conc.'!J35*3.78)</f>
        <v xml:space="preserve"> </v>
      </c>
      <c r="K35" s="275" t="str">
        <f>IF('Eff Conc.'!K35="", " ", 'Eff Conc.'!$D35*'Eff Conc.'!K35*3.78)</f>
        <v xml:space="preserve"> </v>
      </c>
      <c r="L35" s="275" t="str">
        <f>IF('Eff Conc.'!L35="", " ", 'Eff Conc.'!$D35*'Eff Conc.'!L35*3.78)</f>
        <v xml:space="preserve"> </v>
      </c>
      <c r="M35" s="275" t="str">
        <f>IF('Eff Conc.'!M35="", " ", 'Eff Conc.'!$D35*'Eff Conc.'!M35*3.78)</f>
        <v xml:space="preserve"> </v>
      </c>
      <c r="N35" s="275" t="str">
        <f>IF('Eff Conc.'!N35="", " ", 'Eff Conc.'!$D35*'Eff Conc.'!N35*3.78)</f>
        <v xml:space="preserve"> </v>
      </c>
      <c r="O35" s="275" t="str">
        <f>IF('Eff Conc.'!O35="", " ", 'Eff Conc.'!$D35*'Eff Conc.'!O35*3.78)</f>
        <v xml:space="preserve"> </v>
      </c>
      <c r="P35" s="275" t="str">
        <f>IF('Eff Conc.'!P35="", " ", 'Eff Conc.'!$E35*'Eff Conc.'!P35*3.78)</f>
        <v xml:space="preserve"> </v>
      </c>
      <c r="Q35" s="292" t="str">
        <f>IF('Eff Conc.'!U35="", " ", 'Eff Conc.'!$D35*'Eff Conc.'!U35*3.78)</f>
        <v xml:space="preserve"> </v>
      </c>
    </row>
    <row r="36" spans="1:17" ht="15" customHeight="1" x14ac:dyDescent="0.25">
      <c r="A36" s="291">
        <f>'Eff Conc.'!A36</f>
        <v>0</v>
      </c>
      <c r="B36" s="87">
        <f>'Eff Conc.'!B36</f>
        <v>0</v>
      </c>
      <c r="C36" s="129">
        <f>'Eff Conc.'!C36</f>
        <v>0</v>
      </c>
      <c r="D36" s="240">
        <f>'Eff Conc.'!D36</f>
        <v>0</v>
      </c>
      <c r="E36" s="240">
        <f>'Eff Conc.'!E36</f>
        <v>0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 t="str">
        <f>IF('Eff Conc.'!M36="", " ", 'Eff Conc.'!$D36*'Eff Conc.'!M36*3.78)</f>
        <v xml:space="preserve"> 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Conc.'!$E36*'Eff Conc.'!P36*3.78)</f>
        <v xml:space="preserve"> </v>
      </c>
      <c r="Q36" s="292" t="str">
        <f>IF('Eff Conc.'!U36="", " ", 'Eff Conc.'!$D36*'Eff Conc.'!U36*3.78)</f>
        <v xml:space="preserve"> </v>
      </c>
    </row>
    <row r="37" spans="1:17" ht="15" customHeight="1" x14ac:dyDescent="0.25">
      <c r="A37" s="291">
        <f>'Eff Conc.'!A37</f>
        <v>0</v>
      </c>
      <c r="B37" s="87">
        <f>'Eff Conc.'!B37</f>
        <v>0</v>
      </c>
      <c r="C37" s="129">
        <f>'Eff Conc.'!C37</f>
        <v>0</v>
      </c>
      <c r="D37" s="240">
        <f>'Eff Conc.'!D37</f>
        <v>0</v>
      </c>
      <c r="E37" s="240">
        <f>'Eff Conc.'!E37</f>
        <v>0</v>
      </c>
      <c r="F37" s="275" t="str">
        <f>IF(OR('Eff Conc.'!F37=0,'Eff Conc.'!F37=""), " ", 'Eff Conc.'!$D37*'Eff Conc.'!F37*3.78)</f>
        <v xml:space="preserve"> </v>
      </c>
      <c r="G37" s="275" t="str">
        <f>IF(OR('Eff Conc.'!G37=0,'Eff Conc.'!G37=""), " ", 'Eff Conc.'!$D37*'Eff Conc.'!G37*3.78)</f>
        <v xml:space="preserve"> </v>
      </c>
      <c r="H37" s="275" t="str">
        <f>IF('Eff Conc.'!H37="", " ", 'Eff Conc.'!$D37*'Eff Conc.'!H37*3.78)</f>
        <v xml:space="preserve"> </v>
      </c>
      <c r="I37" s="275" t="str">
        <f>IF('Eff Conc.'!I37="", " ", 'Eff Conc.'!$D37*'Eff Conc.'!I37*3.78)</f>
        <v xml:space="preserve"> </v>
      </c>
      <c r="J37" s="275" t="str">
        <f>IF('Eff Conc.'!J37="", " ", 'Eff Conc.'!$D37*'Eff Conc.'!J37*3.78)</f>
        <v xml:space="preserve"> </v>
      </c>
      <c r="K37" s="275" t="str">
        <f>IF('Eff Conc.'!K37="", " ", 'Eff Conc.'!$D37*'Eff Conc.'!K37*3.78)</f>
        <v xml:space="preserve"> </v>
      </c>
      <c r="L37" s="275" t="str">
        <f>IF('Eff Conc.'!L37="", " ", 'Eff Conc.'!$D37*'Eff Conc.'!L37*3.78)</f>
        <v xml:space="preserve"> </v>
      </c>
      <c r="M37" s="275" t="str">
        <f>IF('Eff Conc.'!M37="", " ", 'Eff Conc.'!$D37*'Eff Conc.'!M37*3.78)</f>
        <v xml:space="preserve"> </v>
      </c>
      <c r="N37" s="275" t="str">
        <f>IF('Eff Conc.'!N37="", " ", 'Eff Conc.'!$D37*'Eff Conc.'!N37*3.78)</f>
        <v xml:space="preserve"> </v>
      </c>
      <c r="O37" s="275" t="str">
        <f>IF('Eff Conc.'!O37="", " ", 'Eff Conc.'!$D37*'Eff Conc.'!O37*3.78)</f>
        <v xml:space="preserve"> </v>
      </c>
      <c r="P37" s="275" t="str">
        <f>IF('Eff Conc.'!P37="", " ", 'Eff Conc.'!$E37*'Eff Conc.'!P37*3.78)</f>
        <v xml:space="preserve"> </v>
      </c>
      <c r="Q37" s="292" t="str">
        <f>IF('Eff Conc.'!U37="", " ", 'Eff Conc.'!$D37*'Eff Conc.'!U37*3.78)</f>
        <v xml:space="preserve"> </v>
      </c>
    </row>
    <row r="38" spans="1:17" ht="15" customHeight="1" x14ac:dyDescent="0.25">
      <c r="A38" s="291">
        <f>'Eff Conc.'!A38</f>
        <v>0</v>
      </c>
      <c r="B38" s="87">
        <f>'Eff Conc.'!B38</f>
        <v>0</v>
      </c>
      <c r="C38" s="129">
        <f>'Eff Conc.'!C38</f>
        <v>0</v>
      </c>
      <c r="D38" s="240">
        <f>'Eff Conc.'!D38</f>
        <v>0</v>
      </c>
      <c r="E38" s="240">
        <f>'Eff Conc.'!E38</f>
        <v>0</v>
      </c>
      <c r="F38" s="275" t="str">
        <f>IF(OR('Eff Conc.'!F38=0,'Eff Conc.'!F38=""), " ", 'Eff Conc.'!$D38*'Eff Conc.'!F38*3.78)</f>
        <v xml:space="preserve"> </v>
      </c>
      <c r="G38" s="275" t="str">
        <f>IF(OR('Eff Conc.'!G38=0,'Eff Conc.'!G38=""), " ", 'Eff Conc.'!$D38*'Eff Conc.'!G38*3.78)</f>
        <v xml:space="preserve"> </v>
      </c>
      <c r="H38" s="275" t="str">
        <f>IF('Eff Conc.'!H38="", " ", 'Eff Conc.'!$D38*'Eff Conc.'!H38*3.78)</f>
        <v xml:space="preserve"> </v>
      </c>
      <c r="I38" s="275" t="str">
        <f>IF('Eff Conc.'!I38="", " ", 'Eff Conc.'!$D38*'Eff Conc.'!I38*3.78)</f>
        <v xml:space="preserve"> </v>
      </c>
      <c r="J38" s="275" t="str">
        <f>IF('Eff Conc.'!J38="", " ", 'Eff Conc.'!$D38*'Eff Conc.'!J38*3.78)</f>
        <v xml:space="preserve"> </v>
      </c>
      <c r="K38" s="275" t="str">
        <f>IF('Eff Conc.'!K38="", " ", 'Eff Conc.'!$D38*'Eff Conc.'!K38*3.78)</f>
        <v xml:space="preserve"> </v>
      </c>
      <c r="L38" s="275" t="str">
        <f>IF('Eff Conc.'!L38="", " ", 'Eff Conc.'!$D38*'Eff Conc.'!L38*3.78)</f>
        <v xml:space="preserve"> </v>
      </c>
      <c r="M38" s="275" t="str">
        <f>IF('Eff Conc.'!M38="", " ", 'Eff Conc.'!$D38*'Eff Conc.'!M38*3.78)</f>
        <v xml:space="preserve"> </v>
      </c>
      <c r="N38" s="275" t="str">
        <f>IF('Eff Conc.'!N38="", " ", 'Eff Conc.'!$D38*'Eff Conc.'!N38*3.78)</f>
        <v xml:space="preserve"> </v>
      </c>
      <c r="O38" s="275" t="str">
        <f>IF('Eff Conc.'!O38="", " ", 'Eff Conc.'!$D38*'Eff Conc.'!O38*3.78)</f>
        <v xml:space="preserve"> </v>
      </c>
      <c r="P38" s="275" t="str">
        <f>IF('Eff Conc.'!P38="", " ", 'Eff Conc.'!$E38*'Eff Conc.'!P38*3.78)</f>
        <v xml:space="preserve"> </v>
      </c>
      <c r="Q38" s="292" t="str">
        <f>IF('Eff Conc.'!U38="", " ", 'Eff Conc.'!$D38*'Eff Conc.'!U38*3.78)</f>
        <v xml:space="preserve"> </v>
      </c>
    </row>
    <row r="39" spans="1:17" ht="15" customHeight="1" x14ac:dyDescent="0.25">
      <c r="A39" s="291">
        <f>'Eff Conc.'!A39</f>
        <v>0</v>
      </c>
      <c r="B39" s="87">
        <f>'Eff Conc.'!B39</f>
        <v>0</v>
      </c>
      <c r="C39" s="129">
        <f>'Eff Conc.'!C39</f>
        <v>0</v>
      </c>
      <c r="D39" s="240">
        <f>'Eff Conc.'!D39</f>
        <v>0</v>
      </c>
      <c r="E39" s="240">
        <f>'Eff Conc.'!E39</f>
        <v>0</v>
      </c>
      <c r="F39" s="275" t="str">
        <f>IF(OR('Eff Conc.'!F39=0,'Eff Conc.'!F39=""), " ", 'Eff Conc.'!$D39*'Eff Conc.'!F39*3.78)</f>
        <v xml:space="preserve"> </v>
      </c>
      <c r="G39" s="275" t="str">
        <f>IF(OR('Eff Conc.'!G39=0,'Eff Conc.'!G39=""), " ", 'Eff Conc.'!$D39*'Eff Conc.'!G39*3.78)</f>
        <v xml:space="preserve"> </v>
      </c>
      <c r="H39" s="275" t="str">
        <f>IF('Eff Conc.'!H39="", " ", 'Eff Conc.'!$D39*'Eff Conc.'!H39*3.78)</f>
        <v xml:space="preserve"> </v>
      </c>
      <c r="I39" s="275" t="str">
        <f>IF('Eff Conc.'!I39="", " ", 'Eff Conc.'!$D39*'Eff Conc.'!I39*3.78)</f>
        <v xml:space="preserve"> </v>
      </c>
      <c r="J39" s="275" t="str">
        <f>IF('Eff Conc.'!J39="", " ", 'Eff Conc.'!$D39*'Eff Conc.'!J39*3.78)</f>
        <v xml:space="preserve"> </v>
      </c>
      <c r="K39" s="275" t="str">
        <f>IF('Eff Conc.'!K39="", " ", 'Eff Conc.'!$D39*'Eff Conc.'!K39*3.78)</f>
        <v xml:space="preserve"> </v>
      </c>
      <c r="L39" s="275" t="str">
        <f>IF('Eff Conc.'!L39="", " ", 'Eff Conc.'!$D39*'Eff Conc.'!L39*3.78)</f>
        <v xml:space="preserve"> </v>
      </c>
      <c r="M39" s="275" t="str">
        <f>IF('Eff Conc.'!M39="", " ", 'Eff Conc.'!$D39*'Eff Conc.'!M39*3.78)</f>
        <v xml:space="preserve"> </v>
      </c>
      <c r="N39" s="275" t="str">
        <f>IF('Eff Conc.'!N39="", " ", 'Eff Conc.'!$D39*'Eff Conc.'!N39*3.78)</f>
        <v xml:space="preserve"> </v>
      </c>
      <c r="O39" s="275" t="str">
        <f>IF('Eff Conc.'!O39="", " ", 'Eff Conc.'!$D39*'Eff Conc.'!O39*3.78)</f>
        <v xml:space="preserve"> </v>
      </c>
      <c r="P39" s="275" t="str">
        <f>IF('Eff Conc.'!P39="", " ", 'Eff Conc.'!$E39*'Eff Conc.'!P39*3.78)</f>
        <v xml:space="preserve"> </v>
      </c>
      <c r="Q39" s="292" t="str">
        <f>IF('Eff Conc.'!U39="", " ", 'Eff Conc.'!$D39*'Eff Conc.'!U39*3.78)</f>
        <v xml:space="preserve"> </v>
      </c>
    </row>
    <row r="40" spans="1:17" ht="15" customHeight="1" x14ac:dyDescent="0.25">
      <c r="A40" s="291">
        <f>'Eff Conc.'!A40</f>
        <v>0</v>
      </c>
      <c r="B40" s="87">
        <f>'Eff Conc.'!B40</f>
        <v>0</v>
      </c>
      <c r="C40" s="129">
        <f>'Eff Conc.'!C40</f>
        <v>0</v>
      </c>
      <c r="D40" s="240">
        <f>'Eff Conc.'!D40</f>
        <v>0</v>
      </c>
      <c r="E40" s="240">
        <f>'Eff Conc.'!E40</f>
        <v>0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 t="str">
        <f>IF('Eff Conc.'!M40="", " ", 'Eff Conc.'!$D40*'Eff Conc.'!M40*3.78)</f>
        <v xml:space="preserve"> 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Conc.'!$E40*'Eff Conc.'!P40*3.78)</f>
        <v xml:space="preserve"> </v>
      </c>
      <c r="Q40" s="292" t="str">
        <f>IF('Eff Conc.'!U40="", " ", 'Eff Conc.'!$D40*'Eff Conc.'!U40*3.78)</f>
        <v xml:space="preserve"> </v>
      </c>
    </row>
    <row r="41" spans="1:17" ht="15" customHeight="1" x14ac:dyDescent="0.25">
      <c r="A41" s="291">
        <f>'Eff Conc.'!A41</f>
        <v>0</v>
      </c>
      <c r="B41" s="87">
        <f>'Eff Conc.'!B41</f>
        <v>0</v>
      </c>
      <c r="C41" s="129">
        <f>'Eff Conc.'!C41</f>
        <v>0</v>
      </c>
      <c r="D41" s="240">
        <f>'Eff Conc.'!D41</f>
        <v>0</v>
      </c>
      <c r="E41" s="240">
        <f>'Eff Conc.'!E41</f>
        <v>0</v>
      </c>
      <c r="F41" s="275" t="str">
        <f>IF(OR('Eff Conc.'!F41=0,'Eff Conc.'!F41=""), " ", 'Eff Conc.'!$D41*'Eff Conc.'!F41*3.78)</f>
        <v xml:space="preserve"> </v>
      </c>
      <c r="G41" s="275" t="str">
        <f>IF(OR('Eff Conc.'!G41=0,'Eff Conc.'!G41=""), " ", 'Eff Conc.'!$D41*'Eff Conc.'!G41*3.78)</f>
        <v xml:space="preserve"> </v>
      </c>
      <c r="H41" s="275" t="str">
        <f>IF('Eff Conc.'!H41="", " ", 'Eff Conc.'!$D41*'Eff Conc.'!H41*3.78)</f>
        <v xml:space="preserve"> </v>
      </c>
      <c r="I41" s="275" t="str">
        <f>IF('Eff Conc.'!I41="", " ", 'Eff Conc.'!$D41*'Eff Conc.'!I41*3.78)</f>
        <v xml:space="preserve"> </v>
      </c>
      <c r="J41" s="275" t="str">
        <f>IF('Eff Conc.'!J41="", " ", 'Eff Conc.'!$D41*'Eff Conc.'!J41*3.78)</f>
        <v xml:space="preserve"> </v>
      </c>
      <c r="K41" s="275" t="str">
        <f>IF('Eff Conc.'!K41="", " ", 'Eff Conc.'!$D41*'Eff Conc.'!K41*3.78)</f>
        <v xml:space="preserve"> </v>
      </c>
      <c r="L41" s="275" t="str">
        <f>IF('Eff Conc.'!L41="", " ", 'Eff Conc.'!$D41*'Eff Conc.'!L41*3.78)</f>
        <v xml:space="preserve"> </v>
      </c>
      <c r="M41" s="275" t="str">
        <f>IF('Eff Conc.'!M41="", " ", 'Eff Conc.'!$D41*'Eff Conc.'!M41*3.78)</f>
        <v xml:space="preserve"> </v>
      </c>
      <c r="N41" s="275" t="str">
        <f>IF('Eff Conc.'!N41="", " ", 'Eff Conc.'!$D41*'Eff Conc.'!N41*3.78)</f>
        <v xml:space="preserve"> </v>
      </c>
      <c r="O41" s="275" t="str">
        <f>IF('Eff Conc.'!O41="", " ", 'Eff Conc.'!$D41*'Eff Conc.'!O41*3.78)</f>
        <v xml:space="preserve"> </v>
      </c>
      <c r="P41" s="275" t="str">
        <f>IF('Eff Conc.'!P41="", " ", 'Eff Conc.'!$E41*'Eff Conc.'!P41*3.78)</f>
        <v xml:space="preserve"> </v>
      </c>
      <c r="Q41" s="292" t="str">
        <f>IF('Eff Conc.'!U41="", " ", 'Eff Conc.'!$D41*'Eff Conc.'!U41*3.78)</f>
        <v xml:space="preserve"> </v>
      </c>
    </row>
    <row r="42" spans="1:17" ht="15" customHeight="1" x14ac:dyDescent="0.25">
      <c r="A42" s="291">
        <f>'Eff Conc.'!A42</f>
        <v>0</v>
      </c>
      <c r="B42" s="87">
        <f>'Eff Conc.'!B42</f>
        <v>0</v>
      </c>
      <c r="C42" s="129">
        <f>'Eff Conc.'!C42</f>
        <v>0</v>
      </c>
      <c r="D42" s="240">
        <f>'Eff Conc.'!D42</f>
        <v>0</v>
      </c>
      <c r="E42" s="240">
        <f>'Eff Conc.'!E42</f>
        <v>0</v>
      </c>
      <c r="F42" s="275" t="str">
        <f>IF(OR('Eff Conc.'!F42=0,'Eff Conc.'!F42=""), " ", 'Eff Conc.'!$D42*'Eff Conc.'!F42*3.78)</f>
        <v xml:space="preserve"> </v>
      </c>
      <c r="G42" s="275" t="str">
        <f>IF(OR('Eff Conc.'!G42=0,'Eff Conc.'!G42=""), " ", 'Eff Conc.'!$D42*'Eff Conc.'!G42*3.78)</f>
        <v xml:space="preserve"> </v>
      </c>
      <c r="H42" s="275" t="str">
        <f>IF('Eff Conc.'!H42="", " ", 'Eff Conc.'!$D42*'Eff Conc.'!H42*3.78)</f>
        <v xml:space="preserve"> </v>
      </c>
      <c r="I42" s="275" t="str">
        <f>IF('Eff Conc.'!I42="", " ", 'Eff Conc.'!$D42*'Eff Conc.'!I42*3.78)</f>
        <v xml:space="preserve"> </v>
      </c>
      <c r="J42" s="275" t="str">
        <f>IF('Eff Conc.'!J42="", " ", 'Eff Conc.'!$D42*'Eff Conc.'!J42*3.78)</f>
        <v xml:space="preserve"> </v>
      </c>
      <c r="K42" s="275" t="str">
        <f>IF('Eff Conc.'!K42="", " ", 'Eff Conc.'!$D42*'Eff Conc.'!K42*3.78)</f>
        <v xml:space="preserve"> </v>
      </c>
      <c r="L42" s="275" t="str">
        <f>IF('Eff Conc.'!L42="", " ", 'Eff Conc.'!$D42*'Eff Conc.'!L42*3.78)</f>
        <v xml:space="preserve"> </v>
      </c>
      <c r="M42" s="275" t="str">
        <f>IF('Eff Conc.'!M42="", " ", 'Eff Conc.'!$D42*'Eff Conc.'!M42*3.78)</f>
        <v xml:space="preserve"> </v>
      </c>
      <c r="N42" s="275" t="str">
        <f>IF('Eff Conc.'!N42="", " ", 'Eff Conc.'!$D42*'Eff Conc.'!N42*3.78)</f>
        <v xml:space="preserve"> </v>
      </c>
      <c r="O42" s="275" t="str">
        <f>IF('Eff Conc.'!O42="", " ", 'Eff Conc.'!$D42*'Eff Conc.'!O42*3.78)</f>
        <v xml:space="preserve"> </v>
      </c>
      <c r="P42" s="275" t="str">
        <f>IF('Eff Conc.'!P42="", " ", 'Eff Conc.'!$E42*'Eff Conc.'!P42*3.78)</f>
        <v xml:space="preserve"> </v>
      </c>
      <c r="Q42" s="292" t="str">
        <f>IF('Eff Conc.'!U42="", " ", 'Eff Conc.'!$D42*'Eff Conc.'!U42*3.78)</f>
        <v xml:space="preserve"> </v>
      </c>
    </row>
    <row r="43" spans="1:17" ht="15" customHeight="1" x14ac:dyDescent="0.25">
      <c r="A43" s="291">
        <f>'Eff Conc.'!A43</f>
        <v>0</v>
      </c>
      <c r="B43" s="87">
        <f>'Eff Conc.'!B43</f>
        <v>0</v>
      </c>
      <c r="C43" s="129">
        <f>'Eff Conc.'!C43</f>
        <v>0</v>
      </c>
      <c r="D43" s="240">
        <f>'Eff Conc.'!D43</f>
        <v>0</v>
      </c>
      <c r="E43" s="240">
        <f>'Eff Conc.'!E43</f>
        <v>0</v>
      </c>
      <c r="F43" s="275" t="str">
        <f>IF(OR('Eff Conc.'!F43=0,'Eff Conc.'!F43=""), " ", 'Eff Conc.'!$D43*'Eff Conc.'!F43*3.78)</f>
        <v xml:space="preserve"> </v>
      </c>
      <c r="G43" s="275" t="str">
        <f>IF(OR('Eff Conc.'!G43=0,'Eff Conc.'!G43=""), " ", 'Eff Conc.'!$D43*'Eff Conc.'!G43*3.78)</f>
        <v xml:space="preserve"> </v>
      </c>
      <c r="H43" s="275" t="str">
        <f>IF('Eff Conc.'!H43="", " ", 'Eff Conc.'!$D43*'Eff Conc.'!H43*3.78)</f>
        <v xml:space="preserve"> </v>
      </c>
      <c r="I43" s="275" t="str">
        <f>IF('Eff Conc.'!I43="", " ", 'Eff Conc.'!$D43*'Eff Conc.'!I43*3.78)</f>
        <v xml:space="preserve"> </v>
      </c>
      <c r="J43" s="275" t="str">
        <f>IF('Eff Conc.'!J43="", " ", 'Eff Conc.'!$D43*'Eff Conc.'!J43*3.78)</f>
        <v xml:space="preserve"> </v>
      </c>
      <c r="K43" s="275" t="str">
        <f>IF('Eff Conc.'!K43="", " ", 'Eff Conc.'!$D43*'Eff Conc.'!K43*3.78)</f>
        <v xml:space="preserve"> </v>
      </c>
      <c r="L43" s="275" t="str">
        <f>IF('Eff Conc.'!L43="", " ", 'Eff Conc.'!$D43*'Eff Conc.'!L43*3.78)</f>
        <v xml:space="preserve"> </v>
      </c>
      <c r="M43" s="275" t="str">
        <f>IF('Eff Conc.'!M43="", " ", 'Eff Conc.'!$D43*'Eff Conc.'!M43*3.78)</f>
        <v xml:space="preserve"> </v>
      </c>
      <c r="N43" s="275" t="str">
        <f>IF('Eff Conc.'!N43="", " ", 'Eff Conc.'!$D43*'Eff Conc.'!N43*3.78)</f>
        <v xml:space="preserve"> </v>
      </c>
      <c r="O43" s="275" t="str">
        <f>IF('Eff Conc.'!O43="", " ", 'Eff Conc.'!$D43*'Eff Conc.'!O43*3.78)</f>
        <v xml:space="preserve"> </v>
      </c>
      <c r="P43" s="275" t="str">
        <f>IF('Eff Conc.'!P43="", " ", 'Eff Conc.'!$E43*'Eff Conc.'!P43*3.78)</f>
        <v xml:space="preserve"> </v>
      </c>
      <c r="Q43" s="292" t="str">
        <f>IF('Eff Conc.'!U43="", " ", 'Eff Conc.'!$D43*'Eff Conc.'!U43*3.78)</f>
        <v xml:space="preserve"> </v>
      </c>
    </row>
    <row r="44" spans="1:17" x14ac:dyDescent="0.25">
      <c r="A44" s="291">
        <f>'Eff Conc.'!A44</f>
        <v>0</v>
      </c>
      <c r="B44" s="87">
        <f>'Eff Conc.'!B44</f>
        <v>0</v>
      </c>
      <c r="C44" s="129">
        <f>'Eff Conc.'!C44</f>
        <v>0</v>
      </c>
      <c r="D44" s="240">
        <f>'Eff Conc.'!D44</f>
        <v>0</v>
      </c>
      <c r="E44" s="240">
        <f>'Eff Conc.'!E44</f>
        <v>0</v>
      </c>
      <c r="F44" s="275" t="str">
        <f>IF(OR('Eff Conc.'!F44=0,'Eff Conc.'!F44=""), " ", 'Eff Conc.'!$D44*'Eff Conc.'!F44*3.78)</f>
        <v xml:space="preserve"> </v>
      </c>
      <c r="G44" s="275" t="str">
        <f>IF(OR('Eff Conc.'!G44=0,'Eff Conc.'!G44=""), " ", 'Eff Conc.'!$D44*'Eff Conc.'!G44*3.78)</f>
        <v xml:space="preserve"> </v>
      </c>
      <c r="H44" s="275" t="str">
        <f>IF('Eff Conc.'!H44="", " ", 'Eff Conc.'!$D44*'Eff Conc.'!H44*3.78)</f>
        <v xml:space="preserve"> </v>
      </c>
      <c r="I44" s="275" t="str">
        <f>IF('Eff Conc.'!I44="", " ", 'Eff Conc.'!$D44*'Eff Conc.'!I44*3.78)</f>
        <v xml:space="preserve"> </v>
      </c>
      <c r="J44" s="275" t="str">
        <f>IF('Eff Conc.'!J44="", " ", 'Eff Conc.'!$D44*'Eff Conc.'!J44*3.78)</f>
        <v xml:space="preserve"> </v>
      </c>
      <c r="K44" s="275" t="str">
        <f>IF('Eff Conc.'!K44="", " ", 'Eff Conc.'!$D44*'Eff Conc.'!K44*3.78)</f>
        <v xml:space="preserve"> </v>
      </c>
      <c r="L44" s="275" t="str">
        <f>IF('Eff Conc.'!L44="", " ", 'Eff Conc.'!$D44*'Eff Conc.'!L44*3.78)</f>
        <v xml:space="preserve"> </v>
      </c>
      <c r="M44" s="275" t="str">
        <f>IF('Eff Conc.'!M44="", " ", 'Eff Conc.'!$D44*'Eff Conc.'!M44*3.78)</f>
        <v xml:space="preserve"> </v>
      </c>
      <c r="N44" s="275" t="str">
        <f>IF('Eff Conc.'!N44="", " ", 'Eff Conc.'!$D44*'Eff Conc.'!N44*3.78)</f>
        <v xml:space="preserve"> </v>
      </c>
      <c r="O44" s="275" t="str">
        <f>IF('Eff Conc.'!O44="", " ", 'Eff Conc.'!$D44*'Eff Conc.'!O44*3.78)</f>
        <v xml:space="preserve"> </v>
      </c>
      <c r="P44" s="275" t="str">
        <f>IF('Eff Conc.'!P44="", " ", 'Eff Conc.'!$E44*'Eff Conc.'!P44*3.78)</f>
        <v xml:space="preserve"> </v>
      </c>
      <c r="Q44" s="292" t="str">
        <f>IF('Eff Conc.'!U44="", " ", 'Eff Conc.'!$D44*'Eff Conc.'!U44*3.78)</f>
        <v xml:space="preserve"> </v>
      </c>
    </row>
    <row r="45" spans="1:17" x14ac:dyDescent="0.25">
      <c r="A45" s="291">
        <f>'Eff Conc.'!A45</f>
        <v>0</v>
      </c>
      <c r="B45" s="87">
        <f>'Eff Conc.'!B45</f>
        <v>0</v>
      </c>
      <c r="C45" s="129">
        <f>'Eff Conc.'!C45</f>
        <v>0</v>
      </c>
      <c r="D45" s="240">
        <f>'Eff Conc.'!D45</f>
        <v>0</v>
      </c>
      <c r="E45" s="240">
        <f>'Eff Conc.'!E45</f>
        <v>0</v>
      </c>
      <c r="F45" s="275" t="str">
        <f>IF(OR('Eff Conc.'!F45=0,'Eff Conc.'!F45=""), " ", 'Eff Conc.'!$D45*'Eff Conc.'!F45*3.78)</f>
        <v xml:space="preserve"> </v>
      </c>
      <c r="G45" s="275" t="str">
        <f>IF(OR('Eff Conc.'!G45=0,'Eff Conc.'!G45=""), " ", 'Eff Conc.'!$D45*'Eff Conc.'!G45*3.78)</f>
        <v xml:space="preserve"> </v>
      </c>
      <c r="H45" s="275" t="str">
        <f>IF('Eff Conc.'!H45="", " ", 'Eff Conc.'!$D45*'Eff Conc.'!H45*3.78)</f>
        <v xml:space="preserve"> </v>
      </c>
      <c r="I45" s="275" t="str">
        <f>IF('Eff Conc.'!I45="", " ", 'Eff Conc.'!$D45*'Eff Conc.'!I45*3.78)</f>
        <v xml:space="preserve"> </v>
      </c>
      <c r="J45" s="275" t="str">
        <f>IF('Eff Conc.'!J45="", " ", 'Eff Conc.'!$D45*'Eff Conc.'!J45*3.78)</f>
        <v xml:space="preserve"> </v>
      </c>
      <c r="K45" s="275" t="str">
        <f>IF('Eff Conc.'!K45="", " ", 'Eff Conc.'!$D45*'Eff Conc.'!K45*3.78)</f>
        <v xml:space="preserve"> </v>
      </c>
      <c r="L45" s="275" t="str">
        <f>IF('Eff Conc.'!L45="", " ", 'Eff Conc.'!$D45*'Eff Conc.'!L45*3.78)</f>
        <v xml:space="preserve"> </v>
      </c>
      <c r="M45" s="275" t="str">
        <f>IF('Eff Conc.'!M45="", " ", 'Eff Conc.'!$D45*'Eff Conc.'!M45*3.78)</f>
        <v xml:space="preserve"> </v>
      </c>
      <c r="N45" s="275" t="str">
        <f>IF('Eff Conc.'!N45="", " ", 'Eff Conc.'!$D45*'Eff Conc.'!N45*3.78)</f>
        <v xml:space="preserve"> </v>
      </c>
      <c r="O45" s="275" t="str">
        <f>IF('Eff Conc.'!O45="", " ", 'Eff Conc.'!$D45*'Eff Conc.'!O45*3.78)</f>
        <v xml:space="preserve"> </v>
      </c>
      <c r="P45" s="275" t="str">
        <f>IF('Eff Conc.'!P45="", " ", 'Eff Conc.'!$E45*'Eff Conc.'!P45*3.78)</f>
        <v xml:space="preserve"> </v>
      </c>
      <c r="Q45" s="292" t="str">
        <f>IF('Eff Conc.'!U45="", " ", 'Eff Conc.'!$D45*'Eff Conc.'!U45*3.78)</f>
        <v xml:space="preserve"> </v>
      </c>
    </row>
    <row r="46" spans="1:17" x14ac:dyDescent="0.25">
      <c r="A46" s="291">
        <f>'Eff Conc.'!A46</f>
        <v>0</v>
      </c>
      <c r="B46" s="87">
        <f>'Eff Conc.'!B46</f>
        <v>0</v>
      </c>
      <c r="C46" s="129">
        <f>'Eff Conc.'!C46</f>
        <v>0</v>
      </c>
      <c r="D46" s="240">
        <f>'Eff Conc.'!D46</f>
        <v>0</v>
      </c>
      <c r="E46" s="240">
        <f>'Eff Conc.'!E46</f>
        <v>0</v>
      </c>
      <c r="F46" s="275" t="str">
        <f>IF(OR('Eff Conc.'!F46=0,'Eff Conc.'!F46=""), " ", 'Eff Conc.'!$D46*'Eff Conc.'!F46*3.78)</f>
        <v xml:space="preserve"> </v>
      </c>
      <c r="G46" s="275" t="str">
        <f>IF(OR('Eff Conc.'!G46=0,'Eff Conc.'!G46=""), " ", 'Eff Conc.'!$D46*'Eff Conc.'!G46*3.78)</f>
        <v xml:space="preserve"> </v>
      </c>
      <c r="H46" s="275" t="str">
        <f>IF('Eff Conc.'!H46="", " ", 'Eff Conc.'!$D46*'Eff Conc.'!H46*3.78)</f>
        <v xml:space="preserve"> </v>
      </c>
      <c r="I46" s="275" t="str">
        <f>IF('Eff Conc.'!I46="", " ", 'Eff Conc.'!$D46*'Eff Conc.'!I46*3.78)</f>
        <v xml:space="preserve"> </v>
      </c>
      <c r="J46" s="275" t="str">
        <f>IF('Eff Conc.'!J46="", " ", 'Eff Conc.'!$D46*'Eff Conc.'!J46*3.78)</f>
        <v xml:space="preserve"> </v>
      </c>
      <c r="K46" s="275" t="str">
        <f>IF('Eff Conc.'!K46="", " ", 'Eff Conc.'!$D46*'Eff Conc.'!K46*3.78)</f>
        <v xml:space="preserve"> </v>
      </c>
      <c r="L46" s="275" t="str">
        <f>IF('Eff Conc.'!L46="", " ", 'Eff Conc.'!$D46*'Eff Conc.'!L46*3.78)</f>
        <v xml:space="preserve"> </v>
      </c>
      <c r="M46" s="275" t="str">
        <f>IF('Eff Conc.'!M46="", " ", 'Eff Conc.'!$D46*'Eff Conc.'!M46*3.78)</f>
        <v xml:space="preserve"> </v>
      </c>
      <c r="N46" s="275" t="str">
        <f>IF('Eff Conc.'!N46="", " ", 'Eff Conc.'!$D46*'Eff Conc.'!N46*3.78)</f>
        <v xml:space="preserve"> </v>
      </c>
      <c r="O46" s="275" t="str">
        <f>IF('Eff Conc.'!O46="", " ", 'Eff Conc.'!$D46*'Eff Conc.'!O46*3.78)</f>
        <v xml:space="preserve"> </v>
      </c>
      <c r="P46" s="275" t="str">
        <f>IF('Eff Conc.'!P46="", " ", 'Eff Conc.'!$E46*'Eff Conc.'!P46*3.78)</f>
        <v xml:space="preserve"> </v>
      </c>
      <c r="Q46" s="292" t="str">
        <f>IF('Eff Conc.'!U46="", " ", 'Eff Conc.'!$D46*'Eff Conc.'!U46*3.78)</f>
        <v xml:space="preserve"> </v>
      </c>
    </row>
    <row r="47" spans="1:17" x14ac:dyDescent="0.25">
      <c r="A47" s="291">
        <f>'Eff Conc.'!A47</f>
        <v>0</v>
      </c>
      <c r="B47" s="87">
        <f>'Eff Conc.'!B47</f>
        <v>0</v>
      </c>
      <c r="C47" s="129">
        <f>'Eff Conc.'!C47</f>
        <v>0</v>
      </c>
      <c r="D47" s="240">
        <f>'Eff Conc.'!D47</f>
        <v>0</v>
      </c>
      <c r="E47" s="240">
        <f>'Eff Conc.'!E47</f>
        <v>0</v>
      </c>
      <c r="F47" s="275" t="str">
        <f>IF(OR('Eff Conc.'!F47=0,'Eff Conc.'!F47=""), " ", 'Eff Conc.'!$D47*'Eff Conc.'!F47*3.78)</f>
        <v xml:space="preserve"> </v>
      </c>
      <c r="G47" s="275" t="str">
        <f>IF(OR('Eff Conc.'!G47=0,'Eff Conc.'!G47=""), " ", 'Eff Conc.'!$D47*'Eff Conc.'!G47*3.78)</f>
        <v xml:space="preserve"> </v>
      </c>
      <c r="H47" s="275" t="str">
        <f>IF('Eff Conc.'!H47="", " ", 'Eff Conc.'!$D47*'Eff Conc.'!H47*3.78)</f>
        <v xml:space="preserve"> </v>
      </c>
      <c r="I47" s="275" t="str">
        <f>IF('Eff Conc.'!I47="", " ", 'Eff Conc.'!$D47*'Eff Conc.'!I47*3.78)</f>
        <v xml:space="preserve"> </v>
      </c>
      <c r="J47" s="275" t="str">
        <f>IF('Eff Conc.'!J47="", " ", 'Eff Conc.'!$D47*'Eff Conc.'!J47*3.78)</f>
        <v xml:space="preserve"> </v>
      </c>
      <c r="K47" s="275" t="str">
        <f>IF('Eff Conc.'!K47="", " ", 'Eff Conc.'!$D47*'Eff Conc.'!K47*3.78)</f>
        <v xml:space="preserve"> </v>
      </c>
      <c r="L47" s="275" t="str">
        <f>IF('Eff Conc.'!L47="", " ", 'Eff Conc.'!$D47*'Eff Conc.'!L47*3.78)</f>
        <v xml:space="preserve"> </v>
      </c>
      <c r="M47" s="275" t="str">
        <f>IF('Eff Conc.'!M47="", " ", 'Eff Conc.'!$D47*'Eff Conc.'!M47*3.78)</f>
        <v xml:space="preserve"> </v>
      </c>
      <c r="N47" s="275" t="str">
        <f>IF('Eff Conc.'!N47="", " ", 'Eff Conc.'!$D47*'Eff Conc.'!N47*3.78)</f>
        <v xml:space="preserve"> </v>
      </c>
      <c r="O47" s="275" t="str">
        <f>IF('Eff Conc.'!O47="", " ", 'Eff Conc.'!$D47*'Eff Conc.'!O47*3.78)</f>
        <v xml:space="preserve"> </v>
      </c>
      <c r="P47" s="275" t="str">
        <f>IF('Eff Conc.'!P47="", " ", 'Eff Conc.'!$E47*'Eff Conc.'!P47*3.78)</f>
        <v xml:space="preserve"> </v>
      </c>
      <c r="Q47" s="292" t="str">
        <f>IF('Eff Conc.'!U47="", " ", 'Eff Conc.'!$D47*'Eff Conc.'!U47*3.78)</f>
        <v xml:space="preserve"> </v>
      </c>
    </row>
    <row r="48" spans="1:17" x14ac:dyDescent="0.25">
      <c r="A48" s="291">
        <f>'Eff Conc.'!A48</f>
        <v>0</v>
      </c>
      <c r="B48" s="87">
        <f>'Eff Conc.'!B48</f>
        <v>0</v>
      </c>
      <c r="C48" s="129">
        <f>'Eff Conc.'!C48</f>
        <v>0</v>
      </c>
      <c r="D48" s="240">
        <f>'Eff Conc.'!D48</f>
        <v>0</v>
      </c>
      <c r="E48" s="240">
        <f>'Eff Conc.'!E48</f>
        <v>0</v>
      </c>
      <c r="F48" s="275" t="str">
        <f>IF(OR('Eff Conc.'!F48=0,'Eff Conc.'!F48=""), " ", 'Eff Conc.'!$D48*'Eff Conc.'!F48*3.78)</f>
        <v xml:space="preserve"> </v>
      </c>
      <c r="G48" s="275" t="str">
        <f>IF(OR('Eff Conc.'!G48=0,'Eff Conc.'!G48=""), " ", 'Eff Conc.'!$D48*'Eff Conc.'!G48*3.78)</f>
        <v xml:space="preserve"> </v>
      </c>
      <c r="H48" s="275" t="str">
        <f>IF('Eff Conc.'!H48="", " ", 'Eff Conc.'!$D48*'Eff Conc.'!H48*3.78)</f>
        <v xml:space="preserve"> </v>
      </c>
      <c r="I48" s="275" t="str">
        <f>IF('Eff Conc.'!I48="", " ", 'Eff Conc.'!$D48*'Eff Conc.'!I48*3.78)</f>
        <v xml:space="preserve"> </v>
      </c>
      <c r="J48" s="275" t="str">
        <f>IF('Eff Conc.'!J48="", " ", 'Eff Conc.'!$D48*'Eff Conc.'!J48*3.78)</f>
        <v xml:space="preserve"> </v>
      </c>
      <c r="K48" s="275" t="str">
        <f>IF('Eff Conc.'!K48="", " ", 'Eff Conc.'!$D48*'Eff Conc.'!K48*3.78)</f>
        <v xml:space="preserve"> </v>
      </c>
      <c r="L48" s="275" t="str">
        <f>IF('Eff Conc.'!L48="", " ", 'Eff Conc.'!$D48*'Eff Conc.'!L48*3.78)</f>
        <v xml:space="preserve"> </v>
      </c>
      <c r="M48" s="275" t="str">
        <f>IF('Eff Conc.'!M48="", " ", 'Eff Conc.'!$D48*'Eff Conc.'!M48*3.78)</f>
        <v xml:space="preserve"> </v>
      </c>
      <c r="N48" s="275" t="str">
        <f>IF('Eff Conc.'!N48="", " ", 'Eff Conc.'!$D48*'Eff Conc.'!N48*3.78)</f>
        <v xml:space="preserve"> </v>
      </c>
      <c r="O48" s="275" t="str">
        <f>IF('Eff Conc.'!O48="", " ", 'Eff Conc.'!$D48*'Eff Conc.'!O48*3.78)</f>
        <v xml:space="preserve"> </v>
      </c>
      <c r="P48" s="275" t="str">
        <f>IF('Eff Conc.'!P48="", " ", 'Eff Conc.'!$E48*'Eff Conc.'!P48*3.78)</f>
        <v xml:space="preserve"> </v>
      </c>
      <c r="Q48" s="292" t="str">
        <f>IF('Eff Conc.'!U48="", " ", 'Eff Conc.'!$D48*'Eff Conc.'!U48*3.78)</f>
        <v xml:space="preserve"> </v>
      </c>
    </row>
    <row r="49" spans="1:17" x14ac:dyDescent="0.25">
      <c r="A49" s="291">
        <f>'Eff Conc.'!A49</f>
        <v>0</v>
      </c>
      <c r="B49" s="87">
        <f>'Eff Conc.'!B49</f>
        <v>0</v>
      </c>
      <c r="C49" s="129">
        <f>'Eff Conc.'!C49</f>
        <v>0</v>
      </c>
      <c r="D49" s="240">
        <f>'Eff Conc.'!D49</f>
        <v>0</v>
      </c>
      <c r="E49" s="240">
        <f>'Eff Conc.'!E49</f>
        <v>0</v>
      </c>
      <c r="F49" s="275" t="str">
        <f>IF(OR('Eff Conc.'!F49=0,'Eff Conc.'!F49=""), " ", 'Eff Conc.'!$D49*'Eff Conc.'!F49*3.78)</f>
        <v xml:space="preserve"> </v>
      </c>
      <c r="G49" s="275" t="str">
        <f>IF(OR('Eff Conc.'!G49=0,'Eff Conc.'!G49=""), " ", 'Eff Conc.'!$D49*'Eff Conc.'!G49*3.78)</f>
        <v xml:space="preserve"> </v>
      </c>
      <c r="H49" s="275" t="str">
        <f>IF('Eff Conc.'!H49="", " ", 'Eff Conc.'!$D49*'Eff Conc.'!H49*3.78)</f>
        <v xml:space="preserve"> </v>
      </c>
      <c r="I49" s="275" t="str">
        <f>IF('Eff Conc.'!I49="", " ", 'Eff Conc.'!$D49*'Eff Conc.'!I49*3.78)</f>
        <v xml:space="preserve"> </v>
      </c>
      <c r="J49" s="275" t="str">
        <f>IF('Eff Conc.'!J49="", " ", 'Eff Conc.'!$D49*'Eff Conc.'!J49*3.78)</f>
        <v xml:space="preserve"> </v>
      </c>
      <c r="K49" s="275" t="str">
        <f>IF('Eff Conc.'!K49="", " ", 'Eff Conc.'!$D49*'Eff Conc.'!K49*3.78)</f>
        <v xml:space="preserve"> </v>
      </c>
      <c r="L49" s="275" t="str">
        <f>IF('Eff Conc.'!L49="", " ", 'Eff Conc.'!$D49*'Eff Conc.'!L49*3.78)</f>
        <v xml:space="preserve"> </v>
      </c>
      <c r="M49" s="275" t="str">
        <f>IF('Eff Conc.'!M49="", " ", 'Eff Conc.'!$D49*'Eff Conc.'!M49*3.78)</f>
        <v xml:space="preserve"> </v>
      </c>
      <c r="N49" s="275" t="str">
        <f>IF('Eff Conc.'!N49="", " ", 'Eff Conc.'!$D49*'Eff Conc.'!N49*3.78)</f>
        <v xml:space="preserve"> </v>
      </c>
      <c r="O49" s="275" t="str">
        <f>IF('Eff Conc.'!O49="", " ", 'Eff Conc.'!$D49*'Eff Conc.'!O49*3.78)</f>
        <v xml:space="preserve"> </v>
      </c>
      <c r="P49" s="275" t="str">
        <f>IF('Eff Conc.'!P49="", " ", 'Eff Conc.'!$E49*'Eff Conc.'!P49*3.78)</f>
        <v xml:space="preserve"> </v>
      </c>
      <c r="Q49" s="292" t="str">
        <f>IF('Eff Conc.'!U49="", " ", 'Eff Conc.'!$D49*'Eff Conc.'!U49*3.78)</f>
        <v xml:space="preserve"> </v>
      </c>
    </row>
    <row r="50" spans="1:17" x14ac:dyDescent="0.25">
      <c r="A50" s="291">
        <f>'Eff Conc.'!A50</f>
        <v>0</v>
      </c>
      <c r="B50" s="87">
        <f>'Eff Conc.'!B50</f>
        <v>0</v>
      </c>
      <c r="C50" s="129">
        <f>'Eff Conc.'!C50</f>
        <v>0</v>
      </c>
      <c r="D50" s="240">
        <f>'Eff Conc.'!D50</f>
        <v>0</v>
      </c>
      <c r="E50" s="240">
        <f>'Eff Conc.'!E50</f>
        <v>0</v>
      </c>
      <c r="F50" s="275" t="str">
        <f>IF(OR('Eff Conc.'!F50=0,'Eff Conc.'!F50=""), " ", 'Eff Conc.'!$D50*'Eff Conc.'!F50*3.78)</f>
        <v xml:space="preserve"> </v>
      </c>
      <c r="G50" s="275" t="str">
        <f>IF(OR('Eff Conc.'!G50=0,'Eff Conc.'!G50=""), " ", 'Eff Conc.'!$D50*'Eff Conc.'!G50*3.78)</f>
        <v xml:space="preserve"> </v>
      </c>
      <c r="H50" s="275" t="str">
        <f>IF('Eff Conc.'!H50="", " ", 'Eff Conc.'!$D50*'Eff Conc.'!H50*3.78)</f>
        <v xml:space="preserve"> </v>
      </c>
      <c r="I50" s="275" t="str">
        <f>IF('Eff Conc.'!I50="", " ", 'Eff Conc.'!$D50*'Eff Conc.'!I50*3.78)</f>
        <v xml:space="preserve"> </v>
      </c>
      <c r="J50" s="275" t="str">
        <f>IF('Eff Conc.'!J50="", " ", 'Eff Conc.'!$D50*'Eff Conc.'!J50*3.78)</f>
        <v xml:space="preserve"> </v>
      </c>
      <c r="K50" s="275" t="str">
        <f>IF('Eff Conc.'!K50="", " ", 'Eff Conc.'!$D50*'Eff Conc.'!K50*3.78)</f>
        <v xml:space="preserve"> </v>
      </c>
      <c r="L50" s="275" t="str">
        <f>IF('Eff Conc.'!L50="", " ", 'Eff Conc.'!$D50*'Eff Conc.'!L50*3.78)</f>
        <v xml:space="preserve"> </v>
      </c>
      <c r="M50" s="275" t="str">
        <f>IF('Eff Conc.'!M50="", " ", 'Eff Conc.'!$D50*'Eff Conc.'!M50*3.78)</f>
        <v xml:space="preserve"> </v>
      </c>
      <c r="N50" s="275" t="str">
        <f>IF('Eff Conc.'!N50="", " ", 'Eff Conc.'!$D50*'Eff Conc.'!N50*3.78)</f>
        <v xml:space="preserve"> </v>
      </c>
      <c r="O50" s="275" t="str">
        <f>IF('Eff Conc.'!O50="", " ", 'Eff Conc.'!$D50*'Eff Conc.'!O50*3.78)</f>
        <v xml:space="preserve"> </v>
      </c>
      <c r="P50" s="275" t="str">
        <f>IF('Eff Conc.'!P50="", " ", 'Eff Conc.'!$E50*'Eff Conc.'!P50*3.78)</f>
        <v xml:space="preserve"> </v>
      </c>
      <c r="Q50" s="292" t="str">
        <f>IF('Eff Conc.'!U50="", " ", 'Eff Conc.'!$D50*'Eff Conc.'!U50*3.78)</f>
        <v xml:space="preserve"> </v>
      </c>
    </row>
    <row r="51" spans="1:17" x14ac:dyDescent="0.25">
      <c r="A51" s="291">
        <f>'Eff Conc.'!A51</f>
        <v>0</v>
      </c>
      <c r="B51" s="87">
        <f>'Eff Conc.'!B51</f>
        <v>0</v>
      </c>
      <c r="C51" s="129">
        <f>'Eff Conc.'!C51</f>
        <v>0</v>
      </c>
      <c r="D51" s="240">
        <f>'Eff Conc.'!D51</f>
        <v>0</v>
      </c>
      <c r="E51" s="240">
        <f>'Eff Conc.'!E51</f>
        <v>0</v>
      </c>
      <c r="F51" s="275" t="str">
        <f>IF(OR('Eff Conc.'!F51=0,'Eff Conc.'!F51=""), " ", 'Eff Conc.'!$D51*'Eff Conc.'!F51*3.78)</f>
        <v xml:space="preserve"> </v>
      </c>
      <c r="G51" s="275" t="str">
        <f>IF(OR('Eff Conc.'!G51=0,'Eff Conc.'!G51=""), " ", 'Eff Conc.'!$D51*'Eff Conc.'!G51*3.78)</f>
        <v xml:space="preserve"> </v>
      </c>
      <c r="H51" s="275" t="str">
        <f>IF('Eff Conc.'!H51="", " ", 'Eff Conc.'!$D51*'Eff Conc.'!H51*3.78)</f>
        <v xml:space="preserve"> </v>
      </c>
      <c r="I51" s="275" t="str">
        <f>IF('Eff Conc.'!I51="", " ", 'Eff Conc.'!$D51*'Eff Conc.'!I51*3.78)</f>
        <v xml:space="preserve"> </v>
      </c>
      <c r="J51" s="275" t="str">
        <f>IF('Eff Conc.'!J51="", " ", 'Eff Conc.'!$D51*'Eff Conc.'!J51*3.78)</f>
        <v xml:space="preserve"> </v>
      </c>
      <c r="K51" s="275" t="str">
        <f>IF('Eff Conc.'!K51="", " ", 'Eff Conc.'!$D51*'Eff Conc.'!K51*3.78)</f>
        <v xml:space="preserve"> </v>
      </c>
      <c r="L51" s="275" t="str">
        <f>IF('Eff Conc.'!L51="", " ", 'Eff Conc.'!$D51*'Eff Conc.'!L51*3.78)</f>
        <v xml:space="preserve"> </v>
      </c>
      <c r="M51" s="275" t="str">
        <f>IF('Eff Conc.'!M51="", " ", 'Eff Conc.'!$D51*'Eff Conc.'!M51*3.78)</f>
        <v xml:space="preserve"> </v>
      </c>
      <c r="N51" s="275" t="str">
        <f>IF('Eff Conc.'!N51="", " ", 'Eff Conc.'!$D51*'Eff Conc.'!N51*3.78)</f>
        <v xml:space="preserve"> </v>
      </c>
      <c r="O51" s="275" t="str">
        <f>IF('Eff Conc.'!O51="", " ", 'Eff Conc.'!$D51*'Eff Conc.'!O51*3.78)</f>
        <v xml:space="preserve"> </v>
      </c>
      <c r="P51" s="275" t="str">
        <f>IF('Eff Conc.'!P51="", " ", 'Eff Conc.'!$E51*'Eff Conc.'!P51*3.78)</f>
        <v xml:space="preserve"> </v>
      </c>
      <c r="Q51" s="292" t="str">
        <f>IF('Eff Conc.'!U51="", " ", 'Eff Conc.'!$D51*'Eff Conc.'!U51*3.78)</f>
        <v xml:space="preserve"> </v>
      </c>
    </row>
    <row r="52" spans="1:17" x14ac:dyDescent="0.25">
      <c r="A52" s="291">
        <f>'Eff Conc.'!A52</f>
        <v>0</v>
      </c>
      <c r="B52" s="87">
        <f>'Eff Conc.'!B52</f>
        <v>0</v>
      </c>
      <c r="C52" s="129">
        <f>'Eff Conc.'!C52</f>
        <v>0</v>
      </c>
      <c r="D52" s="240">
        <f>'Eff Conc.'!D52</f>
        <v>0</v>
      </c>
      <c r="E52" s="240">
        <f>'Eff Conc.'!E52</f>
        <v>0</v>
      </c>
      <c r="F52" s="275" t="str">
        <f>IF(OR('Eff Conc.'!F52=0,'Eff Conc.'!F52=""), " ", 'Eff Conc.'!$D52*'Eff Conc.'!F52*3.78)</f>
        <v xml:space="preserve"> </v>
      </c>
      <c r="G52" s="275" t="str">
        <f>IF(OR('Eff Conc.'!G52=0,'Eff Conc.'!G52=""), " ", 'Eff Conc.'!$D52*'Eff Conc.'!G52*3.78)</f>
        <v xml:space="preserve"> </v>
      </c>
      <c r="H52" s="275" t="str">
        <f>IF('Eff Conc.'!H52="", " ", 'Eff Conc.'!$D52*'Eff Conc.'!H52*3.78)</f>
        <v xml:space="preserve"> </v>
      </c>
      <c r="I52" s="275" t="str">
        <f>IF('Eff Conc.'!I52="", " ", 'Eff Conc.'!$D52*'Eff Conc.'!I52*3.78)</f>
        <v xml:space="preserve"> </v>
      </c>
      <c r="J52" s="275" t="str">
        <f>IF('Eff Conc.'!J52="", " ", 'Eff Conc.'!$D52*'Eff Conc.'!J52*3.78)</f>
        <v xml:space="preserve"> </v>
      </c>
      <c r="K52" s="275" t="str">
        <f>IF('Eff Conc.'!K52="", " ", 'Eff Conc.'!$D52*'Eff Conc.'!K52*3.78)</f>
        <v xml:space="preserve"> </v>
      </c>
      <c r="L52" s="275" t="str">
        <f>IF('Eff Conc.'!L52="", " ", 'Eff Conc.'!$D52*'Eff Conc.'!L52*3.78)</f>
        <v xml:space="preserve"> </v>
      </c>
      <c r="M52" s="275" t="str">
        <f>IF('Eff Conc.'!M52="", " ", 'Eff Conc.'!$D52*'Eff Conc.'!M52*3.78)</f>
        <v xml:space="preserve"> </v>
      </c>
      <c r="N52" s="275" t="str">
        <f>IF('Eff Conc.'!N52="", " ", 'Eff Conc.'!$D52*'Eff Conc.'!N52*3.78)</f>
        <v xml:space="preserve"> </v>
      </c>
      <c r="O52" s="275" t="str">
        <f>IF('Eff Conc.'!O52="", " ", 'Eff Conc.'!$D52*'Eff Conc.'!O52*3.78)</f>
        <v xml:space="preserve"> </v>
      </c>
      <c r="P52" s="275" t="str">
        <f>IF('Eff Conc.'!P52="", " ", 'Eff Conc.'!$E52*'Eff Conc.'!P52*3.78)</f>
        <v xml:space="preserve"> </v>
      </c>
      <c r="Q52" s="292" t="str">
        <f>IF('Eff Conc.'!U52="", " ", 'Eff Conc.'!$D52*'Eff Conc.'!U52*3.78)</f>
        <v xml:space="preserve"> </v>
      </c>
    </row>
    <row r="53" spans="1:17" x14ac:dyDescent="0.25">
      <c r="A53" s="291">
        <f>'Eff Conc.'!A53</f>
        <v>0</v>
      </c>
      <c r="B53" s="87">
        <f>'Eff Conc.'!B53</f>
        <v>0</v>
      </c>
      <c r="C53" s="129">
        <f>'Eff Conc.'!C53</f>
        <v>0</v>
      </c>
      <c r="D53" s="240">
        <f>'Eff Conc.'!D53</f>
        <v>0</v>
      </c>
      <c r="E53" s="240">
        <f>'Eff Conc.'!E53</f>
        <v>0</v>
      </c>
      <c r="F53" s="275" t="str">
        <f>IF(OR('Eff Conc.'!F53=0,'Eff Conc.'!F53=""), " ", 'Eff Conc.'!$D53*'Eff Conc.'!F53*3.78)</f>
        <v xml:space="preserve"> </v>
      </c>
      <c r="G53" s="275" t="str">
        <f>IF(OR('Eff Conc.'!G53=0,'Eff Conc.'!G53=""), " ", 'Eff Conc.'!$D53*'Eff Conc.'!G53*3.78)</f>
        <v xml:space="preserve"> </v>
      </c>
      <c r="H53" s="275" t="str">
        <f>IF('Eff Conc.'!H53="", " ", 'Eff Conc.'!$D53*'Eff Conc.'!H53*3.78)</f>
        <v xml:space="preserve"> </v>
      </c>
      <c r="I53" s="275" t="str">
        <f>IF('Eff Conc.'!I53="", " ", 'Eff Conc.'!$D53*'Eff Conc.'!I53*3.78)</f>
        <v xml:space="preserve"> </v>
      </c>
      <c r="J53" s="275" t="str">
        <f>IF('Eff Conc.'!J53="", " ", 'Eff Conc.'!$D53*'Eff Conc.'!J53*3.78)</f>
        <v xml:space="preserve"> </v>
      </c>
      <c r="K53" s="275" t="str">
        <f>IF('Eff Conc.'!K53="", " ", 'Eff Conc.'!$D53*'Eff Conc.'!K53*3.78)</f>
        <v xml:space="preserve"> </v>
      </c>
      <c r="L53" s="275" t="str">
        <f>IF('Eff Conc.'!L53="", " ", 'Eff Conc.'!$D53*'Eff Conc.'!L53*3.78)</f>
        <v xml:space="preserve"> </v>
      </c>
      <c r="M53" s="275" t="str">
        <f>IF('Eff Conc.'!M53="", " ", 'Eff Conc.'!$D53*'Eff Conc.'!M53*3.78)</f>
        <v xml:space="preserve"> </v>
      </c>
      <c r="N53" s="275" t="str">
        <f>IF('Eff Conc.'!N53="", " ", 'Eff Conc.'!$D53*'Eff Conc.'!N53*3.78)</f>
        <v xml:space="preserve"> </v>
      </c>
      <c r="O53" s="275" t="str">
        <f>IF('Eff Conc.'!O53="", " ", 'Eff Conc.'!$D53*'Eff Conc.'!O53*3.78)</f>
        <v xml:space="preserve"> </v>
      </c>
      <c r="P53" s="275" t="str">
        <f>IF('Eff Conc.'!P53="", " ", 'Eff Conc.'!$E53*'Eff Conc.'!P53*3.78)</f>
        <v xml:space="preserve"> </v>
      </c>
      <c r="Q53" s="292" t="str">
        <f>IF('Eff Conc.'!U53="", " ", 'Eff Conc.'!$D53*'Eff Conc.'!U53*3.78)</f>
        <v xml:space="preserve"> </v>
      </c>
    </row>
    <row r="54" spans="1:17" x14ac:dyDescent="0.25">
      <c r="A54" s="291">
        <f>'Eff Conc.'!A54</f>
        <v>0</v>
      </c>
      <c r="B54" s="87">
        <f>'Eff Conc.'!B54</f>
        <v>0</v>
      </c>
      <c r="C54" s="129">
        <f>'Eff Conc.'!C54</f>
        <v>0</v>
      </c>
      <c r="D54" s="240">
        <f>'Eff Conc.'!D54</f>
        <v>0</v>
      </c>
      <c r="E54" s="240">
        <f>'Eff Conc.'!E54</f>
        <v>0</v>
      </c>
      <c r="F54" s="275" t="str">
        <f>IF(OR('Eff Conc.'!F54=0,'Eff Conc.'!F54=""), " ", 'Eff Conc.'!$D54*'Eff Conc.'!F54*3.78)</f>
        <v xml:space="preserve"> </v>
      </c>
      <c r="G54" s="275" t="str">
        <f>IF(OR('Eff Conc.'!G54=0,'Eff Conc.'!G54=""), " ", 'Eff Conc.'!$D54*'Eff Conc.'!G54*3.78)</f>
        <v xml:space="preserve"> </v>
      </c>
      <c r="H54" s="275" t="str">
        <f>IF('Eff Conc.'!H54="", " ", 'Eff Conc.'!$D54*'Eff Conc.'!H54*3.78)</f>
        <v xml:space="preserve"> </v>
      </c>
      <c r="I54" s="275" t="str">
        <f>IF('Eff Conc.'!I54="", " ", 'Eff Conc.'!$D54*'Eff Conc.'!I54*3.78)</f>
        <v xml:space="preserve"> </v>
      </c>
      <c r="J54" s="275" t="str">
        <f>IF('Eff Conc.'!J54="", " ", 'Eff Conc.'!$D54*'Eff Conc.'!J54*3.78)</f>
        <v xml:space="preserve"> </v>
      </c>
      <c r="K54" s="275" t="str">
        <f>IF('Eff Conc.'!K54="", " ", 'Eff Conc.'!$D54*'Eff Conc.'!K54*3.78)</f>
        <v xml:space="preserve"> </v>
      </c>
      <c r="L54" s="275" t="str">
        <f>IF('Eff Conc.'!L54="", " ", 'Eff Conc.'!$D54*'Eff Conc.'!L54*3.78)</f>
        <v xml:space="preserve"> </v>
      </c>
      <c r="M54" s="275" t="str">
        <f>IF('Eff Conc.'!M54="", " ", 'Eff Conc.'!$D54*'Eff Conc.'!M54*3.78)</f>
        <v xml:space="preserve"> </v>
      </c>
      <c r="N54" s="275" t="str">
        <f>IF('Eff Conc.'!N54="", " ", 'Eff Conc.'!$D54*'Eff Conc.'!N54*3.78)</f>
        <v xml:space="preserve"> </v>
      </c>
      <c r="O54" s="275" t="str">
        <f>IF('Eff Conc.'!O54="", " ", 'Eff Conc.'!$D54*'Eff Conc.'!O54*3.78)</f>
        <v xml:space="preserve"> </v>
      </c>
      <c r="P54" s="275" t="str">
        <f>IF('Eff Conc.'!P54="", " ", 'Eff Conc.'!$E54*'Eff Conc.'!P54*3.78)</f>
        <v xml:space="preserve"> </v>
      </c>
      <c r="Q54" s="292" t="str">
        <f>IF('Eff Conc.'!U54="", " ", 'Eff Conc.'!$D54*'Eff Conc.'!U54*3.78)</f>
        <v xml:space="preserve"> </v>
      </c>
    </row>
    <row r="55" spans="1:17" x14ac:dyDescent="0.25">
      <c r="A55" s="291">
        <f>'Eff Conc.'!A55</f>
        <v>0</v>
      </c>
      <c r="B55" s="87">
        <f>'Eff Conc.'!B55</f>
        <v>0</v>
      </c>
      <c r="C55" s="129">
        <f>'Eff Conc.'!C55</f>
        <v>0</v>
      </c>
      <c r="D55" s="240">
        <f>'Eff Conc.'!D55</f>
        <v>0</v>
      </c>
      <c r="E55" s="240">
        <f>'Eff Conc.'!E55</f>
        <v>0</v>
      </c>
      <c r="F55" s="275" t="str">
        <f>IF(OR('Eff Conc.'!F55=0,'Eff Conc.'!F55=""), " ", 'Eff Conc.'!$D55*'Eff Conc.'!F55*3.78)</f>
        <v xml:space="preserve"> </v>
      </c>
      <c r="G55" s="275" t="str">
        <f>IF(OR('Eff Conc.'!G55=0,'Eff Conc.'!G55=""), " ", 'Eff Conc.'!$D55*'Eff Conc.'!G55*3.78)</f>
        <v xml:space="preserve"> </v>
      </c>
      <c r="H55" s="275" t="str">
        <f>IF('Eff Conc.'!H55="", " ", 'Eff Conc.'!$D55*'Eff Conc.'!H55*3.78)</f>
        <v xml:space="preserve"> </v>
      </c>
      <c r="I55" s="275" t="str">
        <f>IF('Eff Conc.'!I55="", " ", 'Eff Conc.'!$D55*'Eff Conc.'!I55*3.78)</f>
        <v xml:space="preserve"> </v>
      </c>
      <c r="J55" s="275" t="str">
        <f>IF('Eff Conc.'!J55="", " ", 'Eff Conc.'!$D55*'Eff Conc.'!J55*3.78)</f>
        <v xml:space="preserve"> </v>
      </c>
      <c r="K55" s="275" t="str">
        <f>IF('Eff Conc.'!K55="", " ", 'Eff Conc.'!$D55*'Eff Conc.'!K55*3.78)</f>
        <v xml:space="preserve"> </v>
      </c>
      <c r="L55" s="275" t="str">
        <f>IF('Eff Conc.'!L55="", " ", 'Eff Conc.'!$D55*'Eff Conc.'!L55*3.78)</f>
        <v xml:space="preserve"> </v>
      </c>
      <c r="M55" s="275" t="str">
        <f>IF('Eff Conc.'!M55="", " ", 'Eff Conc.'!$D55*'Eff Conc.'!M55*3.78)</f>
        <v xml:space="preserve"> </v>
      </c>
      <c r="N55" s="275" t="str">
        <f>IF('Eff Conc.'!N55="", " ", 'Eff Conc.'!$D55*'Eff Conc.'!N55*3.78)</f>
        <v xml:space="preserve"> </v>
      </c>
      <c r="O55" s="275" t="str">
        <f>IF('Eff Conc.'!O55="", " ", 'Eff Conc.'!$D55*'Eff Conc.'!O55*3.78)</f>
        <v xml:space="preserve"> </v>
      </c>
      <c r="P55" s="275" t="str">
        <f>IF('Eff Conc.'!P55="", " ", 'Eff Conc.'!$E55*'Eff Conc.'!P55*3.78)</f>
        <v xml:space="preserve"> </v>
      </c>
      <c r="Q55" s="292" t="str">
        <f>IF('Eff Conc.'!U55="", " ", 'Eff Conc.'!$D55*'Eff Conc.'!U55*3.78)</f>
        <v xml:space="preserve"> </v>
      </c>
    </row>
    <row r="56" spans="1:17" x14ac:dyDescent="0.25">
      <c r="A56" s="291">
        <f>'Eff Conc.'!A56</f>
        <v>0</v>
      </c>
      <c r="B56" s="87">
        <f>'Eff Conc.'!B56</f>
        <v>0</v>
      </c>
      <c r="C56" s="129">
        <f>'Eff Conc.'!C56</f>
        <v>0</v>
      </c>
      <c r="D56" s="240">
        <f>'Eff Conc.'!D56</f>
        <v>0</v>
      </c>
      <c r="E56" s="240">
        <f>'Eff Conc.'!E56</f>
        <v>0</v>
      </c>
      <c r="F56" s="275" t="str">
        <f>IF(OR('Eff Conc.'!F56=0,'Eff Conc.'!F56=""), " ", 'Eff Conc.'!$D56*'Eff Conc.'!F56*3.78)</f>
        <v xml:space="preserve"> </v>
      </c>
      <c r="G56" s="275" t="str">
        <f>IF(OR('Eff Conc.'!G56=0,'Eff Conc.'!G56=""), " ", 'Eff Conc.'!$D56*'Eff Conc.'!G56*3.78)</f>
        <v xml:space="preserve"> </v>
      </c>
      <c r="H56" s="275" t="str">
        <f>IF('Eff Conc.'!H56="", " ", 'Eff Conc.'!$D56*'Eff Conc.'!H56*3.78)</f>
        <v xml:space="preserve"> </v>
      </c>
      <c r="I56" s="275" t="str">
        <f>IF('Eff Conc.'!I56="", " ", 'Eff Conc.'!$D56*'Eff Conc.'!I56*3.78)</f>
        <v xml:space="preserve"> </v>
      </c>
      <c r="J56" s="275" t="str">
        <f>IF('Eff Conc.'!J56="", " ", 'Eff Conc.'!$D56*'Eff Conc.'!J56*3.78)</f>
        <v xml:space="preserve"> </v>
      </c>
      <c r="K56" s="275" t="str">
        <f>IF('Eff Conc.'!K56="", " ", 'Eff Conc.'!$D56*'Eff Conc.'!K56*3.78)</f>
        <v xml:space="preserve"> </v>
      </c>
      <c r="L56" s="275" t="str">
        <f>IF('Eff Conc.'!L56="", " ", 'Eff Conc.'!$D56*'Eff Conc.'!L56*3.78)</f>
        <v xml:space="preserve"> </v>
      </c>
      <c r="M56" s="275" t="str">
        <f>IF('Eff Conc.'!M56="", " ", 'Eff Conc.'!$D56*'Eff Conc.'!M56*3.78)</f>
        <v xml:space="preserve"> </v>
      </c>
      <c r="N56" s="275" t="str">
        <f>IF('Eff Conc.'!N56="", " ", 'Eff Conc.'!$D56*'Eff Conc.'!N56*3.78)</f>
        <v xml:space="preserve"> </v>
      </c>
      <c r="O56" s="275" t="str">
        <f>IF('Eff Conc.'!O56="", " ", 'Eff Conc.'!$D56*'Eff Conc.'!O56*3.78)</f>
        <v xml:space="preserve"> </v>
      </c>
      <c r="P56" s="275" t="str">
        <f>IF('Eff Conc.'!P56="", " ", 'Eff Conc.'!$E56*'Eff Conc.'!P56*3.78)</f>
        <v xml:space="preserve"> </v>
      </c>
      <c r="Q56" s="292" t="str">
        <f>IF('Eff Conc.'!U56="", " ", 'Eff Conc.'!$D56*'Eff Conc.'!U56*3.78)</f>
        <v xml:space="preserve"> </v>
      </c>
    </row>
    <row r="57" spans="1:17" x14ac:dyDescent="0.25">
      <c r="A57" s="291">
        <f>'Eff Conc.'!A57</f>
        <v>0</v>
      </c>
      <c r="B57" s="87">
        <f>'Eff Conc.'!B57</f>
        <v>0</v>
      </c>
      <c r="C57" s="129">
        <f>'Eff Conc.'!C57</f>
        <v>0</v>
      </c>
      <c r="D57" s="240">
        <f>'Eff Conc.'!D57</f>
        <v>0</v>
      </c>
      <c r="E57" s="240">
        <f>'Eff Conc.'!E57</f>
        <v>0</v>
      </c>
      <c r="F57" s="275" t="str">
        <f>IF(OR('Eff Conc.'!F57=0,'Eff Conc.'!F57=""), " ", 'Eff Conc.'!$D57*'Eff Conc.'!F57*3.78)</f>
        <v xml:space="preserve"> </v>
      </c>
      <c r="G57" s="275" t="str">
        <f>IF(OR('Eff Conc.'!G57=0,'Eff Conc.'!G57=""), " ", 'Eff Conc.'!$D57*'Eff Conc.'!G57*3.78)</f>
        <v xml:space="preserve"> </v>
      </c>
      <c r="H57" s="275" t="str">
        <f>IF('Eff Conc.'!H57="", " ", 'Eff Conc.'!$D57*'Eff Conc.'!H57*3.78)</f>
        <v xml:space="preserve"> </v>
      </c>
      <c r="I57" s="275" t="str">
        <f>IF('Eff Conc.'!I57="", " ", 'Eff Conc.'!$D57*'Eff Conc.'!I57*3.78)</f>
        <v xml:space="preserve"> </v>
      </c>
      <c r="J57" s="275" t="str">
        <f>IF('Eff Conc.'!J57="", " ", 'Eff Conc.'!$D57*'Eff Conc.'!J57*3.78)</f>
        <v xml:space="preserve"> </v>
      </c>
      <c r="K57" s="275" t="str">
        <f>IF('Eff Conc.'!K57="", " ", 'Eff Conc.'!$D57*'Eff Conc.'!K57*3.78)</f>
        <v xml:space="preserve"> </v>
      </c>
      <c r="L57" s="275" t="str">
        <f>IF('Eff Conc.'!L57="", " ", 'Eff Conc.'!$D57*'Eff Conc.'!L57*3.78)</f>
        <v xml:space="preserve"> </v>
      </c>
      <c r="M57" s="275" t="str">
        <f>IF('Eff Conc.'!M57="", " ", 'Eff Conc.'!$D57*'Eff Conc.'!M57*3.78)</f>
        <v xml:space="preserve"> </v>
      </c>
      <c r="N57" s="275" t="str">
        <f>IF('Eff Conc.'!N57="", " ", 'Eff Conc.'!$D57*'Eff Conc.'!N57*3.78)</f>
        <v xml:space="preserve"> </v>
      </c>
      <c r="O57" s="275" t="str">
        <f>IF('Eff Conc.'!O57="", " ", 'Eff Conc.'!$D57*'Eff Conc.'!O57*3.78)</f>
        <v xml:space="preserve"> </v>
      </c>
      <c r="P57" s="275" t="str">
        <f>IF('Eff Conc.'!P57="", " ", 'Eff Conc.'!$E57*'Eff Conc.'!P57*3.78)</f>
        <v xml:space="preserve"> </v>
      </c>
      <c r="Q57" s="292" t="str">
        <f>IF('Eff Conc.'!U57="", " ", 'Eff Conc.'!$D57*'Eff Conc.'!U57*3.78)</f>
        <v xml:space="preserve"> </v>
      </c>
    </row>
    <row r="58" spans="1:17" x14ac:dyDescent="0.25">
      <c r="A58" s="291">
        <f>'Eff Conc.'!A58</f>
        <v>0</v>
      </c>
      <c r="B58" s="87">
        <f>'Eff Conc.'!B58</f>
        <v>0</v>
      </c>
      <c r="C58" s="129">
        <f>'Eff Conc.'!C58</f>
        <v>0</v>
      </c>
      <c r="D58" s="240">
        <f>'Eff Conc.'!D58</f>
        <v>0</v>
      </c>
      <c r="E58" s="240">
        <f>'Eff Conc.'!E58</f>
        <v>0</v>
      </c>
      <c r="F58" s="275" t="str">
        <f>IF(OR('Eff Conc.'!F58=0,'Eff Conc.'!F58=""), " ", 'Eff Conc.'!$D58*'Eff Conc.'!F58*3.78)</f>
        <v xml:space="preserve"> </v>
      </c>
      <c r="G58" s="275" t="str">
        <f>IF(OR('Eff Conc.'!G58=0,'Eff Conc.'!G58=""), " ", 'Eff Conc.'!$D58*'Eff Conc.'!G58*3.78)</f>
        <v xml:space="preserve"> </v>
      </c>
      <c r="H58" s="275" t="str">
        <f>IF('Eff Conc.'!H58="", " ", 'Eff Conc.'!$D58*'Eff Conc.'!H58*3.78)</f>
        <v xml:space="preserve"> </v>
      </c>
      <c r="I58" s="275" t="str">
        <f>IF('Eff Conc.'!I58="", " ", 'Eff Conc.'!$D58*'Eff Conc.'!I58*3.78)</f>
        <v xml:space="preserve"> </v>
      </c>
      <c r="J58" s="275" t="str">
        <f>IF('Eff Conc.'!J58="", " ", 'Eff Conc.'!$D58*'Eff Conc.'!J58*3.78)</f>
        <v xml:space="preserve"> </v>
      </c>
      <c r="K58" s="275" t="str">
        <f>IF('Eff Conc.'!K58="", " ", 'Eff Conc.'!$D58*'Eff Conc.'!K58*3.78)</f>
        <v xml:space="preserve"> </v>
      </c>
      <c r="L58" s="275" t="str">
        <f>IF('Eff Conc.'!L58="", " ", 'Eff Conc.'!$D58*'Eff Conc.'!L58*3.78)</f>
        <v xml:space="preserve"> </v>
      </c>
      <c r="M58" s="275" t="str">
        <f>IF('Eff Conc.'!M58="", " ", 'Eff Conc.'!$D58*'Eff Conc.'!M58*3.78)</f>
        <v xml:space="preserve"> </v>
      </c>
      <c r="N58" s="275" t="str">
        <f>IF('Eff Conc.'!N58="", " ", 'Eff Conc.'!$D58*'Eff Conc.'!N58*3.78)</f>
        <v xml:space="preserve"> </v>
      </c>
      <c r="O58" s="275" t="str">
        <f>IF('Eff Conc.'!O58="", " ", 'Eff Conc.'!$D58*'Eff Conc.'!O58*3.78)</f>
        <v xml:space="preserve"> </v>
      </c>
      <c r="P58" s="275" t="str">
        <f>IF('Eff Conc.'!P58="", " ", 'Eff Conc.'!$E58*'Eff Conc.'!P58*3.78)</f>
        <v xml:space="preserve"> </v>
      </c>
      <c r="Q58" s="292" t="str">
        <f>IF('Eff Conc.'!U58="", " ", 'Eff Conc.'!$D58*'Eff Conc.'!U58*3.78)</f>
        <v xml:space="preserve"> </v>
      </c>
    </row>
    <row r="59" spans="1:17" ht="15" customHeight="1" x14ac:dyDescent="0.25">
      <c r="A59" s="291">
        <f>'Eff Conc.'!A59</f>
        <v>0</v>
      </c>
      <c r="B59" s="87">
        <f>'Eff Conc.'!B59</f>
        <v>0</v>
      </c>
      <c r="C59" s="129">
        <f>'Eff Conc.'!C59</f>
        <v>0</v>
      </c>
      <c r="D59" s="240">
        <f>'Eff Conc.'!D59</f>
        <v>0</v>
      </c>
      <c r="E59" s="240">
        <f>'Eff Conc.'!E59</f>
        <v>0</v>
      </c>
      <c r="F59" s="275" t="str">
        <f>IF(OR('Eff Conc.'!F59=0,'Eff Conc.'!F59=""), " ", 'Eff Conc.'!$D59*'Eff Conc.'!F59*3.78)</f>
        <v xml:space="preserve"> </v>
      </c>
      <c r="G59" s="275" t="str">
        <f>IF(OR('Eff Conc.'!G59=0,'Eff Conc.'!G59=""), " ", 'Eff Conc.'!$D59*'Eff Conc.'!G59*3.78)</f>
        <v xml:space="preserve"> </v>
      </c>
      <c r="H59" s="275" t="str">
        <f>IF('Eff Conc.'!H59="", " ", 'Eff Conc.'!$D59*'Eff Conc.'!H59*3.78)</f>
        <v xml:space="preserve"> </v>
      </c>
      <c r="I59" s="275" t="str">
        <f>IF('Eff Conc.'!I59="", " ", 'Eff Conc.'!$D59*'Eff Conc.'!I59*3.78)</f>
        <v xml:space="preserve"> </v>
      </c>
      <c r="J59" s="275" t="str">
        <f>IF('Eff Conc.'!J59="", " ", 'Eff Conc.'!$D59*'Eff Conc.'!J59*3.78)</f>
        <v xml:space="preserve"> </v>
      </c>
      <c r="K59" s="275" t="str">
        <f>IF('Eff Conc.'!K59="", " ", 'Eff Conc.'!$D59*'Eff Conc.'!K59*3.78)</f>
        <v xml:space="preserve"> </v>
      </c>
      <c r="L59" s="275" t="str">
        <f>IF('Eff Conc.'!L59="", " ", 'Eff Conc.'!$D59*'Eff Conc.'!L59*3.78)</f>
        <v xml:space="preserve"> </v>
      </c>
      <c r="M59" s="275" t="str">
        <f>IF('Eff Conc.'!M59="", " ", 'Eff Conc.'!$D59*'Eff Conc.'!M59*3.78)</f>
        <v xml:space="preserve"> </v>
      </c>
      <c r="N59" s="275" t="str">
        <f>IF('Eff Conc.'!N59="", " ", 'Eff Conc.'!$D59*'Eff Conc.'!N59*3.78)</f>
        <v xml:space="preserve"> </v>
      </c>
      <c r="O59" s="275" t="str">
        <f>IF('Eff Conc.'!O59="", " ", 'Eff Conc.'!$D59*'Eff Conc.'!O59*3.78)</f>
        <v xml:space="preserve"> </v>
      </c>
      <c r="P59" s="275" t="str">
        <f>IF('Eff Conc.'!P59="", " ", 'Eff Conc.'!$E59*'Eff Conc.'!P59*3.78)</f>
        <v xml:space="preserve"> </v>
      </c>
      <c r="Q59" s="292" t="str">
        <f>IF('Eff Conc.'!U59="", " ", 'Eff Conc.'!$D59*'Eff Conc.'!U59*3.78)</f>
        <v xml:space="preserve"> </v>
      </c>
    </row>
    <row r="60" spans="1:17" x14ac:dyDescent="0.25">
      <c r="A60" s="291">
        <f>'Eff Conc.'!A60</f>
        <v>0</v>
      </c>
      <c r="B60" s="87">
        <f>'Eff Conc.'!B60</f>
        <v>0</v>
      </c>
      <c r="C60" s="129">
        <f>'Eff Conc.'!C60</f>
        <v>0</v>
      </c>
      <c r="D60" s="240">
        <f>'Eff Conc.'!D60</f>
        <v>0</v>
      </c>
      <c r="E60" s="240">
        <f>'Eff Conc.'!E60</f>
        <v>0</v>
      </c>
      <c r="F60" s="275" t="str">
        <f>IF(OR('Eff Conc.'!F60=0,'Eff Conc.'!F60=""), " ", 'Eff Conc.'!$D60*'Eff Conc.'!F60*3.78)</f>
        <v xml:space="preserve"> </v>
      </c>
      <c r="G60" s="275" t="str">
        <f>IF(OR('Eff Conc.'!G60=0,'Eff Conc.'!G60=""), " ", 'Eff Conc.'!$D60*'Eff Conc.'!G60*3.78)</f>
        <v xml:space="preserve"> </v>
      </c>
      <c r="H60" s="275" t="str">
        <f>IF('Eff Conc.'!H60="", " ", 'Eff Conc.'!$D60*'Eff Conc.'!H60*3.78)</f>
        <v xml:space="preserve"> </v>
      </c>
      <c r="I60" s="275" t="str">
        <f>IF('Eff Conc.'!I60="", " ", 'Eff Conc.'!$D60*'Eff Conc.'!I60*3.78)</f>
        <v xml:space="preserve"> </v>
      </c>
      <c r="J60" s="275" t="str">
        <f>IF('Eff Conc.'!J60="", " ", 'Eff Conc.'!$D60*'Eff Conc.'!J60*3.78)</f>
        <v xml:space="preserve"> </v>
      </c>
      <c r="K60" s="275" t="str">
        <f>IF('Eff Conc.'!K60="", " ", 'Eff Conc.'!$D60*'Eff Conc.'!K60*3.78)</f>
        <v xml:space="preserve"> </v>
      </c>
      <c r="L60" s="275" t="str">
        <f>IF('Eff Conc.'!L60="", " ", 'Eff Conc.'!$D60*'Eff Conc.'!L60*3.78)</f>
        <v xml:space="preserve"> </v>
      </c>
      <c r="M60" s="275" t="str">
        <f>IF('Eff Conc.'!M60="", " ", 'Eff Conc.'!$D60*'Eff Conc.'!M60*3.78)</f>
        <v xml:space="preserve"> </v>
      </c>
      <c r="N60" s="275" t="str">
        <f>IF('Eff Conc.'!N60="", " ", 'Eff Conc.'!$D60*'Eff Conc.'!N60*3.78)</f>
        <v xml:space="preserve"> </v>
      </c>
      <c r="O60" s="275" t="str">
        <f>IF('Eff Conc.'!O60="", " ", 'Eff Conc.'!$D60*'Eff Conc.'!O60*3.78)</f>
        <v xml:space="preserve"> </v>
      </c>
      <c r="P60" s="275" t="str">
        <f>IF('Eff Conc.'!P60="", " ", 'Eff Conc.'!$E60*'Eff Conc.'!P60*3.78)</f>
        <v xml:space="preserve"> </v>
      </c>
      <c r="Q60" s="292" t="str">
        <f>IF('Eff Conc.'!U60="", " ", 'Eff Conc.'!$D60*'Eff Conc.'!U60*3.78)</f>
        <v xml:space="preserve"> </v>
      </c>
    </row>
    <row r="61" spans="1:17" x14ac:dyDescent="0.25">
      <c r="A61" s="291">
        <f>'Eff Conc.'!A61</f>
        <v>0</v>
      </c>
      <c r="B61" s="87">
        <f>'Eff Conc.'!B61</f>
        <v>0</v>
      </c>
      <c r="C61" s="129">
        <f>'Eff Conc.'!C61</f>
        <v>0</v>
      </c>
      <c r="D61" s="240">
        <f>'Eff Conc.'!D61</f>
        <v>0</v>
      </c>
      <c r="E61" s="240">
        <f>'Eff Conc.'!E61</f>
        <v>0</v>
      </c>
      <c r="F61" s="275" t="str">
        <f>IF(OR('Eff Conc.'!F61=0,'Eff Conc.'!F61=""), " ", 'Eff Conc.'!$D61*'Eff Conc.'!F61*3.78)</f>
        <v xml:space="preserve"> </v>
      </c>
      <c r="G61" s="275" t="str">
        <f>IF(OR('Eff Conc.'!G61=0,'Eff Conc.'!G61=""), " ", 'Eff Conc.'!$D61*'Eff Conc.'!G61*3.78)</f>
        <v xml:space="preserve"> </v>
      </c>
      <c r="H61" s="275" t="str">
        <f>IF('Eff Conc.'!H61="", " ", 'Eff Conc.'!$D61*'Eff Conc.'!H61*3.78)</f>
        <v xml:space="preserve"> </v>
      </c>
      <c r="I61" s="275" t="str">
        <f>IF('Eff Conc.'!I61="", " ", 'Eff Conc.'!$D61*'Eff Conc.'!I61*3.78)</f>
        <v xml:space="preserve"> </v>
      </c>
      <c r="J61" s="275" t="str">
        <f>IF('Eff Conc.'!J61="", " ", 'Eff Conc.'!$D61*'Eff Conc.'!J61*3.78)</f>
        <v xml:space="preserve"> </v>
      </c>
      <c r="K61" s="275" t="str">
        <f>IF('Eff Conc.'!K61="", " ", 'Eff Conc.'!$D61*'Eff Conc.'!K61*3.78)</f>
        <v xml:space="preserve"> </v>
      </c>
      <c r="L61" s="275" t="str">
        <f>IF('Eff Conc.'!L61="", " ", 'Eff Conc.'!$D61*'Eff Conc.'!L61*3.78)</f>
        <v xml:space="preserve"> </v>
      </c>
      <c r="M61" s="275" t="str">
        <f>IF('Eff Conc.'!M61="", " ", 'Eff Conc.'!$D61*'Eff Conc.'!M61*3.78)</f>
        <v xml:space="preserve"> </v>
      </c>
      <c r="N61" s="275" t="str">
        <f>IF('Eff Conc.'!N61="", " ", 'Eff Conc.'!$D61*'Eff Conc.'!N61*3.78)</f>
        <v xml:space="preserve"> </v>
      </c>
      <c r="O61" s="275" t="str">
        <f>IF('Eff Conc.'!O61="", " ", 'Eff Conc.'!$D61*'Eff Conc.'!O61*3.78)</f>
        <v xml:space="preserve"> </v>
      </c>
      <c r="P61" s="275" t="str">
        <f>IF('Eff Conc.'!P61="", " ", 'Eff Conc.'!$E61*'Eff Conc.'!P61*3.78)</f>
        <v xml:space="preserve"> </v>
      </c>
      <c r="Q61" s="292" t="str">
        <f>IF('Eff Conc.'!U61="", " ", 'Eff Conc.'!$D61*'Eff Conc.'!U61*3.78)</f>
        <v xml:space="preserve"> </v>
      </c>
    </row>
    <row r="62" spans="1:17" x14ac:dyDescent="0.25">
      <c r="A62" s="291">
        <f>'Eff Conc.'!A62</f>
        <v>0</v>
      </c>
      <c r="B62" s="87">
        <f>'Eff Conc.'!B62</f>
        <v>0</v>
      </c>
      <c r="C62" s="129">
        <f>'Eff Conc.'!C62</f>
        <v>0</v>
      </c>
      <c r="D62" s="240">
        <f>'Eff Conc.'!D62</f>
        <v>0</v>
      </c>
      <c r="E62" s="240">
        <f>'Eff Conc.'!E62</f>
        <v>0</v>
      </c>
      <c r="F62" s="275" t="str">
        <f>IF(OR('Eff Conc.'!F62=0,'Eff Conc.'!F62=""), " ", 'Eff Conc.'!$D62*'Eff Conc.'!F62*3.78)</f>
        <v xml:space="preserve"> </v>
      </c>
      <c r="G62" s="275" t="str">
        <f>IF(OR('Eff Conc.'!G62=0,'Eff Conc.'!G62=""), " ", 'Eff Conc.'!$D62*'Eff Conc.'!G62*3.78)</f>
        <v xml:space="preserve"> </v>
      </c>
      <c r="H62" s="275" t="str">
        <f>IF('Eff Conc.'!H62="", " ", 'Eff Conc.'!$D62*'Eff Conc.'!H62*3.78)</f>
        <v xml:space="preserve"> </v>
      </c>
      <c r="I62" s="275" t="str">
        <f>IF('Eff Conc.'!I62="", " ", 'Eff Conc.'!$D62*'Eff Conc.'!I62*3.78)</f>
        <v xml:space="preserve"> </v>
      </c>
      <c r="J62" s="275" t="str">
        <f>IF('Eff Conc.'!J62="", " ", 'Eff Conc.'!$D62*'Eff Conc.'!J62*3.78)</f>
        <v xml:space="preserve"> </v>
      </c>
      <c r="K62" s="275" t="str">
        <f>IF('Eff Conc.'!K62="", " ", 'Eff Conc.'!$D62*'Eff Conc.'!K62*3.78)</f>
        <v xml:space="preserve"> </v>
      </c>
      <c r="L62" s="275" t="str">
        <f>IF('Eff Conc.'!L62="", " ", 'Eff Conc.'!$D62*'Eff Conc.'!L62*3.78)</f>
        <v xml:space="preserve"> </v>
      </c>
      <c r="M62" s="275" t="str">
        <f>IF('Eff Conc.'!M62="", " ", 'Eff Conc.'!$D62*'Eff Conc.'!M62*3.78)</f>
        <v xml:space="preserve"> </v>
      </c>
      <c r="N62" s="275" t="str">
        <f>IF('Eff Conc.'!N62="", " ", 'Eff Conc.'!$D62*'Eff Conc.'!N62*3.78)</f>
        <v xml:space="preserve"> </v>
      </c>
      <c r="O62" s="275" t="str">
        <f>IF('Eff Conc.'!O62="", " ", 'Eff Conc.'!$D62*'Eff Conc.'!O62*3.78)</f>
        <v xml:space="preserve"> </v>
      </c>
      <c r="P62" s="275" t="str">
        <f>IF('Eff Conc.'!P62="", " ", 'Eff Conc.'!$E62*'Eff Conc.'!P62*3.78)</f>
        <v xml:space="preserve"> </v>
      </c>
      <c r="Q62" s="292" t="str">
        <f>IF('Eff Conc.'!U62="", " ", 'Eff Conc.'!$D62*'Eff Conc.'!U62*3.78)</f>
        <v xml:space="preserve"> </v>
      </c>
    </row>
    <row r="63" spans="1:17" x14ac:dyDescent="0.25">
      <c r="A63" s="291">
        <f>'Eff Conc.'!A63</f>
        <v>0</v>
      </c>
      <c r="B63" s="87">
        <f>'Eff Conc.'!B63</f>
        <v>0</v>
      </c>
      <c r="C63" s="129">
        <f>'Eff Conc.'!C63</f>
        <v>0</v>
      </c>
      <c r="D63" s="240">
        <f>'Eff Conc.'!D63</f>
        <v>0</v>
      </c>
      <c r="E63" s="240">
        <f>'Eff Conc.'!E63</f>
        <v>0</v>
      </c>
      <c r="F63" s="275" t="str">
        <f>IF(OR('Eff Conc.'!F63=0,'Eff Conc.'!F63=""), " ", 'Eff Conc.'!$D63*'Eff Conc.'!F63*3.78)</f>
        <v xml:space="preserve"> </v>
      </c>
      <c r="G63" s="275" t="str">
        <f>IF(OR('Eff Conc.'!G63=0,'Eff Conc.'!G63=""), " ", 'Eff Conc.'!$D63*'Eff Conc.'!G63*3.78)</f>
        <v xml:space="preserve"> </v>
      </c>
      <c r="H63" s="275" t="str">
        <f>IF('Eff Conc.'!H63="", " ", 'Eff Conc.'!$D63*'Eff Conc.'!H63*3.78)</f>
        <v xml:space="preserve"> </v>
      </c>
      <c r="I63" s="275" t="str">
        <f>IF('Eff Conc.'!I63="", " ", 'Eff Conc.'!$D63*'Eff Conc.'!I63*3.78)</f>
        <v xml:space="preserve"> </v>
      </c>
      <c r="J63" s="275" t="str">
        <f>IF('Eff Conc.'!J63="", " ", 'Eff Conc.'!$D63*'Eff Conc.'!J63*3.78)</f>
        <v xml:space="preserve"> </v>
      </c>
      <c r="K63" s="275" t="str">
        <f>IF('Eff Conc.'!K63="", " ", 'Eff Conc.'!$D63*'Eff Conc.'!K63*3.78)</f>
        <v xml:space="preserve"> </v>
      </c>
      <c r="L63" s="275" t="str">
        <f>IF('Eff Conc.'!L63="", " ", 'Eff Conc.'!$D63*'Eff Conc.'!L63*3.78)</f>
        <v xml:space="preserve"> </v>
      </c>
      <c r="M63" s="275" t="str">
        <f>IF('Eff Conc.'!M63="", " ", 'Eff Conc.'!$D63*'Eff Conc.'!M63*3.78)</f>
        <v xml:space="preserve"> </v>
      </c>
      <c r="N63" s="275" t="str">
        <f>IF('Eff Conc.'!N63="", " ", 'Eff Conc.'!$D63*'Eff Conc.'!N63*3.78)</f>
        <v xml:space="preserve"> </v>
      </c>
      <c r="O63" s="275" t="str">
        <f>IF('Eff Conc.'!O63="", " ", 'Eff Conc.'!$D63*'Eff Conc.'!O63*3.78)</f>
        <v xml:space="preserve"> </v>
      </c>
      <c r="P63" s="275" t="str">
        <f>IF('Eff Conc.'!P63="", " ", 'Eff Conc.'!$E63*'Eff Conc.'!P63*3.78)</f>
        <v xml:space="preserve"> </v>
      </c>
      <c r="Q63" s="292" t="str">
        <f>IF('Eff Conc.'!U63="", " ", 'Eff Conc.'!$D63*'Eff Conc.'!U63*3.78)</f>
        <v xml:space="preserve"> </v>
      </c>
    </row>
    <row r="64" spans="1:17" x14ac:dyDescent="0.25">
      <c r="A64" s="291">
        <f>'Eff Conc.'!A64</f>
        <v>0</v>
      </c>
      <c r="B64" s="87">
        <f>'Eff Conc.'!B64</f>
        <v>0</v>
      </c>
      <c r="C64" s="129">
        <f>'Eff Conc.'!C64</f>
        <v>0</v>
      </c>
      <c r="D64" s="240">
        <f>'Eff Conc.'!D64</f>
        <v>0</v>
      </c>
      <c r="E64" s="240">
        <f>'Eff Conc.'!E64</f>
        <v>0</v>
      </c>
      <c r="F64" s="275" t="str">
        <f>IF(OR('Eff Conc.'!F64=0,'Eff Conc.'!F64=""), " ", 'Eff Conc.'!$D64*'Eff Conc.'!F64*3.78)</f>
        <v xml:space="preserve"> </v>
      </c>
      <c r="G64" s="275" t="str">
        <f>IF(OR('Eff Conc.'!G64=0,'Eff Conc.'!G64=""), " ", 'Eff Conc.'!$D64*'Eff Conc.'!G64*3.78)</f>
        <v xml:space="preserve"> </v>
      </c>
      <c r="H64" s="275" t="str">
        <f>IF('Eff Conc.'!H64="", " ", 'Eff Conc.'!$D64*'Eff Conc.'!H64*3.78)</f>
        <v xml:space="preserve"> </v>
      </c>
      <c r="I64" s="275" t="str">
        <f>IF('Eff Conc.'!I64="", " ", 'Eff Conc.'!$D64*'Eff Conc.'!I64*3.78)</f>
        <v xml:space="preserve"> </v>
      </c>
      <c r="J64" s="275" t="str">
        <f>IF('Eff Conc.'!J64="", " ", 'Eff Conc.'!$D64*'Eff Conc.'!J64*3.78)</f>
        <v xml:space="preserve"> </v>
      </c>
      <c r="K64" s="275" t="str">
        <f>IF('Eff Conc.'!K64="", " ", 'Eff Conc.'!$D64*'Eff Conc.'!K64*3.78)</f>
        <v xml:space="preserve"> </v>
      </c>
      <c r="L64" s="275" t="str">
        <f>IF('Eff Conc.'!L64="", " ", 'Eff Conc.'!$D64*'Eff Conc.'!L64*3.78)</f>
        <v xml:space="preserve"> </v>
      </c>
      <c r="M64" s="275" t="str">
        <f>IF('Eff Conc.'!M64="", " ", 'Eff Conc.'!$D64*'Eff Conc.'!M64*3.78)</f>
        <v xml:space="preserve"> </v>
      </c>
      <c r="N64" s="275" t="str">
        <f>IF('Eff Conc.'!N64="", " ", 'Eff Conc.'!$D64*'Eff Conc.'!N64*3.78)</f>
        <v xml:space="preserve"> </v>
      </c>
      <c r="O64" s="275" t="str">
        <f>IF('Eff Conc.'!O64="", " ", 'Eff Conc.'!$D64*'Eff Conc.'!O64*3.78)</f>
        <v xml:space="preserve"> </v>
      </c>
      <c r="P64" s="275" t="str">
        <f>IF('Eff Conc.'!P64="", " ", 'Eff Conc.'!$E64*'Eff Conc.'!P64*3.78)</f>
        <v xml:space="preserve"> </v>
      </c>
      <c r="Q64" s="292" t="str">
        <f>IF('Eff Conc.'!U64="", " ", 'Eff Conc.'!$D64*'Eff Conc.'!U64*3.78)</f>
        <v xml:space="preserve"> </v>
      </c>
    </row>
    <row r="65" spans="1:19" ht="15" customHeight="1" x14ac:dyDescent="0.25">
      <c r="A65" s="291">
        <f>'Eff Conc.'!A65</f>
        <v>0</v>
      </c>
      <c r="B65" s="87">
        <f>'Eff Conc.'!B65</f>
        <v>0</v>
      </c>
      <c r="C65" s="129">
        <f>'Eff Conc.'!C65</f>
        <v>0</v>
      </c>
      <c r="D65" s="240">
        <f>'Eff Conc.'!D65</f>
        <v>0</v>
      </c>
      <c r="E65" s="240">
        <f>'Eff Conc.'!E65</f>
        <v>0</v>
      </c>
      <c r="F65" s="275" t="str">
        <f>IF(OR('Eff Conc.'!F65=0,'Eff Conc.'!F65=""), " ", 'Eff Conc.'!$D65*'Eff Conc.'!F65*3.78)</f>
        <v xml:space="preserve"> </v>
      </c>
      <c r="G65" s="275" t="str">
        <f>IF(OR('Eff Conc.'!G65=0,'Eff Conc.'!G65=""), " ", 'Eff Conc.'!$D65*'Eff Conc.'!G65*3.78)</f>
        <v xml:space="preserve"> </v>
      </c>
      <c r="H65" s="275" t="str">
        <f>IF('Eff Conc.'!H65="", " ", 'Eff Conc.'!$D65*'Eff Conc.'!H65*3.78)</f>
        <v xml:space="preserve"> </v>
      </c>
      <c r="I65" s="275" t="str">
        <f>IF('Eff Conc.'!I65="", " ", 'Eff Conc.'!$D65*'Eff Conc.'!I65*3.78)</f>
        <v xml:space="preserve"> </v>
      </c>
      <c r="J65" s="275" t="str">
        <f>IF('Eff Conc.'!J65="", " ", 'Eff Conc.'!$D65*'Eff Conc.'!J65*3.78)</f>
        <v xml:space="preserve"> </v>
      </c>
      <c r="K65" s="275" t="str">
        <f>IF('Eff Conc.'!K65="", " ", 'Eff Conc.'!$D65*'Eff Conc.'!K65*3.78)</f>
        <v xml:space="preserve"> </v>
      </c>
      <c r="L65" s="275" t="str">
        <f>IF('Eff Conc.'!L65="", " ", 'Eff Conc.'!$D65*'Eff Conc.'!L65*3.78)</f>
        <v xml:space="preserve"> </v>
      </c>
      <c r="M65" s="275" t="str">
        <f>IF('Eff Conc.'!M65="", " ", 'Eff Conc.'!$D65*'Eff Conc.'!M65*3.78)</f>
        <v xml:space="preserve"> </v>
      </c>
      <c r="N65" s="275" t="str">
        <f>IF('Eff Conc.'!N65="", " ", 'Eff Conc.'!$D65*'Eff Conc.'!N65*3.78)</f>
        <v xml:space="preserve"> </v>
      </c>
      <c r="O65" s="275" t="str">
        <f>IF('Eff Conc.'!O65="", " ", 'Eff Conc.'!$D65*'Eff Conc.'!O65*3.78)</f>
        <v xml:space="preserve"> </v>
      </c>
      <c r="P65" s="275" t="str">
        <f>IF('Eff Conc.'!P65="", " ", 'Eff Conc.'!$E65*'Eff Conc.'!P65*3.78)</f>
        <v xml:space="preserve"> </v>
      </c>
      <c r="Q65" s="292" t="str">
        <f>IF('Eff Conc.'!U65="", " ", 'Eff Conc.'!$D65*'Eff Conc.'!U65*3.78)</f>
        <v xml:space="preserve"> </v>
      </c>
    </row>
    <row r="66" spans="1:19" ht="15.75" thickBot="1" x14ac:dyDescent="0.3">
      <c r="A66" s="293">
        <f>'Eff Conc.'!A66</f>
        <v>0</v>
      </c>
      <c r="B66" s="294">
        <f>'Eff Conc.'!B66</f>
        <v>0</v>
      </c>
      <c r="C66" s="295">
        <f>'Eff Conc.'!C66</f>
        <v>0</v>
      </c>
      <c r="D66" s="296">
        <f>'Eff Conc.'!D66</f>
        <v>0</v>
      </c>
      <c r="E66" s="296">
        <f>'Eff Conc.'!E66</f>
        <v>0</v>
      </c>
      <c r="F66" s="297" t="str">
        <f>IF(OR('Eff Conc.'!F66=0,'Eff Conc.'!F66=""), " ", 'Eff Conc.'!$D66*'Eff Conc.'!F66*3.78)</f>
        <v xml:space="preserve"> </v>
      </c>
      <c r="G66" s="297" t="str">
        <f>IF(OR('Eff Conc.'!G66=0,'Eff Conc.'!G66=""), " ", 'Eff Conc.'!$D66*'Eff Conc.'!G66*3.78)</f>
        <v xml:space="preserve"> </v>
      </c>
      <c r="H66" s="297" t="str">
        <f>IF('Eff Conc.'!H66="", " ", 'Eff Conc.'!$D66*'Eff Conc.'!H66*3.78)</f>
        <v xml:space="preserve"> </v>
      </c>
      <c r="I66" s="297" t="str">
        <f>IF('Eff Conc.'!I66="", " ", 'Eff Conc.'!$D66*'Eff Conc.'!I66*3.78)</f>
        <v xml:space="preserve"> </v>
      </c>
      <c r="J66" s="297" t="str">
        <f>IF('Eff Conc.'!J66="", " ", 'Eff Conc.'!$D66*'Eff Conc.'!J66*3.78)</f>
        <v xml:space="preserve"> </v>
      </c>
      <c r="K66" s="297" t="str">
        <f>IF('Eff Conc.'!K66="", " ", 'Eff Conc.'!$D66*'Eff Conc.'!K66*3.78)</f>
        <v xml:space="preserve"> </v>
      </c>
      <c r="L66" s="297" t="str">
        <f>IF('Eff Conc.'!L66="", " ", 'Eff Conc.'!$D66*'Eff Conc.'!L66*3.78)</f>
        <v xml:space="preserve"> </v>
      </c>
      <c r="M66" s="297" t="str">
        <f>IF('Eff Conc.'!M66="", " ", 'Eff Conc.'!$D66*'Eff Conc.'!M66*3.78)</f>
        <v xml:space="preserve"> </v>
      </c>
      <c r="N66" s="297" t="str">
        <f>IF('Eff Conc.'!N66="", " ", 'Eff Conc.'!$D66*'Eff Conc.'!N66*3.78)</f>
        <v xml:space="preserve"> </v>
      </c>
      <c r="O66" s="297" t="str">
        <f>IF('Eff Conc.'!O66="", " ", 'Eff Conc.'!$D66*'Eff Conc.'!O66*3.78)</f>
        <v xml:space="preserve"> </v>
      </c>
      <c r="P66" s="297" t="str">
        <f>IF('Eff Conc.'!P66="", " ", 'Eff Conc.'!$E66*'Eff Conc.'!P66*3.78)</f>
        <v xml:space="preserve"> </v>
      </c>
      <c r="Q66" s="298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L20" sqref="L20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'FSSD_ Nutrient 13267 Data _Apri'!A2</f>
        <v>Fairfield - Suisun Sewer District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'FSSD_ Nutrient 13267 Data _Apri'!A3</f>
        <v>Giti Heravian/Lab Manager/707-428-9153/gheravian@fssd.com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414" t="s">
        <v>4</v>
      </c>
      <c r="D5" s="415"/>
      <c r="E5" s="414" t="s">
        <v>1</v>
      </c>
      <c r="F5" s="415"/>
      <c r="G5" s="414" t="s">
        <v>2</v>
      </c>
      <c r="H5" s="415"/>
      <c r="I5" s="414" t="s">
        <v>3</v>
      </c>
      <c r="J5" s="415"/>
      <c r="K5" s="414" t="s">
        <v>8</v>
      </c>
      <c r="L5" s="415"/>
      <c r="M5" s="414" t="s">
        <v>17</v>
      </c>
      <c r="N5" s="415"/>
      <c r="O5" s="414" t="s">
        <v>9</v>
      </c>
      <c r="P5" s="415"/>
      <c r="Q5" s="414" t="s">
        <v>104</v>
      </c>
      <c r="R5" s="415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'FSSD_ Nutrient 13267 Data _Apri'!A7</f>
        <v>Dry 2012</v>
      </c>
      <c r="B7" s="151">
        <f>'Inf Load'!B7</f>
        <v>41127</v>
      </c>
      <c r="C7" s="351">
        <v>7.0000000000000007E-2</v>
      </c>
      <c r="D7" s="352">
        <v>0.1</v>
      </c>
      <c r="E7" s="353"/>
      <c r="F7" s="352"/>
      <c r="G7" s="354"/>
      <c r="H7" s="355"/>
      <c r="I7" s="353">
        <v>0.02</v>
      </c>
      <c r="J7" s="352">
        <v>0.1</v>
      </c>
      <c r="K7" s="356">
        <v>0.04</v>
      </c>
      <c r="L7" s="352">
        <v>0.4</v>
      </c>
      <c r="M7" s="357">
        <v>0.04</v>
      </c>
      <c r="N7" s="352">
        <v>0.4</v>
      </c>
      <c r="O7" s="358">
        <v>1</v>
      </c>
      <c r="P7" s="352">
        <v>2</v>
      </c>
      <c r="Q7" s="347">
        <v>0.02</v>
      </c>
      <c r="R7" s="348">
        <v>0.1</v>
      </c>
    </row>
    <row r="8" spans="1:19" x14ac:dyDescent="0.25">
      <c r="A8" s="152" t="str">
        <f>'FSSD_ Nutrient 13267 Data _Apri'!A8</f>
        <v>Wet 2012/13</v>
      </c>
      <c r="B8" s="151">
        <f>'Inf Load'!B8</f>
        <v>41156</v>
      </c>
      <c r="C8" s="345">
        <v>7.0000000000000007E-2</v>
      </c>
      <c r="D8" s="346">
        <v>0.1</v>
      </c>
      <c r="E8" s="349"/>
      <c r="F8" s="350"/>
      <c r="G8" s="345"/>
      <c r="H8" s="346"/>
      <c r="I8" s="349">
        <v>0.02</v>
      </c>
      <c r="J8" s="350">
        <v>0.1</v>
      </c>
      <c r="K8" s="345">
        <v>0.04</v>
      </c>
      <c r="L8" s="346">
        <v>0.4</v>
      </c>
      <c r="M8" s="349">
        <v>0.04</v>
      </c>
      <c r="N8" s="350">
        <v>0.4</v>
      </c>
      <c r="O8" s="344">
        <v>1</v>
      </c>
      <c r="P8" s="346">
        <v>2</v>
      </c>
      <c r="Q8" s="347">
        <v>0.02</v>
      </c>
      <c r="R8" s="348">
        <v>0.1</v>
      </c>
    </row>
    <row r="9" spans="1:19" x14ac:dyDescent="0.25">
      <c r="A9" s="152" t="str">
        <f>'FSSD_ Nutrient 13267 Data _Apri'!A9</f>
        <v>Wet 2012/13</v>
      </c>
      <c r="B9" s="151">
        <f>'Inf Load'!B9</f>
        <v>41248</v>
      </c>
      <c r="C9" s="345">
        <v>7.0000000000000007E-2</v>
      </c>
      <c r="D9" s="346">
        <v>0.1</v>
      </c>
      <c r="E9" s="349"/>
      <c r="F9" s="350"/>
      <c r="G9" s="345"/>
      <c r="H9" s="346"/>
      <c r="I9" s="349">
        <v>0.02</v>
      </c>
      <c r="J9" s="350">
        <v>0.1</v>
      </c>
      <c r="K9" s="345">
        <v>0.04</v>
      </c>
      <c r="L9" s="346">
        <v>0.4</v>
      </c>
      <c r="M9" s="349">
        <v>0.04</v>
      </c>
      <c r="N9" s="350">
        <v>0.4</v>
      </c>
      <c r="O9" s="344">
        <v>1</v>
      </c>
      <c r="P9" s="346">
        <v>2</v>
      </c>
      <c r="Q9" s="347">
        <v>0.02</v>
      </c>
      <c r="R9" s="348">
        <v>0.1</v>
      </c>
    </row>
    <row r="10" spans="1:19" x14ac:dyDescent="0.25">
      <c r="A10" s="152" t="str">
        <f>'FSSD_ Nutrient 13267 Data _Apri'!A10</f>
        <v>Wet 2012/13</v>
      </c>
      <c r="B10" s="151">
        <f>'Inf Load'!B10</f>
        <v>41291</v>
      </c>
      <c r="C10" s="345">
        <v>7.0000000000000007E-2</v>
      </c>
      <c r="D10" s="346">
        <v>0.1</v>
      </c>
      <c r="E10" s="349"/>
      <c r="F10" s="350"/>
      <c r="G10" s="345"/>
      <c r="H10" s="346"/>
      <c r="I10" s="349">
        <v>0.02</v>
      </c>
      <c r="J10" s="350">
        <v>0.1</v>
      </c>
      <c r="K10" s="345">
        <v>0.04</v>
      </c>
      <c r="L10" s="346">
        <v>0.4</v>
      </c>
      <c r="M10" s="349">
        <v>0.04</v>
      </c>
      <c r="N10" s="350">
        <v>0.4</v>
      </c>
      <c r="O10" s="344">
        <v>1</v>
      </c>
      <c r="P10" s="346">
        <v>2</v>
      </c>
      <c r="Q10" s="347">
        <v>0.02</v>
      </c>
      <c r="R10" s="348">
        <v>0.1</v>
      </c>
    </row>
    <row r="11" spans="1:19" x14ac:dyDescent="0.25">
      <c r="A11" s="152" t="str">
        <f>'FSSD_ Nutrient 13267 Data _Apri'!A11</f>
        <v>Wet 2012/13</v>
      </c>
      <c r="B11" s="151">
        <f>'Inf Load'!B11</f>
        <v>41312</v>
      </c>
      <c r="C11" s="345">
        <v>7.0000000000000007E-2</v>
      </c>
      <c r="D11" s="346">
        <v>0.1</v>
      </c>
      <c r="E11" s="349"/>
      <c r="F11" s="350"/>
      <c r="G11" s="345"/>
      <c r="H11" s="346"/>
      <c r="I11" s="349">
        <v>0.02</v>
      </c>
      <c r="J11" s="350">
        <v>0.1</v>
      </c>
      <c r="K11" s="345">
        <v>0.04</v>
      </c>
      <c r="L11" s="346">
        <v>0.4</v>
      </c>
      <c r="M11" s="349">
        <v>0.04</v>
      </c>
      <c r="N11" s="350">
        <v>0.4</v>
      </c>
      <c r="O11" s="344">
        <v>1</v>
      </c>
      <c r="P11" s="346">
        <v>2</v>
      </c>
      <c r="Q11" s="347">
        <v>0.02</v>
      </c>
      <c r="R11" s="348">
        <v>0.1</v>
      </c>
    </row>
    <row r="12" spans="1:19" x14ac:dyDescent="0.25">
      <c r="A12" s="152" t="str">
        <f>'FSSD_ Nutrient 13267 Data _Apri'!A12</f>
        <v>Wet 2012/13</v>
      </c>
      <c r="B12" s="151">
        <f>'Inf Load'!B12</f>
        <v>41317</v>
      </c>
      <c r="C12" s="345">
        <v>7.0000000000000007E-2</v>
      </c>
      <c r="D12" s="346">
        <v>0.1</v>
      </c>
      <c r="E12" s="349"/>
      <c r="F12" s="350"/>
      <c r="G12" s="345"/>
      <c r="H12" s="346"/>
      <c r="I12" s="349">
        <v>0.02</v>
      </c>
      <c r="J12" s="350">
        <v>0.1</v>
      </c>
      <c r="K12" s="345">
        <v>0.04</v>
      </c>
      <c r="L12" s="346">
        <v>0.4</v>
      </c>
      <c r="M12" s="349">
        <v>0.04</v>
      </c>
      <c r="N12" s="350">
        <v>0.4</v>
      </c>
      <c r="O12" s="344">
        <v>1</v>
      </c>
      <c r="P12" s="346">
        <v>2</v>
      </c>
      <c r="Q12" s="347">
        <v>0.02</v>
      </c>
      <c r="R12" s="348">
        <v>0.1</v>
      </c>
    </row>
    <row r="13" spans="1:19" x14ac:dyDescent="0.25">
      <c r="A13" s="152" t="str">
        <f>'FSSD_ Nutrient 13267 Data _Apri'!A13</f>
        <v>Wet 2012/13</v>
      </c>
      <c r="B13" s="151">
        <f>'Inf Load'!B13</f>
        <v>41339</v>
      </c>
      <c r="C13" s="345">
        <v>7.0000000000000007E-2</v>
      </c>
      <c r="D13" s="346">
        <v>0.1</v>
      </c>
      <c r="E13" s="349"/>
      <c r="F13" s="350"/>
      <c r="G13" s="345"/>
      <c r="H13" s="346"/>
      <c r="I13" s="349">
        <v>0.02</v>
      </c>
      <c r="J13" s="350">
        <v>0.1</v>
      </c>
      <c r="K13" s="345">
        <v>0.04</v>
      </c>
      <c r="L13" s="346">
        <v>0.4</v>
      </c>
      <c r="M13" s="349">
        <v>0.04</v>
      </c>
      <c r="N13" s="350">
        <v>0.4</v>
      </c>
      <c r="O13" s="344">
        <v>1</v>
      </c>
      <c r="P13" s="346">
        <v>2</v>
      </c>
      <c r="Q13" s="347">
        <v>0.02</v>
      </c>
      <c r="R13" s="348">
        <v>0.1</v>
      </c>
    </row>
    <row r="14" spans="1:19" x14ac:dyDescent="0.25">
      <c r="A14" s="152" t="str">
        <f>'FSSD_ Nutrient 13267 Data _Apri'!A14</f>
        <v>Wet 2012/13</v>
      </c>
      <c r="B14" s="151">
        <f>'Inf Load'!B14</f>
        <v>41353</v>
      </c>
      <c r="C14" s="345">
        <v>7.0000000000000007E-2</v>
      </c>
      <c r="D14" s="346">
        <v>0.1</v>
      </c>
      <c r="E14" s="349"/>
      <c r="F14" s="350"/>
      <c r="G14" s="345"/>
      <c r="H14" s="346"/>
      <c r="I14" s="349">
        <v>0.02</v>
      </c>
      <c r="J14" s="350">
        <v>0.1</v>
      </c>
      <c r="K14" s="345">
        <v>0.04</v>
      </c>
      <c r="L14" s="346">
        <v>0.4</v>
      </c>
      <c r="M14" s="349">
        <v>0.04</v>
      </c>
      <c r="N14" s="350">
        <v>0.4</v>
      </c>
      <c r="O14" s="344">
        <v>1</v>
      </c>
      <c r="P14" s="346">
        <v>2</v>
      </c>
      <c r="Q14" s="347">
        <v>0.02</v>
      </c>
      <c r="R14" s="348">
        <v>0.1</v>
      </c>
    </row>
    <row r="15" spans="1:19" x14ac:dyDescent="0.25">
      <c r="A15" s="152">
        <f>'FSSD_ Nutrient 13267 Data _Apri'!A15</f>
        <v>0</v>
      </c>
      <c r="B15" s="151">
        <f>'Inf Load'!B15</f>
        <v>0</v>
      </c>
      <c r="C15" s="345"/>
      <c r="D15" s="346"/>
      <c r="E15" s="349"/>
      <c r="F15" s="350"/>
      <c r="G15" s="345"/>
      <c r="H15" s="346"/>
      <c r="I15" s="349"/>
      <c r="J15" s="350"/>
      <c r="K15" s="345"/>
      <c r="L15" s="346"/>
      <c r="M15" s="349"/>
      <c r="N15" s="350"/>
      <c r="O15" s="344"/>
      <c r="P15" s="346"/>
      <c r="Q15" s="347"/>
      <c r="R15" s="348"/>
    </row>
    <row r="16" spans="1:19" x14ac:dyDescent="0.25">
      <c r="A16" s="152">
        <f>'FSSD_ Nutrient 13267 Data _Apri'!A16</f>
        <v>0</v>
      </c>
      <c r="B16" s="151">
        <f>'Inf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'FSSD_ Nutrient 13267 Data _Apri'!A17</f>
        <v>0</v>
      </c>
      <c r="B17" s="151">
        <f>'Inf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'FSSD_ Nutrient 13267 Data _Apri'!A18</f>
        <v>0</v>
      </c>
      <c r="B18" s="151">
        <f>'Inf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'FSSD_ Nutrient 13267 Data _Apri'!A19</f>
        <v>0</v>
      </c>
      <c r="B19" s="151">
        <f>'Inf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'FSSD_ Nutrient 13267 Data _Apri'!A20</f>
        <v>0</v>
      </c>
      <c r="B20" s="151">
        <f>'Inf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'FSSD_ Nutrient 13267 Data _Apri'!A21</f>
        <v>0</v>
      </c>
      <c r="B21" s="151">
        <f>'Inf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'FSSD_ Nutrient 13267 Data _Apri'!A22</f>
        <v>0</v>
      </c>
      <c r="B22" s="151">
        <f>'Inf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'FSSD_ Nutrient 13267 Data _Apri'!A23</f>
        <v>0</v>
      </c>
      <c r="B23" s="151">
        <f>'Inf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'FSSD_ Nutrient 13267 Data _Apri'!A24</f>
        <v>0</v>
      </c>
      <c r="B24" s="151">
        <f>'Inf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'FSSD_ Nutrient 13267 Data _Apri'!A25</f>
        <v>0</v>
      </c>
      <c r="B25" s="151">
        <f>'Inf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'FSSD_ Nutrient 13267 Data _Apri'!A26</f>
        <v>0</v>
      </c>
      <c r="B26" s="151">
        <f>'Inf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43" zoomScaleNormal="100" workbookViewId="0">
      <selection activeCell="H30" sqref="H30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'FSSD_ Nutrient 13267 Data _Apri'!A2</f>
        <v>Fairfield - Suisun Sewer District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'FSSD_ Nutrient 13267 Data _Apri'!A3</f>
        <v>Giti Heravian/Lab Manager/707-428-9153/gheravian@fssd.com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418" t="s">
        <v>4</v>
      </c>
      <c r="D5" s="417"/>
      <c r="E5" s="418" t="s">
        <v>5</v>
      </c>
      <c r="F5" s="417"/>
      <c r="G5" s="418" t="s">
        <v>1</v>
      </c>
      <c r="H5" s="417"/>
      <c r="I5" s="418" t="s">
        <v>2</v>
      </c>
      <c r="J5" s="417"/>
      <c r="K5" s="418" t="s">
        <v>3</v>
      </c>
      <c r="L5" s="417"/>
      <c r="M5" s="418" t="s">
        <v>7</v>
      </c>
      <c r="N5" s="417"/>
      <c r="O5" s="418" t="s">
        <v>8</v>
      </c>
      <c r="P5" s="417"/>
      <c r="Q5" s="418" t="s">
        <v>23</v>
      </c>
      <c r="R5" s="417"/>
      <c r="S5" s="416" t="s">
        <v>17</v>
      </c>
      <c r="T5" s="417"/>
      <c r="U5" s="416" t="s">
        <v>9</v>
      </c>
      <c r="V5" s="417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3" t="str">
        <f>'Eff Conc.'!A7</f>
        <v>3Q-2012</v>
      </c>
      <c r="B7" s="69">
        <f>'Eff Conc.'!B7</f>
        <v>41101</v>
      </c>
      <c r="C7" s="361">
        <v>7.0000000000000007E-2</v>
      </c>
      <c r="D7" s="362">
        <v>0.1</v>
      </c>
      <c r="E7" s="363">
        <v>7.0000000000000007E-2</v>
      </c>
      <c r="F7" s="364">
        <v>0.1</v>
      </c>
      <c r="G7" s="361">
        <v>0.5</v>
      </c>
      <c r="H7" s="362">
        <v>1</v>
      </c>
      <c r="I7" s="363">
        <v>2E-3</v>
      </c>
      <c r="J7" s="364">
        <v>0.03</v>
      </c>
      <c r="K7" s="361">
        <v>0.02</v>
      </c>
      <c r="L7" s="362">
        <v>0.1</v>
      </c>
      <c r="M7" s="363"/>
      <c r="N7" s="365"/>
      <c r="O7" s="361">
        <v>0.04</v>
      </c>
      <c r="P7" s="362">
        <v>0.4</v>
      </c>
      <c r="Q7" s="363">
        <v>0.04</v>
      </c>
      <c r="R7" s="371">
        <v>0.4</v>
      </c>
      <c r="S7" s="373">
        <v>0.15</v>
      </c>
      <c r="T7" s="362">
        <v>0.2</v>
      </c>
      <c r="U7" s="359">
        <v>1</v>
      </c>
      <c r="V7" s="362">
        <v>2</v>
      </c>
      <c r="W7" s="135"/>
    </row>
    <row r="8" spans="1:23" s="46" customFormat="1" x14ac:dyDescent="0.25">
      <c r="A8" s="214" t="str">
        <f>'Eff Conc.'!A8</f>
        <v>3Q-2012</v>
      </c>
      <c r="B8" s="215">
        <f>'Eff Conc.'!B8</f>
        <v>41107</v>
      </c>
      <c r="C8" s="366">
        <v>7.0000000000000007E-2</v>
      </c>
      <c r="D8" s="367">
        <v>0.1</v>
      </c>
      <c r="E8" s="368">
        <v>7.0000000000000007E-2</v>
      </c>
      <c r="F8" s="369">
        <v>0.1</v>
      </c>
      <c r="G8" s="366">
        <v>0.5</v>
      </c>
      <c r="H8" s="367">
        <v>1</v>
      </c>
      <c r="I8" s="368">
        <v>2E-3</v>
      </c>
      <c r="J8" s="369">
        <v>0.03</v>
      </c>
      <c r="K8" s="366">
        <v>0.02</v>
      </c>
      <c r="L8" s="367">
        <v>0.1</v>
      </c>
      <c r="M8" s="368"/>
      <c r="N8" s="370"/>
      <c r="O8" s="366">
        <v>0.04</v>
      </c>
      <c r="P8" s="367">
        <v>0.4</v>
      </c>
      <c r="Q8" s="368">
        <v>0.04</v>
      </c>
      <c r="R8" s="372">
        <v>0.4</v>
      </c>
      <c r="S8" s="374">
        <v>0.15</v>
      </c>
      <c r="T8" s="367">
        <v>0.2</v>
      </c>
      <c r="U8" s="360">
        <v>1</v>
      </c>
      <c r="V8" s="367">
        <v>2</v>
      </c>
      <c r="W8" s="135"/>
    </row>
    <row r="9" spans="1:23" s="46" customFormat="1" x14ac:dyDescent="0.25">
      <c r="A9" s="214" t="str">
        <f>'Eff Conc.'!A9</f>
        <v>3Q-2012</v>
      </c>
      <c r="B9" s="215">
        <f>'Eff Conc.'!B9</f>
        <v>41126</v>
      </c>
      <c r="C9" s="366">
        <v>7.0000000000000007E-2</v>
      </c>
      <c r="D9" s="367">
        <v>0.1</v>
      </c>
      <c r="E9" s="368">
        <v>7.0000000000000007E-2</v>
      </c>
      <c r="F9" s="369">
        <v>0.1</v>
      </c>
      <c r="G9" s="366">
        <v>0.5</v>
      </c>
      <c r="H9" s="367">
        <v>1</v>
      </c>
      <c r="I9" s="368">
        <v>2E-3</v>
      </c>
      <c r="J9" s="369">
        <v>0.03</v>
      </c>
      <c r="K9" s="366">
        <v>0.02</v>
      </c>
      <c r="L9" s="367">
        <v>0.1</v>
      </c>
      <c r="M9" s="368"/>
      <c r="N9" s="370"/>
      <c r="O9" s="366">
        <v>0.04</v>
      </c>
      <c r="P9" s="367">
        <v>0.4</v>
      </c>
      <c r="Q9" s="368">
        <v>0.04</v>
      </c>
      <c r="R9" s="372">
        <v>0.4</v>
      </c>
      <c r="S9" s="374">
        <v>0.15</v>
      </c>
      <c r="T9" s="367">
        <v>0.2</v>
      </c>
      <c r="U9" s="360">
        <v>1</v>
      </c>
      <c r="V9" s="367">
        <v>2</v>
      </c>
      <c r="W9" s="135"/>
    </row>
    <row r="10" spans="1:23" s="46" customFormat="1" x14ac:dyDescent="0.25">
      <c r="A10" s="214" t="str">
        <f>'Eff Conc.'!A10</f>
        <v>3Q-2012</v>
      </c>
      <c r="B10" s="215">
        <f>'Eff Conc.'!B10</f>
        <v>41136</v>
      </c>
      <c r="C10" s="366">
        <v>7.0000000000000007E-2</v>
      </c>
      <c r="D10" s="367">
        <v>0.1</v>
      </c>
      <c r="E10" s="368">
        <v>7.0000000000000007E-2</v>
      </c>
      <c r="F10" s="369">
        <v>0.1</v>
      </c>
      <c r="G10" s="366">
        <v>0.5</v>
      </c>
      <c r="H10" s="367">
        <v>1</v>
      </c>
      <c r="I10" s="368">
        <v>2E-3</v>
      </c>
      <c r="J10" s="369">
        <v>0.03</v>
      </c>
      <c r="K10" s="366">
        <v>0.02</v>
      </c>
      <c r="L10" s="367">
        <v>0.1</v>
      </c>
      <c r="M10" s="368"/>
      <c r="N10" s="370"/>
      <c r="O10" s="366">
        <v>0.04</v>
      </c>
      <c r="P10" s="367">
        <v>0.4</v>
      </c>
      <c r="Q10" s="368">
        <v>0.04</v>
      </c>
      <c r="R10" s="372">
        <v>0.4</v>
      </c>
      <c r="S10" s="374">
        <v>0.15</v>
      </c>
      <c r="T10" s="367">
        <v>0.2</v>
      </c>
      <c r="U10" s="360">
        <v>1</v>
      </c>
      <c r="V10" s="367">
        <v>2</v>
      </c>
      <c r="W10" s="135"/>
    </row>
    <row r="11" spans="1:23" s="46" customFormat="1" x14ac:dyDescent="0.25">
      <c r="A11" s="214" t="str">
        <f>'Eff Conc.'!A11</f>
        <v>3Q-2012</v>
      </c>
      <c r="B11" s="215">
        <f>'Eff Conc.'!B11</f>
        <v>41164</v>
      </c>
      <c r="C11" s="366">
        <v>7.0000000000000007E-2</v>
      </c>
      <c r="D11" s="367">
        <v>0.1</v>
      </c>
      <c r="E11" s="368">
        <v>7.0000000000000007E-2</v>
      </c>
      <c r="F11" s="369">
        <v>0.1</v>
      </c>
      <c r="G11" s="366">
        <v>0.5</v>
      </c>
      <c r="H11" s="367">
        <v>1</v>
      </c>
      <c r="I11" s="368">
        <v>2E-3</v>
      </c>
      <c r="J11" s="369">
        <v>0.03</v>
      </c>
      <c r="K11" s="366">
        <v>0.02</v>
      </c>
      <c r="L11" s="367">
        <v>0.1</v>
      </c>
      <c r="M11" s="368"/>
      <c r="N11" s="370"/>
      <c r="O11" s="366">
        <v>0.04</v>
      </c>
      <c r="P11" s="367">
        <v>0.4</v>
      </c>
      <c r="Q11" s="368">
        <v>0.04</v>
      </c>
      <c r="R11" s="372">
        <v>0.4</v>
      </c>
      <c r="S11" s="374">
        <v>0.15</v>
      </c>
      <c r="T11" s="367">
        <v>0.2</v>
      </c>
      <c r="U11" s="360">
        <v>1</v>
      </c>
      <c r="V11" s="367">
        <v>2</v>
      </c>
      <c r="W11" s="135"/>
    </row>
    <row r="12" spans="1:23" s="46" customFormat="1" x14ac:dyDescent="0.25">
      <c r="A12" s="214" t="str">
        <f>'Eff Conc.'!A12</f>
        <v>3Q-2012</v>
      </c>
      <c r="B12" s="215">
        <f>'Eff Conc.'!B12</f>
        <v>41176</v>
      </c>
      <c r="C12" s="366">
        <v>7.0000000000000007E-2</v>
      </c>
      <c r="D12" s="367">
        <v>0.1</v>
      </c>
      <c r="E12" s="368">
        <v>7.0000000000000007E-2</v>
      </c>
      <c r="F12" s="369">
        <v>0.1</v>
      </c>
      <c r="G12" s="366">
        <v>0.5</v>
      </c>
      <c r="H12" s="367">
        <v>1</v>
      </c>
      <c r="I12" s="368">
        <v>2E-3</v>
      </c>
      <c r="J12" s="369">
        <v>0.03</v>
      </c>
      <c r="K12" s="366">
        <v>0.02</v>
      </c>
      <c r="L12" s="367">
        <v>0.1</v>
      </c>
      <c r="M12" s="368"/>
      <c r="N12" s="370"/>
      <c r="O12" s="366">
        <v>0.04</v>
      </c>
      <c r="P12" s="367">
        <v>0.4</v>
      </c>
      <c r="Q12" s="368">
        <v>0.04</v>
      </c>
      <c r="R12" s="372">
        <v>0.4</v>
      </c>
      <c r="S12" s="374">
        <v>0.15</v>
      </c>
      <c r="T12" s="367">
        <v>0.2</v>
      </c>
      <c r="U12" s="360">
        <v>1</v>
      </c>
      <c r="V12" s="367">
        <v>2</v>
      </c>
      <c r="W12" s="135"/>
    </row>
    <row r="13" spans="1:23" s="46" customFormat="1" x14ac:dyDescent="0.25">
      <c r="A13" s="214" t="str">
        <f>'Eff Conc.'!A13</f>
        <v>4Q-2012</v>
      </c>
      <c r="B13" s="215">
        <f>'Eff Conc.'!B13</f>
        <v>41189</v>
      </c>
      <c r="C13" s="366">
        <v>7.0000000000000007E-2</v>
      </c>
      <c r="D13" s="367">
        <v>0.1</v>
      </c>
      <c r="E13" s="368">
        <v>7.0000000000000007E-2</v>
      </c>
      <c r="F13" s="369">
        <v>0.1</v>
      </c>
      <c r="G13" s="366">
        <v>0.5</v>
      </c>
      <c r="H13" s="367">
        <v>1</v>
      </c>
      <c r="I13" s="368">
        <v>2E-3</v>
      </c>
      <c r="J13" s="369">
        <v>0.03</v>
      </c>
      <c r="K13" s="366">
        <v>0.02</v>
      </c>
      <c r="L13" s="367">
        <v>0.1</v>
      </c>
      <c r="M13" s="368"/>
      <c r="N13" s="370"/>
      <c r="O13" s="366">
        <v>0.04</v>
      </c>
      <c r="P13" s="367">
        <v>0.4</v>
      </c>
      <c r="Q13" s="368">
        <v>0.04</v>
      </c>
      <c r="R13" s="372">
        <v>0.4</v>
      </c>
      <c r="S13" s="374">
        <v>0.15</v>
      </c>
      <c r="T13" s="367">
        <v>0.2</v>
      </c>
      <c r="U13" s="360">
        <v>1</v>
      </c>
      <c r="V13" s="367">
        <v>2</v>
      </c>
      <c r="W13" s="135"/>
    </row>
    <row r="14" spans="1:23" s="46" customFormat="1" x14ac:dyDescent="0.25">
      <c r="A14" s="214" t="str">
        <f>'Eff Conc.'!A14</f>
        <v>4Q-2012</v>
      </c>
      <c r="B14" s="215">
        <f>'Eff Conc.'!B14</f>
        <v>41199</v>
      </c>
      <c r="C14" s="366">
        <v>7.0000000000000007E-2</v>
      </c>
      <c r="D14" s="367">
        <v>0.1</v>
      </c>
      <c r="E14" s="368">
        <v>7.0000000000000007E-2</v>
      </c>
      <c r="F14" s="369">
        <v>0.1</v>
      </c>
      <c r="G14" s="366">
        <v>0.5</v>
      </c>
      <c r="H14" s="367">
        <v>1</v>
      </c>
      <c r="I14" s="368">
        <v>2E-3</v>
      </c>
      <c r="J14" s="369">
        <v>0.03</v>
      </c>
      <c r="K14" s="366">
        <v>0.02</v>
      </c>
      <c r="L14" s="367">
        <v>0.1</v>
      </c>
      <c r="M14" s="368"/>
      <c r="N14" s="370"/>
      <c r="O14" s="366">
        <v>0.04</v>
      </c>
      <c r="P14" s="367">
        <v>0.4</v>
      </c>
      <c r="Q14" s="368">
        <v>0.04</v>
      </c>
      <c r="R14" s="372">
        <v>0.4</v>
      </c>
      <c r="S14" s="374">
        <v>0.15</v>
      </c>
      <c r="T14" s="367">
        <v>0.2</v>
      </c>
      <c r="U14" s="366">
        <v>1</v>
      </c>
      <c r="V14" s="367">
        <v>2</v>
      </c>
      <c r="W14" s="135"/>
    </row>
    <row r="15" spans="1:23" s="46" customFormat="1" x14ac:dyDescent="0.25">
      <c r="A15" s="214" t="str">
        <f>'Eff Conc.'!A15</f>
        <v>4Q-2012</v>
      </c>
      <c r="B15" s="215">
        <f>'Eff Conc.'!B15</f>
        <v>41204</v>
      </c>
      <c r="C15" s="366">
        <v>7.0000000000000007E-2</v>
      </c>
      <c r="D15" s="367">
        <v>0.1</v>
      </c>
      <c r="E15" s="368">
        <v>7.0000000000000007E-2</v>
      </c>
      <c r="F15" s="369">
        <v>0.1</v>
      </c>
      <c r="G15" s="366">
        <v>0.5</v>
      </c>
      <c r="H15" s="367">
        <v>1</v>
      </c>
      <c r="I15" s="368">
        <v>2E-3</v>
      </c>
      <c r="J15" s="369">
        <v>0.03</v>
      </c>
      <c r="K15" s="366">
        <v>0.02</v>
      </c>
      <c r="L15" s="367">
        <v>0.1</v>
      </c>
      <c r="M15" s="368"/>
      <c r="N15" s="370"/>
      <c r="O15" s="366">
        <v>0.04</v>
      </c>
      <c r="P15" s="367">
        <v>0.4</v>
      </c>
      <c r="Q15" s="368">
        <v>0.04</v>
      </c>
      <c r="R15" s="372">
        <v>0.4</v>
      </c>
      <c r="S15" s="374">
        <v>0.15</v>
      </c>
      <c r="T15" s="367">
        <v>0.2</v>
      </c>
      <c r="U15" s="366">
        <v>1</v>
      </c>
      <c r="V15" s="367">
        <v>2</v>
      </c>
      <c r="W15" s="135"/>
    </row>
    <row r="16" spans="1:23" s="46" customFormat="1" x14ac:dyDescent="0.25">
      <c r="A16" s="214" t="str">
        <f>'Eff Conc.'!A16</f>
        <v>4Q-2012</v>
      </c>
      <c r="B16" s="215">
        <f>'Eff Conc.'!B16</f>
        <v>41225</v>
      </c>
      <c r="C16" s="366">
        <v>7.0000000000000007E-2</v>
      </c>
      <c r="D16" s="367">
        <v>0.1</v>
      </c>
      <c r="E16" s="368">
        <v>7.0000000000000007E-2</v>
      </c>
      <c r="F16" s="369">
        <v>0.1</v>
      </c>
      <c r="G16" s="366">
        <v>0.5</v>
      </c>
      <c r="H16" s="367">
        <v>1</v>
      </c>
      <c r="I16" s="368">
        <v>2E-3</v>
      </c>
      <c r="J16" s="369">
        <v>0.03</v>
      </c>
      <c r="K16" s="366">
        <v>0.02</v>
      </c>
      <c r="L16" s="367">
        <v>0.1</v>
      </c>
      <c r="M16" s="368"/>
      <c r="N16" s="370"/>
      <c r="O16" s="366">
        <v>0.04</v>
      </c>
      <c r="P16" s="367">
        <v>0.4</v>
      </c>
      <c r="Q16" s="368">
        <v>0.04</v>
      </c>
      <c r="R16" s="372">
        <v>0.4</v>
      </c>
      <c r="S16" s="374">
        <v>0.15</v>
      </c>
      <c r="T16" s="367">
        <v>0.2</v>
      </c>
      <c r="U16" s="366">
        <v>1</v>
      </c>
      <c r="V16" s="367">
        <v>2</v>
      </c>
      <c r="W16" s="135"/>
    </row>
    <row r="17" spans="1:23" s="46" customFormat="1" x14ac:dyDescent="0.25">
      <c r="A17" s="214" t="str">
        <f>'Eff Conc.'!A17</f>
        <v>4Q-2012</v>
      </c>
      <c r="B17" s="215">
        <f>'Eff Conc.'!B17</f>
        <v>41232</v>
      </c>
      <c r="C17" s="366">
        <v>7.0000000000000007E-2</v>
      </c>
      <c r="D17" s="367">
        <v>0.1</v>
      </c>
      <c r="E17" s="368">
        <v>7.0000000000000007E-2</v>
      </c>
      <c r="F17" s="369">
        <v>0.1</v>
      </c>
      <c r="G17" s="366">
        <v>0.5</v>
      </c>
      <c r="H17" s="367">
        <v>1</v>
      </c>
      <c r="I17" s="368">
        <v>2E-3</v>
      </c>
      <c r="J17" s="369">
        <v>0.03</v>
      </c>
      <c r="K17" s="366">
        <v>0.02</v>
      </c>
      <c r="L17" s="367">
        <v>0.1</v>
      </c>
      <c r="M17" s="368"/>
      <c r="N17" s="370"/>
      <c r="O17" s="366">
        <v>0.04</v>
      </c>
      <c r="P17" s="367">
        <v>0.4</v>
      </c>
      <c r="Q17" s="368">
        <v>0.04</v>
      </c>
      <c r="R17" s="372">
        <v>0.4</v>
      </c>
      <c r="S17" s="374">
        <v>0.15</v>
      </c>
      <c r="T17" s="367">
        <v>0.2</v>
      </c>
      <c r="U17" s="366">
        <v>1</v>
      </c>
      <c r="V17" s="367">
        <v>2</v>
      </c>
      <c r="W17" s="135"/>
    </row>
    <row r="18" spans="1:23" s="46" customFormat="1" x14ac:dyDescent="0.25">
      <c r="A18" s="214" t="str">
        <f>'Eff Conc.'!A18</f>
        <v>4Q-2012</v>
      </c>
      <c r="B18" s="215">
        <f>'Eff Conc.'!B18</f>
        <v>41248</v>
      </c>
      <c r="C18" s="366">
        <v>7.0000000000000007E-2</v>
      </c>
      <c r="D18" s="367">
        <v>0.1</v>
      </c>
      <c r="E18" s="368">
        <v>7.0000000000000007E-2</v>
      </c>
      <c r="F18" s="369">
        <v>0.1</v>
      </c>
      <c r="G18" s="366">
        <v>0.5</v>
      </c>
      <c r="H18" s="367">
        <v>1</v>
      </c>
      <c r="I18" s="368">
        <v>2E-3</v>
      </c>
      <c r="J18" s="369">
        <v>0.03</v>
      </c>
      <c r="K18" s="366">
        <v>0.02</v>
      </c>
      <c r="L18" s="367">
        <v>0.1</v>
      </c>
      <c r="M18" s="368"/>
      <c r="N18" s="370"/>
      <c r="O18" s="366">
        <v>0.04</v>
      </c>
      <c r="P18" s="367">
        <v>0.4</v>
      </c>
      <c r="Q18" s="368">
        <v>0.04</v>
      </c>
      <c r="R18" s="372">
        <v>0.4</v>
      </c>
      <c r="S18" s="374">
        <v>0.15</v>
      </c>
      <c r="T18" s="367">
        <v>0.2</v>
      </c>
      <c r="U18" s="366">
        <v>1</v>
      </c>
      <c r="V18" s="367">
        <v>2</v>
      </c>
      <c r="W18" s="135"/>
    </row>
    <row r="19" spans="1:23" s="124" customFormat="1" x14ac:dyDescent="0.25">
      <c r="A19" s="214" t="str">
        <f>'Eff Conc.'!A19</f>
        <v>4Q-2012</v>
      </c>
      <c r="B19" s="215">
        <f>'Eff Conc.'!B19</f>
        <v>41254</v>
      </c>
      <c r="C19" s="366">
        <v>7.0000000000000007E-2</v>
      </c>
      <c r="D19" s="367">
        <v>0.1</v>
      </c>
      <c r="E19" s="368">
        <v>7.0000000000000007E-2</v>
      </c>
      <c r="F19" s="369">
        <v>0.1</v>
      </c>
      <c r="G19" s="366">
        <v>0.5</v>
      </c>
      <c r="H19" s="367">
        <v>1</v>
      </c>
      <c r="I19" s="368">
        <v>2E-3</v>
      </c>
      <c r="J19" s="369">
        <v>0.03</v>
      </c>
      <c r="K19" s="366">
        <v>0.02</v>
      </c>
      <c r="L19" s="367">
        <v>0.1</v>
      </c>
      <c r="M19" s="368"/>
      <c r="N19" s="370"/>
      <c r="O19" s="366">
        <v>0.04</v>
      </c>
      <c r="P19" s="367">
        <v>0.4</v>
      </c>
      <c r="Q19" s="368">
        <v>0.04</v>
      </c>
      <c r="R19" s="372">
        <v>0.4</v>
      </c>
      <c r="S19" s="374">
        <v>0.15</v>
      </c>
      <c r="T19" s="367">
        <v>0.2</v>
      </c>
      <c r="U19" s="366">
        <v>1</v>
      </c>
      <c r="V19" s="367">
        <v>2</v>
      </c>
      <c r="W19" s="135"/>
    </row>
    <row r="20" spans="1:23" s="124" customFormat="1" x14ac:dyDescent="0.25">
      <c r="A20" s="214" t="str">
        <f>'Eff Conc.'!A20</f>
        <v>4Q-2012</v>
      </c>
      <c r="B20" s="215">
        <f>'Eff Conc.'!B20</f>
        <v>41266</v>
      </c>
      <c r="C20" s="366">
        <v>7.0000000000000007E-2</v>
      </c>
      <c r="D20" s="367">
        <v>0.1</v>
      </c>
      <c r="E20" s="368">
        <v>7.0000000000000007E-2</v>
      </c>
      <c r="F20" s="369">
        <v>0.1</v>
      </c>
      <c r="G20" s="366">
        <v>0.5</v>
      </c>
      <c r="H20" s="367">
        <v>1</v>
      </c>
      <c r="I20" s="368">
        <v>2E-3</v>
      </c>
      <c r="J20" s="369">
        <v>0.03</v>
      </c>
      <c r="K20" s="366">
        <v>0.02</v>
      </c>
      <c r="L20" s="367">
        <v>0.1</v>
      </c>
      <c r="M20" s="368"/>
      <c r="N20" s="370"/>
      <c r="O20" s="366">
        <v>0.04</v>
      </c>
      <c r="P20" s="367">
        <v>0.4</v>
      </c>
      <c r="Q20" s="368">
        <v>0.04</v>
      </c>
      <c r="R20" s="372">
        <v>0.4</v>
      </c>
      <c r="S20" s="374">
        <v>0.15</v>
      </c>
      <c r="T20" s="367">
        <v>0.2</v>
      </c>
      <c r="U20" s="366">
        <v>1</v>
      </c>
      <c r="V20" s="367">
        <v>2</v>
      </c>
      <c r="W20" s="135"/>
    </row>
    <row r="21" spans="1:23" s="124" customFormat="1" x14ac:dyDescent="0.25">
      <c r="A21" s="214" t="str">
        <f>'Eff Conc.'!A21</f>
        <v>1Q-2013</v>
      </c>
      <c r="B21" s="215">
        <f>'Eff Conc.'!B21</f>
        <v>41276</v>
      </c>
      <c r="C21" s="366">
        <v>7.0000000000000007E-2</v>
      </c>
      <c r="D21" s="367">
        <v>0.1</v>
      </c>
      <c r="E21" s="368">
        <v>7.0000000000000007E-2</v>
      </c>
      <c r="F21" s="369">
        <v>0.1</v>
      </c>
      <c r="G21" s="366">
        <v>0.1</v>
      </c>
      <c r="H21" s="367">
        <v>0.2</v>
      </c>
      <c r="I21" s="368">
        <v>2E-3</v>
      </c>
      <c r="J21" s="369">
        <v>0.03</v>
      </c>
      <c r="K21" s="366">
        <v>0.02</v>
      </c>
      <c r="L21" s="367">
        <v>0.1</v>
      </c>
      <c r="M21" s="368"/>
      <c r="N21" s="370"/>
      <c r="O21" s="366">
        <v>0.04</v>
      </c>
      <c r="P21" s="367">
        <v>0.4</v>
      </c>
      <c r="Q21" s="368">
        <v>0.04</v>
      </c>
      <c r="R21" s="372">
        <v>0.4</v>
      </c>
      <c r="S21" s="374">
        <v>0.06</v>
      </c>
      <c r="T21" s="367">
        <v>0.1</v>
      </c>
      <c r="U21" s="366">
        <v>1</v>
      </c>
      <c r="V21" s="367">
        <v>2</v>
      </c>
      <c r="W21" s="135"/>
    </row>
    <row r="22" spans="1:23" s="124" customFormat="1" x14ac:dyDescent="0.25">
      <c r="A22" s="214" t="str">
        <f>'Eff Conc.'!A22</f>
        <v>1Q-2013</v>
      </c>
      <c r="B22" s="215">
        <f>'Eff Conc.'!B22</f>
        <v>41291</v>
      </c>
      <c r="C22" s="366">
        <v>7.0000000000000007E-2</v>
      </c>
      <c r="D22" s="367">
        <v>0.1</v>
      </c>
      <c r="E22" s="368">
        <v>7.0000000000000007E-2</v>
      </c>
      <c r="F22" s="369">
        <v>0.1</v>
      </c>
      <c r="G22" s="366">
        <v>0.1</v>
      </c>
      <c r="H22" s="367">
        <v>0.2</v>
      </c>
      <c r="I22" s="368">
        <v>2E-3</v>
      </c>
      <c r="J22" s="369">
        <v>0.03</v>
      </c>
      <c r="K22" s="366">
        <v>0.02</v>
      </c>
      <c r="L22" s="367">
        <v>0.1</v>
      </c>
      <c r="M22" s="368"/>
      <c r="N22" s="370"/>
      <c r="O22" s="366">
        <v>0.04</v>
      </c>
      <c r="P22" s="367">
        <v>0.4</v>
      </c>
      <c r="Q22" s="368">
        <v>0.04</v>
      </c>
      <c r="R22" s="372">
        <v>0.4</v>
      </c>
      <c r="S22" s="374">
        <v>0.06</v>
      </c>
      <c r="T22" s="367">
        <v>0.1</v>
      </c>
      <c r="U22" s="366">
        <v>1</v>
      </c>
      <c r="V22" s="367">
        <v>2</v>
      </c>
      <c r="W22" s="135"/>
    </row>
    <row r="23" spans="1:23" s="124" customFormat="1" x14ac:dyDescent="0.25">
      <c r="A23" s="214" t="str">
        <f>'Eff Conc.'!A23</f>
        <v>1Q-2013</v>
      </c>
      <c r="B23" s="215">
        <f>'Eff Conc.'!B23</f>
        <v>41312</v>
      </c>
      <c r="C23" s="366">
        <v>7.0000000000000007E-2</v>
      </c>
      <c r="D23" s="367">
        <v>0.1</v>
      </c>
      <c r="E23" s="368">
        <v>7.0000000000000007E-2</v>
      </c>
      <c r="F23" s="369">
        <v>0.1</v>
      </c>
      <c r="G23" s="366">
        <v>0.1</v>
      </c>
      <c r="H23" s="367">
        <v>0.2</v>
      </c>
      <c r="I23" s="368">
        <v>2E-3</v>
      </c>
      <c r="J23" s="369">
        <v>0.03</v>
      </c>
      <c r="K23" s="366">
        <v>0.02</v>
      </c>
      <c r="L23" s="367">
        <v>0.1</v>
      </c>
      <c r="M23" s="368"/>
      <c r="N23" s="370"/>
      <c r="O23" s="366">
        <v>0.04</v>
      </c>
      <c r="P23" s="367">
        <v>0.4</v>
      </c>
      <c r="Q23" s="368">
        <v>0.04</v>
      </c>
      <c r="R23" s="372">
        <v>0.4</v>
      </c>
      <c r="S23" s="374">
        <v>0.06</v>
      </c>
      <c r="T23" s="367">
        <v>0.1</v>
      </c>
      <c r="U23" s="366">
        <v>1</v>
      </c>
      <c r="V23" s="367">
        <v>2</v>
      </c>
      <c r="W23" s="135"/>
    </row>
    <row r="24" spans="1:23" s="124" customFormat="1" x14ac:dyDescent="0.25">
      <c r="A24" s="214" t="str">
        <f>'Eff Conc.'!A24</f>
        <v>1Q-2013</v>
      </c>
      <c r="B24" s="215">
        <f>'Eff Conc.'!B24</f>
        <v>41317</v>
      </c>
      <c r="C24" s="366">
        <v>7.0000000000000007E-2</v>
      </c>
      <c r="D24" s="367">
        <v>0.1</v>
      </c>
      <c r="E24" s="368">
        <v>7.0000000000000007E-2</v>
      </c>
      <c r="F24" s="369">
        <v>0.1</v>
      </c>
      <c r="G24" s="366">
        <v>0.1</v>
      </c>
      <c r="H24" s="367">
        <v>0.2</v>
      </c>
      <c r="I24" s="368">
        <v>2E-3</v>
      </c>
      <c r="J24" s="369">
        <v>0.03</v>
      </c>
      <c r="K24" s="366">
        <v>0.02</v>
      </c>
      <c r="L24" s="367">
        <v>0.1</v>
      </c>
      <c r="M24" s="368"/>
      <c r="N24" s="370"/>
      <c r="O24" s="366">
        <v>0.04</v>
      </c>
      <c r="P24" s="367">
        <v>0.4</v>
      </c>
      <c r="Q24" s="368">
        <v>0.04</v>
      </c>
      <c r="R24" s="372">
        <v>0.4</v>
      </c>
      <c r="S24" s="374">
        <v>0.06</v>
      </c>
      <c r="T24" s="367">
        <v>0.1</v>
      </c>
      <c r="U24" s="366">
        <v>1</v>
      </c>
      <c r="V24" s="367">
        <v>2</v>
      </c>
      <c r="W24" s="135"/>
    </row>
    <row r="25" spans="1:23" s="124" customFormat="1" x14ac:dyDescent="0.25">
      <c r="A25" s="214" t="str">
        <f>'Eff Conc.'!A25</f>
        <v>1Q-2013</v>
      </c>
      <c r="B25" s="215">
        <f>'Eff Conc.'!B25</f>
        <v>41339</v>
      </c>
      <c r="C25" s="366">
        <v>7.0000000000000007E-2</v>
      </c>
      <c r="D25" s="367">
        <v>0.1</v>
      </c>
      <c r="E25" s="368">
        <v>7.0000000000000007E-2</v>
      </c>
      <c r="F25" s="369">
        <v>0.1</v>
      </c>
      <c r="G25" s="366">
        <v>0.1</v>
      </c>
      <c r="H25" s="367">
        <v>0.2</v>
      </c>
      <c r="I25" s="368">
        <v>2E-3</v>
      </c>
      <c r="J25" s="369">
        <v>0.03</v>
      </c>
      <c r="K25" s="366">
        <v>0.02</v>
      </c>
      <c r="L25" s="367">
        <v>0.1</v>
      </c>
      <c r="M25" s="368"/>
      <c r="N25" s="370"/>
      <c r="O25" s="366">
        <v>0.04</v>
      </c>
      <c r="P25" s="367">
        <v>0.4</v>
      </c>
      <c r="Q25" s="368">
        <v>0.04</v>
      </c>
      <c r="R25" s="372">
        <v>0.4</v>
      </c>
      <c r="S25" s="374">
        <v>0.06</v>
      </c>
      <c r="T25" s="367">
        <v>0.1</v>
      </c>
      <c r="U25" s="366">
        <v>1</v>
      </c>
      <c r="V25" s="367">
        <v>2</v>
      </c>
      <c r="W25" s="135"/>
    </row>
    <row r="26" spans="1:23" s="124" customFormat="1" x14ac:dyDescent="0.25">
      <c r="A26" s="214" t="str">
        <f>'Eff Conc.'!A26</f>
        <v>1Q-2013</v>
      </c>
      <c r="B26" s="215">
        <f>'Eff Conc.'!B26</f>
        <v>41353</v>
      </c>
      <c r="C26" s="366">
        <v>7.0000000000000007E-2</v>
      </c>
      <c r="D26" s="367">
        <v>0.1</v>
      </c>
      <c r="E26" s="368">
        <v>7.0000000000000007E-2</v>
      </c>
      <c r="F26" s="369">
        <v>0.1</v>
      </c>
      <c r="G26" s="366">
        <v>0.1</v>
      </c>
      <c r="H26" s="367">
        <v>0.2</v>
      </c>
      <c r="I26" s="368">
        <v>2E-3</v>
      </c>
      <c r="J26" s="369">
        <v>0.03</v>
      </c>
      <c r="K26" s="366">
        <v>0.02</v>
      </c>
      <c r="L26" s="367">
        <v>0.1</v>
      </c>
      <c r="M26" s="368"/>
      <c r="N26" s="370"/>
      <c r="O26" s="366">
        <v>0.04</v>
      </c>
      <c r="P26" s="367">
        <v>0.4</v>
      </c>
      <c r="Q26" s="368">
        <v>0.04</v>
      </c>
      <c r="R26" s="372">
        <v>0.4</v>
      </c>
      <c r="S26" s="374">
        <v>0.06</v>
      </c>
      <c r="T26" s="367">
        <v>0.1</v>
      </c>
      <c r="U26" s="366">
        <v>1</v>
      </c>
      <c r="V26" s="367">
        <v>2</v>
      </c>
      <c r="W26" s="135"/>
    </row>
    <row r="27" spans="1:23" s="124" customFormat="1" x14ac:dyDescent="0.25">
      <c r="A27" s="214">
        <f>'Eff Conc.'!A27</f>
        <v>0</v>
      </c>
      <c r="B27" s="215">
        <f>'Eff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'Eff Conc.'!A28</f>
        <v>0</v>
      </c>
      <c r="B28" s="215">
        <f>'Eff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'Eff Conc.'!A29</f>
        <v>0</v>
      </c>
      <c r="B29" s="215">
        <f>'Eff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'Eff Conc.'!A30</f>
        <v>0</v>
      </c>
      <c r="B30" s="215">
        <f>'Eff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'Eff Conc.'!A31</f>
        <v>0</v>
      </c>
      <c r="B31" s="215">
        <f>'Eff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'Eff Conc.'!A32</f>
        <v>0</v>
      </c>
      <c r="B32" s="215">
        <f>'Eff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'Eff Conc.'!A33</f>
        <v>0</v>
      </c>
      <c r="B33" s="215">
        <f>'Eff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'Eff Conc.'!A34</f>
        <v>0</v>
      </c>
      <c r="B34" s="215">
        <f>'Eff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'Eff Conc.'!A35</f>
        <v>0</v>
      </c>
      <c r="B35" s="215">
        <f>'Eff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'Eff Conc.'!A36</f>
        <v>0</v>
      </c>
      <c r="B36" s="215">
        <f>'Eff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'Eff Conc.'!A37</f>
        <v>0</v>
      </c>
      <c r="B37" s="215">
        <f>'Eff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'Eff Conc.'!A38</f>
        <v>0</v>
      </c>
      <c r="B38" s="215">
        <f>'Eff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'Eff Conc.'!A39</f>
        <v>0</v>
      </c>
      <c r="B39" s="215">
        <f>'Eff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'Eff Conc.'!A40</f>
        <v>0</v>
      </c>
      <c r="B40" s="215">
        <f>'Eff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'Eff Conc.'!A41</f>
        <v>0</v>
      </c>
      <c r="B41" s="215">
        <f>'Eff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'Eff Conc.'!A42</f>
        <v>0</v>
      </c>
      <c r="B42" s="215">
        <f>'Eff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'Eff Conc.'!A43</f>
        <v>0</v>
      </c>
      <c r="B43" s="215">
        <f>'Eff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'Eff Conc.'!A44</f>
        <v>0</v>
      </c>
      <c r="B44" s="215">
        <f>'Eff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'Eff Conc.'!A45</f>
        <v>0</v>
      </c>
      <c r="B45" s="215">
        <f>'Eff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'Eff Conc.'!A46</f>
        <v>0</v>
      </c>
      <c r="B46" s="215">
        <f>'Eff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'Eff Conc.'!A47</f>
        <v>0</v>
      </c>
      <c r="B47" s="215">
        <f>'Eff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'Eff Conc.'!A48</f>
        <v>0</v>
      </c>
      <c r="B48" s="215">
        <f>'Eff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'Eff Conc.'!A49</f>
        <v>0</v>
      </c>
      <c r="B49" s="215">
        <f>'Eff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'Eff Conc.'!A50</f>
        <v>0</v>
      </c>
      <c r="B50" s="215">
        <f>'Eff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'Eff Conc.'!A51</f>
        <v>0</v>
      </c>
      <c r="B51" s="215">
        <f>'Eff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'Eff Conc.'!A52</f>
        <v>0</v>
      </c>
      <c r="B52" s="215">
        <f>'Eff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'Eff Conc.'!A53</f>
        <v>0</v>
      </c>
      <c r="B53" s="215">
        <f>'Eff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'Eff Conc.'!A54</f>
        <v>0</v>
      </c>
      <c r="B54" s="215">
        <f>'Eff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'Eff Conc.'!A55</f>
        <v>0</v>
      </c>
      <c r="B55" s="215">
        <f>'Eff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'Eff Conc.'!A56</f>
        <v>0</v>
      </c>
      <c r="B56" s="215">
        <f>'Eff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'Eff Conc.'!A57</f>
        <v>0</v>
      </c>
      <c r="B57" s="215">
        <f>'Eff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'Eff Conc.'!A58</f>
        <v>0</v>
      </c>
      <c r="B58" s="215">
        <f>'Eff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'Eff Conc.'!A59</f>
        <v>0</v>
      </c>
      <c r="B59" s="215">
        <f>'Eff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'Eff Conc.'!A60</f>
        <v>0</v>
      </c>
      <c r="B60" s="215">
        <f>'Eff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'Eff Conc.'!A61</f>
        <v>0</v>
      </c>
      <c r="B61" s="215">
        <f>'Eff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'Eff Conc.'!A62</f>
        <v>0</v>
      </c>
      <c r="B62" s="215">
        <f>'Eff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'Eff Conc.'!A63</f>
        <v>0</v>
      </c>
      <c r="B63" s="215">
        <f>'Eff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'Eff Conc.'!A64</f>
        <v>0</v>
      </c>
      <c r="B64" s="215">
        <f>'Eff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'Eff Conc.'!A65</f>
        <v>0</v>
      </c>
      <c r="B65" s="215">
        <f>'Eff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'Eff Conc.'!A66</f>
        <v>0</v>
      </c>
      <c r="B66" s="217">
        <f>'Eff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FSSD_ Nutrient 13267 Data _Apri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Giti Heravian</cp:lastModifiedBy>
  <cp:lastPrinted>2013-01-14T22:30:52Z</cp:lastPrinted>
  <dcterms:created xsi:type="dcterms:W3CDTF">2012-05-04T22:10:30Z</dcterms:created>
  <dcterms:modified xsi:type="dcterms:W3CDTF">2013-05-08T17:44:54Z</dcterms:modified>
</cp:coreProperties>
</file>