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0995"/>
  </bookViews>
  <sheets>
    <sheet name="Eff Conc." sheetId="3" r:id="rId1"/>
    <sheet name="Eff Loads" sheetId="4" r:id="rId2"/>
  </sheets>
  <calcPr calcId="145621" concurrentCalc="0"/>
</workbook>
</file>

<file path=xl/calcChain.xml><?xml version="1.0" encoding="utf-8"?>
<calcChain xmlns="http://schemas.openxmlformats.org/spreadsheetml/2006/main">
  <c r="M9" i="4" l="1"/>
  <c r="D38" i="3"/>
  <c r="D37" i="3"/>
  <c r="D36" i="3"/>
  <c r="D35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7" i="3"/>
  <c r="B8" i="4"/>
  <c r="G8" i="4"/>
  <c r="F8" i="4"/>
  <c r="B6" i="4"/>
  <c r="K6" i="4"/>
  <c r="I6" i="4"/>
  <c r="G6" i="4"/>
  <c r="E6" i="4"/>
  <c r="L6" i="4"/>
  <c r="B38" i="4"/>
  <c r="L38" i="4"/>
  <c r="K38" i="4"/>
  <c r="B37" i="4"/>
  <c r="L37" i="4"/>
  <c r="K37" i="4"/>
  <c r="B36" i="4"/>
  <c r="L36" i="4"/>
  <c r="K36" i="4"/>
  <c r="B35" i="4"/>
  <c r="L35" i="4"/>
  <c r="K35" i="4"/>
  <c r="B30" i="4"/>
  <c r="L30" i="4"/>
  <c r="B29" i="4"/>
  <c r="L29" i="4"/>
  <c r="B28" i="4"/>
  <c r="L28" i="4"/>
  <c r="B27" i="4"/>
  <c r="L27" i="4"/>
  <c r="B26" i="4"/>
  <c r="L26" i="4"/>
  <c r="B25" i="4"/>
  <c r="L25" i="4"/>
  <c r="B24" i="4"/>
  <c r="L24" i="4"/>
  <c r="B23" i="4"/>
  <c r="L23" i="4"/>
  <c r="B22" i="4"/>
  <c r="L22" i="4"/>
  <c r="B21" i="4"/>
  <c r="L21" i="4"/>
  <c r="B20" i="4"/>
  <c r="L20" i="4"/>
  <c r="B19" i="4"/>
  <c r="L19" i="4"/>
  <c r="B18" i="4"/>
  <c r="L18" i="4"/>
  <c r="B17" i="4"/>
  <c r="L17" i="4"/>
  <c r="B16" i="4"/>
  <c r="L16" i="4"/>
  <c r="B15" i="4"/>
  <c r="L15" i="4"/>
  <c r="B14" i="4"/>
  <c r="L14" i="4"/>
  <c r="B13" i="4"/>
  <c r="L13" i="4"/>
  <c r="B12" i="4"/>
  <c r="L12" i="4"/>
  <c r="B11" i="4"/>
  <c r="L11" i="4"/>
  <c r="B10" i="4"/>
  <c r="L10" i="4"/>
  <c r="L9" i="4"/>
  <c r="B7" i="4"/>
  <c r="L7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7" i="4"/>
  <c r="M6" i="4"/>
  <c r="D6" i="4"/>
  <c r="F6" i="4"/>
  <c r="H6" i="4"/>
  <c r="J6" i="4"/>
  <c r="J36" i="4"/>
  <c r="M37" i="4"/>
  <c r="J38" i="4"/>
  <c r="M35" i="4"/>
  <c r="M29" i="4"/>
  <c r="M30" i="4"/>
  <c r="D6" i="3"/>
  <c r="C6" i="4"/>
  <c r="C30" i="4"/>
  <c r="C28" i="4"/>
  <c r="C26" i="4"/>
  <c r="C24" i="4"/>
  <c r="C22" i="4"/>
  <c r="C20" i="4"/>
  <c r="C18" i="4"/>
  <c r="C16" i="4"/>
  <c r="C14" i="4"/>
  <c r="C12" i="4"/>
  <c r="C10" i="4"/>
  <c r="C7" i="4"/>
  <c r="C29" i="4"/>
  <c r="C27" i="4"/>
  <c r="C25" i="4"/>
  <c r="C23" i="4"/>
  <c r="C21" i="4"/>
  <c r="C19" i="4"/>
  <c r="C17" i="4"/>
  <c r="C15" i="4"/>
  <c r="C13" i="4"/>
  <c r="C11" i="4"/>
  <c r="C9" i="4"/>
  <c r="F35" i="4"/>
  <c r="H35" i="4"/>
  <c r="H38" i="4"/>
  <c r="F38" i="4"/>
  <c r="D38" i="4"/>
  <c r="G37" i="4"/>
  <c r="E37" i="4"/>
  <c r="H36" i="4"/>
  <c r="F36" i="4"/>
  <c r="D36" i="4"/>
  <c r="J35" i="4"/>
  <c r="I38" i="4"/>
  <c r="I37" i="4"/>
  <c r="I36" i="4"/>
  <c r="M38" i="4"/>
  <c r="M36" i="4"/>
  <c r="D35" i="4"/>
  <c r="E35" i="4"/>
  <c r="G35" i="4"/>
  <c r="G38" i="4"/>
  <c r="E38" i="4"/>
  <c r="H37" i="4"/>
  <c r="F37" i="4"/>
  <c r="D37" i="4"/>
  <c r="G36" i="4"/>
  <c r="E36" i="4"/>
  <c r="I35" i="4"/>
  <c r="J37" i="4"/>
  <c r="I30" i="4"/>
  <c r="H30" i="4"/>
  <c r="F30" i="4"/>
  <c r="D30" i="4"/>
  <c r="I29" i="4"/>
  <c r="H29" i="4"/>
  <c r="F29" i="4"/>
  <c r="D29" i="4"/>
  <c r="M28" i="4"/>
  <c r="D28" i="4"/>
  <c r="F28" i="4"/>
  <c r="H28" i="4"/>
  <c r="I28" i="4"/>
  <c r="E28" i="4"/>
  <c r="G28" i="4"/>
  <c r="J28" i="4"/>
  <c r="M27" i="4"/>
  <c r="D27" i="4"/>
  <c r="F27" i="4"/>
  <c r="H27" i="4"/>
  <c r="I27" i="4"/>
  <c r="E27" i="4"/>
  <c r="G27" i="4"/>
  <c r="J27" i="4"/>
  <c r="M26" i="4"/>
  <c r="D26" i="4"/>
  <c r="F26" i="4"/>
  <c r="H26" i="4"/>
  <c r="I26" i="4"/>
  <c r="E26" i="4"/>
  <c r="G26" i="4"/>
  <c r="J26" i="4"/>
  <c r="M25" i="4"/>
  <c r="D25" i="4"/>
  <c r="F25" i="4"/>
  <c r="H25" i="4"/>
  <c r="I25" i="4"/>
  <c r="E25" i="4"/>
  <c r="G25" i="4"/>
  <c r="J25" i="4"/>
  <c r="M24" i="4"/>
  <c r="D24" i="4"/>
  <c r="F24" i="4"/>
  <c r="H24" i="4"/>
  <c r="I24" i="4"/>
  <c r="E24" i="4"/>
  <c r="G24" i="4"/>
  <c r="J24" i="4"/>
  <c r="M23" i="4"/>
  <c r="D23" i="4"/>
  <c r="F23" i="4"/>
  <c r="H23" i="4"/>
  <c r="I23" i="4"/>
  <c r="E23" i="4"/>
  <c r="G23" i="4"/>
  <c r="J23" i="4"/>
  <c r="M22" i="4"/>
  <c r="D22" i="4"/>
  <c r="F22" i="4"/>
  <c r="H22" i="4"/>
  <c r="I22" i="4"/>
  <c r="E22" i="4"/>
  <c r="G22" i="4"/>
  <c r="J22" i="4"/>
  <c r="M21" i="4"/>
  <c r="D21" i="4"/>
  <c r="F21" i="4"/>
  <c r="H21" i="4"/>
  <c r="I21" i="4"/>
  <c r="E21" i="4"/>
  <c r="G21" i="4"/>
  <c r="J21" i="4"/>
  <c r="M20" i="4"/>
  <c r="D20" i="4"/>
  <c r="F20" i="4"/>
  <c r="H20" i="4"/>
  <c r="I20" i="4"/>
  <c r="E20" i="4"/>
  <c r="G20" i="4"/>
  <c r="J20" i="4"/>
  <c r="M19" i="4"/>
  <c r="D19" i="4"/>
  <c r="F19" i="4"/>
  <c r="H19" i="4"/>
  <c r="I19" i="4"/>
  <c r="E19" i="4"/>
  <c r="G19" i="4"/>
  <c r="J19" i="4"/>
  <c r="M18" i="4"/>
  <c r="D18" i="4"/>
  <c r="F18" i="4"/>
  <c r="H18" i="4"/>
  <c r="I18" i="4"/>
  <c r="E18" i="4"/>
  <c r="G18" i="4"/>
  <c r="J18" i="4"/>
  <c r="M17" i="4"/>
  <c r="D17" i="4"/>
  <c r="F17" i="4"/>
  <c r="H17" i="4"/>
  <c r="I17" i="4"/>
  <c r="E17" i="4"/>
  <c r="G17" i="4"/>
  <c r="J17" i="4"/>
  <c r="M16" i="4"/>
  <c r="D16" i="4"/>
  <c r="F16" i="4"/>
  <c r="H16" i="4"/>
  <c r="I16" i="4"/>
  <c r="E16" i="4"/>
  <c r="G16" i="4"/>
  <c r="J16" i="4"/>
  <c r="M15" i="4"/>
  <c r="D15" i="4"/>
  <c r="F15" i="4"/>
  <c r="H15" i="4"/>
  <c r="I15" i="4"/>
  <c r="E15" i="4"/>
  <c r="G15" i="4"/>
  <c r="J15" i="4"/>
  <c r="M14" i="4"/>
  <c r="D14" i="4"/>
  <c r="F14" i="4"/>
  <c r="H14" i="4"/>
  <c r="I14" i="4"/>
  <c r="E14" i="4"/>
  <c r="G14" i="4"/>
  <c r="J14" i="4"/>
  <c r="M13" i="4"/>
  <c r="D13" i="4"/>
  <c r="F13" i="4"/>
  <c r="H13" i="4"/>
  <c r="I13" i="4"/>
  <c r="E13" i="4"/>
  <c r="G13" i="4"/>
  <c r="J13" i="4"/>
  <c r="M12" i="4"/>
  <c r="D12" i="4"/>
  <c r="F12" i="4"/>
  <c r="H12" i="4"/>
  <c r="I12" i="4"/>
  <c r="E12" i="4"/>
  <c r="G12" i="4"/>
  <c r="J12" i="4"/>
  <c r="M11" i="4"/>
  <c r="D11" i="4"/>
  <c r="F11" i="4"/>
  <c r="H11" i="4"/>
  <c r="I11" i="4"/>
  <c r="E11" i="4"/>
  <c r="G11" i="4"/>
  <c r="J11" i="4"/>
  <c r="M10" i="4"/>
  <c r="D10" i="4"/>
  <c r="F10" i="4"/>
  <c r="H10" i="4"/>
  <c r="I10" i="4"/>
  <c r="E10" i="4"/>
  <c r="G10" i="4"/>
  <c r="J10" i="4"/>
  <c r="D9" i="4"/>
  <c r="F9" i="4"/>
  <c r="H9" i="4"/>
  <c r="I9" i="4"/>
  <c r="E9" i="4"/>
  <c r="G9" i="4"/>
  <c r="J9" i="4"/>
  <c r="M7" i="4"/>
  <c r="D7" i="4"/>
  <c r="H7" i="4"/>
  <c r="I7" i="4"/>
  <c r="E7" i="4"/>
  <c r="J7" i="4"/>
  <c r="J30" i="4"/>
  <c r="G30" i="4"/>
  <c r="E30" i="4"/>
  <c r="J29" i="4"/>
  <c r="G29" i="4"/>
  <c r="E29" i="4"/>
  <c r="C35" i="4"/>
  <c r="C36" i="4"/>
  <c r="C38" i="4"/>
  <c r="C37" i="4"/>
</calcChain>
</file>

<file path=xl/sharedStrings.xml><?xml version="1.0" encoding="utf-8"?>
<sst xmlns="http://schemas.openxmlformats.org/spreadsheetml/2006/main" count="70" uniqueCount="51">
  <si>
    <t>Date</t>
  </si>
  <si>
    <t>TKN</t>
  </si>
  <si>
    <t>SKN</t>
  </si>
  <si>
    <t>TDN</t>
  </si>
  <si>
    <t>TP</t>
  </si>
  <si>
    <t>TP(S)</t>
  </si>
  <si>
    <t>Total Ortho</t>
  </si>
  <si>
    <t>TSS</t>
  </si>
  <si>
    <t>Min</t>
  </si>
  <si>
    <t>Max</t>
  </si>
  <si>
    <t>Ave</t>
  </si>
  <si>
    <t>Diss. Ortho P</t>
  </si>
  <si>
    <t>Flow  (MGD)</t>
  </si>
  <si>
    <t>Ave Daily</t>
  </si>
  <si>
    <t>F+G+H</t>
  </si>
  <si>
    <t>Grab</t>
  </si>
  <si>
    <t>Quarterly report due by 30 Jan.</t>
  </si>
  <si>
    <t>Quarterly report due by 30 Oct.</t>
  </si>
  <si>
    <t>Quarterly report due by 30 Apr.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</si>
  <si>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</si>
  <si>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 xml:space="preserve">Effluent Concentrations (mg/l) </t>
  </si>
  <si>
    <t xml:space="preserve">Effluent Loads (kg/d) </t>
  </si>
  <si>
    <t>Nitrate (NO3)</t>
  </si>
  <si>
    <t>Nitrite (NO2)</t>
  </si>
  <si>
    <t>Total Ammonia</t>
  </si>
  <si>
    <t>Quarterly report due by 31 July</t>
  </si>
  <si>
    <t>Interim report due by 31 July</t>
  </si>
  <si>
    <t>Final report due by 31 July - End of 13267 requirement</t>
  </si>
  <si>
    <t>Two additional samples during peak flow each wet season (November thru April)</t>
  </si>
  <si>
    <t>Sample Date</t>
  </si>
  <si>
    <t>Month</t>
  </si>
  <si>
    <t>Two additional samples during peak flow each wet season</t>
  </si>
  <si>
    <t>Quarterly report due by 30 July - End of 13267 requirement</t>
  </si>
  <si>
    <r>
      <t xml:space="preserve">Effluent Loads (Kg/d)   </t>
    </r>
    <r>
      <rPr>
        <i/>
        <sz val="16"/>
        <color rgb="FFFF0000"/>
        <rFont val="Calibri"/>
        <family val="2"/>
        <scheme val="minor"/>
      </rPr>
      <t>[mg/l X MGD X 3.78 = Kg/d]</t>
    </r>
  </si>
  <si>
    <t>TDN (mg/L)</t>
  </si>
  <si>
    <t>TKN (mg/L)</t>
  </si>
  <si>
    <t>SKN (mg/L)</t>
  </si>
  <si>
    <t>Nitrate (NO3) (mg/L)</t>
  </si>
  <si>
    <t>Nitrite (NO2) (mg/L)</t>
  </si>
  <si>
    <t>Total Ammonia (mg/L)</t>
  </si>
  <si>
    <t>Total P (mg/L)</t>
  </si>
  <si>
    <t>Total P(S) (mg/L)</t>
  </si>
  <si>
    <t>Diss. Ortho P (mg/L)</t>
  </si>
  <si>
    <t>Total Ortho P (mg/L)</t>
  </si>
  <si>
    <t>pH           (Standard Units)</t>
  </si>
  <si>
    <t>TSS (mg/L)</t>
  </si>
  <si>
    <t>Wet 2012/13</t>
  </si>
  <si>
    <t>Wet 2013/14</t>
  </si>
  <si>
    <r>
      <t>Quarterly report due by 30 Oct /</t>
    </r>
    <r>
      <rPr>
        <b/>
        <sz val="8"/>
        <color theme="1"/>
        <rFont val="Calibri"/>
        <family val="2"/>
        <scheme val="minor"/>
      </rPr>
      <t xml:space="preserve"> submitted 10/10/2012</t>
    </r>
  </si>
  <si>
    <r>
      <t>Quarterly report due by 30 Jan /</t>
    </r>
    <r>
      <rPr>
        <b/>
        <sz val="8"/>
        <color theme="1"/>
        <rFont val="Calibri"/>
        <family val="2"/>
        <scheme val="minor"/>
      </rPr>
      <t xml:space="preserve"> submitted 1/17/2013</t>
    </r>
  </si>
  <si>
    <t>Temperature        (deg. Celsius)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</si>
</sst>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09]d\-mmm\-yy;@"/>
    <numFmt numFmtId="165" formatCode="0.0"/>
    <numFmt numFmtId="166" formatCode="[$-409]mmm\-yy;@"/>
    <numFmt numFmtId="167" formatCode="m/d/yy;@"/>
  </numFmts>
  <fonts count="1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0" fillId="0" borderId="0" xfId="0" applyFont="1"/>
    <xf numFmtId="0" fontId="1" fillId="0" borderId="0" xfId="0" applyFont="1" applyAlignment="1"/>
    <xf numFmtId="0" fontId="4" fillId="0" borderId="13" xfId="0" applyFont="1" applyBorder="1"/>
    <xf numFmtId="164" fontId="2" fillId="0" borderId="3" xfId="0" applyNumberFormat="1" applyFont="1" applyBorder="1"/>
    <xf numFmtId="164" fontId="2" fillId="0" borderId="11" xfId="0" applyNumberFormat="1" applyFont="1" applyBorder="1"/>
    <xf numFmtId="164" fontId="2" fillId="0" borderId="7" xfId="0" applyNumberFormat="1" applyFont="1" applyBorder="1"/>
    <xf numFmtId="0" fontId="7" fillId="0" borderId="13" xfId="0" applyFont="1" applyBorder="1"/>
    <xf numFmtId="0" fontId="2" fillId="2" borderId="14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/>
    <xf numFmtId="166" fontId="2" fillId="0" borderId="14" xfId="0" applyNumberFormat="1" applyFont="1" applyBorder="1"/>
    <xf numFmtId="166" fontId="2" fillId="0" borderId="21" xfId="0" applyNumberFormat="1" applyFont="1" applyBorder="1"/>
    <xf numFmtId="166" fontId="2" fillId="0" borderId="3" xfId="0" applyNumberFormat="1" applyFont="1" applyBorder="1"/>
    <xf numFmtId="166" fontId="2" fillId="0" borderId="22" xfId="0" applyNumberFormat="1" applyFont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165" fontId="2" fillId="0" borderId="11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5" fontId="2" fillId="0" borderId="12" xfId="0" applyNumberFormat="1" applyFont="1" applyBorder="1" applyAlignment="1">
      <alignment horizontal="center"/>
    </xf>
    <xf numFmtId="165" fontId="2" fillId="0" borderId="7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2" fillId="0" borderId="11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5" fontId="2" fillId="0" borderId="12" xfId="0" applyNumberFormat="1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2" fillId="0" borderId="7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65" fontId="2" fillId="0" borderId="8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2" fontId="2" fillId="0" borderId="5" xfId="0" applyNumberFormat="1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167" fontId="2" fillId="0" borderId="11" xfId="0" applyNumberFormat="1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165" fontId="2" fillId="0" borderId="17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165" fontId="2" fillId="3" borderId="0" xfId="0" applyNumberFormat="1" applyFont="1" applyFill="1" applyBorder="1" applyAlignment="1">
      <alignment horizontal="center"/>
    </xf>
    <xf numFmtId="165" fontId="2" fillId="3" borderId="17" xfId="0" applyNumberFormat="1" applyFont="1" applyFill="1" applyBorder="1" applyAlignment="1">
      <alignment horizontal="center"/>
    </xf>
    <xf numFmtId="165" fontId="2" fillId="3" borderId="12" xfId="0" applyNumberFormat="1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2" fontId="2" fillId="0" borderId="6" xfId="0" applyNumberFormat="1" applyFont="1" applyBorder="1" applyAlignment="1"/>
    <xf numFmtId="2" fontId="2" fillId="0" borderId="12" xfId="0" applyNumberFormat="1" applyFont="1" applyBorder="1" applyAlignment="1"/>
    <xf numFmtId="2" fontId="10" fillId="0" borderId="17" xfId="0" applyNumberFormat="1" applyFont="1" applyFill="1" applyBorder="1" applyAlignment="1"/>
    <xf numFmtId="2" fontId="2" fillId="0" borderId="3" xfId="0" applyNumberFormat="1" applyFont="1" applyBorder="1" applyAlignment="1"/>
    <xf numFmtId="2" fontId="2" fillId="0" borderId="5" xfId="0" applyNumberFormat="1" applyFont="1" applyBorder="1" applyAlignment="1"/>
    <xf numFmtId="2" fontId="2" fillId="0" borderId="11" xfId="0" applyNumberFormat="1" applyFont="1" applyBorder="1" applyAlignment="1"/>
    <xf numFmtId="2" fontId="2" fillId="0" borderId="0" xfId="0" applyNumberFormat="1" applyFont="1" applyBorder="1" applyAlignment="1"/>
    <xf numFmtId="2" fontId="10" fillId="0" borderId="0" xfId="0" applyNumberFormat="1" applyFont="1" applyFill="1" applyBorder="1" applyAlignment="1"/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abSelected="1" view="pageLayout" topLeftCell="C1" zoomScaleNormal="100" workbookViewId="0">
      <selection activeCell="X2" sqref="X2"/>
    </sheetView>
  </sheetViews>
  <sheetFormatPr defaultRowHeight="15" x14ac:dyDescent="0.25"/>
  <cols>
    <col min="1" max="2" width="10.5703125" customWidth="1"/>
    <col min="3" max="3" width="6.42578125" customWidth="1"/>
    <col min="4" max="6" width="6" customWidth="1"/>
    <col min="7" max="7" width="6.5703125" customWidth="1"/>
    <col min="8" max="8" width="6" customWidth="1"/>
    <col min="9" max="9" width="8.5703125" customWidth="1"/>
    <col min="10" max="13" width="6" customWidth="1"/>
    <col min="14" max="15" width="4.85546875" customWidth="1"/>
    <col min="16" max="16" width="5.140625" customWidth="1"/>
    <col min="17" max="17" width="5.5703125" customWidth="1"/>
    <col min="18" max="19" width="4.42578125" customWidth="1"/>
    <col min="20" max="20" width="5.7109375" customWidth="1"/>
  </cols>
  <sheetData>
    <row r="1" spans="1:21" ht="23.25" customHeight="1" x14ac:dyDescent="0.35">
      <c r="C1" s="108" t="s">
        <v>19</v>
      </c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</row>
    <row r="2" spans="1:21" s="14" customFormat="1" ht="20.25" customHeight="1" x14ac:dyDescent="0.25"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</row>
    <row r="3" spans="1:21" s="14" customFormat="1" ht="6" customHeight="1" thickBot="1" x14ac:dyDescent="0.3">
      <c r="C3" s="23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</row>
    <row r="4" spans="1:21" s="37" customFormat="1" ht="53.25" customHeight="1" x14ac:dyDescent="0.25">
      <c r="A4" s="31" t="s">
        <v>30</v>
      </c>
      <c r="B4" s="31" t="s">
        <v>29</v>
      </c>
      <c r="C4" s="79" t="s">
        <v>12</v>
      </c>
      <c r="D4" s="32" t="s">
        <v>34</v>
      </c>
      <c r="E4" s="33" t="s">
        <v>35</v>
      </c>
      <c r="F4" s="33" t="s">
        <v>36</v>
      </c>
      <c r="G4" s="33" t="s">
        <v>37</v>
      </c>
      <c r="H4" s="33" t="s">
        <v>38</v>
      </c>
      <c r="I4" s="33" t="s">
        <v>39</v>
      </c>
      <c r="J4" s="33" t="s">
        <v>40</v>
      </c>
      <c r="K4" s="33" t="s">
        <v>41</v>
      </c>
      <c r="L4" s="33" t="s">
        <v>42</v>
      </c>
      <c r="M4" s="34" t="s">
        <v>43</v>
      </c>
      <c r="N4" s="110" t="s">
        <v>44</v>
      </c>
      <c r="O4" s="111"/>
      <c r="P4" s="112"/>
      <c r="Q4" s="110" t="s">
        <v>50</v>
      </c>
      <c r="R4" s="111"/>
      <c r="S4" s="112"/>
      <c r="T4" s="35" t="s">
        <v>45</v>
      </c>
      <c r="U4" s="36"/>
    </row>
    <row r="5" spans="1:21" ht="45" customHeight="1" thickBot="1" x14ac:dyDescent="0.3">
      <c r="A5" s="5"/>
      <c r="B5" s="5"/>
      <c r="C5" s="80" t="s">
        <v>13</v>
      </c>
      <c r="D5" s="8" t="s">
        <v>14</v>
      </c>
      <c r="E5" s="9"/>
      <c r="F5" s="9"/>
      <c r="G5" s="9"/>
      <c r="H5" s="9"/>
      <c r="I5" s="9"/>
      <c r="J5" s="9"/>
      <c r="K5" s="9"/>
      <c r="L5" s="10" t="s">
        <v>15</v>
      </c>
      <c r="M5" s="10" t="s">
        <v>15</v>
      </c>
      <c r="N5" s="6" t="s">
        <v>8</v>
      </c>
      <c r="O5" s="11" t="s">
        <v>9</v>
      </c>
      <c r="P5" s="7" t="s">
        <v>10</v>
      </c>
      <c r="Q5" s="6" t="s">
        <v>8</v>
      </c>
      <c r="R5" s="11" t="s">
        <v>9</v>
      </c>
      <c r="S5" s="7" t="s">
        <v>10</v>
      </c>
      <c r="T5" s="7"/>
      <c r="U5" s="14"/>
    </row>
    <row r="6" spans="1:21" ht="15.75" thickBot="1" x14ac:dyDescent="0.3">
      <c r="A6" s="27">
        <v>41091</v>
      </c>
      <c r="B6" s="83">
        <v>41092</v>
      </c>
      <c r="C6" s="48">
        <v>1.41</v>
      </c>
      <c r="D6" s="40">
        <f>SUM(F6,G6,H6)</f>
        <v>4.1499999999999995</v>
      </c>
      <c r="E6" s="40">
        <v>4.8</v>
      </c>
      <c r="F6" s="40">
        <v>3.8</v>
      </c>
      <c r="G6" s="40">
        <v>0.19</v>
      </c>
      <c r="H6" s="40">
        <v>0.16</v>
      </c>
      <c r="I6" s="40">
        <v>1.1000000000000001</v>
      </c>
      <c r="J6" s="40">
        <v>0.39</v>
      </c>
      <c r="K6" s="82">
        <v>0.4</v>
      </c>
      <c r="L6" s="40">
        <v>9.4E-2</v>
      </c>
      <c r="M6" s="40">
        <v>0.17</v>
      </c>
      <c r="N6" s="102">
        <v>7.01</v>
      </c>
      <c r="O6" s="103">
        <v>7.7</v>
      </c>
      <c r="P6" s="99">
        <v>7.16</v>
      </c>
      <c r="Q6" s="57">
        <v>20.7</v>
      </c>
      <c r="R6" s="58">
        <v>28.8</v>
      </c>
      <c r="S6" s="59">
        <v>23.8</v>
      </c>
      <c r="T6" s="50">
        <v>14</v>
      </c>
    </row>
    <row r="7" spans="1:21" ht="15.75" thickBot="1" x14ac:dyDescent="0.3">
      <c r="A7" s="27">
        <v>41122</v>
      </c>
      <c r="B7" s="84">
        <v>41137</v>
      </c>
      <c r="C7" s="51">
        <v>5.54</v>
      </c>
      <c r="D7" s="43">
        <f t="shared" ref="D7:D30" si="0">SUM(F7,G7,H7)</f>
        <v>5.7700000000000005</v>
      </c>
      <c r="E7" s="43">
        <v>4.7</v>
      </c>
      <c r="F7" s="43">
        <v>4.9000000000000004</v>
      </c>
      <c r="G7" s="43">
        <v>0.87</v>
      </c>
      <c r="H7" s="90"/>
      <c r="I7" s="43">
        <v>1.8</v>
      </c>
      <c r="J7" s="43">
        <v>0.3</v>
      </c>
      <c r="K7" s="43">
        <v>0.3</v>
      </c>
      <c r="L7" s="43">
        <v>0.11</v>
      </c>
      <c r="M7" s="43">
        <v>0.14000000000000001</v>
      </c>
      <c r="N7" s="104">
        <v>7.12</v>
      </c>
      <c r="O7" s="105">
        <v>7.6</v>
      </c>
      <c r="P7" s="100">
        <v>7.37</v>
      </c>
      <c r="Q7" s="60">
        <v>19.899999999999999</v>
      </c>
      <c r="R7" s="61">
        <v>23.3</v>
      </c>
      <c r="S7" s="62">
        <v>21.6</v>
      </c>
      <c r="T7" s="53">
        <v>9</v>
      </c>
    </row>
    <row r="8" spans="1:21" ht="15.75" thickBot="1" x14ac:dyDescent="0.3">
      <c r="A8" s="27">
        <v>41122</v>
      </c>
      <c r="B8" s="84">
        <v>41152</v>
      </c>
      <c r="C8" s="51">
        <v>3.94</v>
      </c>
      <c r="D8" s="90"/>
      <c r="E8" s="90"/>
      <c r="F8" s="90"/>
      <c r="G8" s="43">
        <v>0.63</v>
      </c>
      <c r="H8" s="43">
        <v>0.11</v>
      </c>
      <c r="I8" s="90"/>
      <c r="J8" s="90"/>
      <c r="K8" s="90"/>
      <c r="L8" s="90"/>
      <c r="M8" s="90"/>
      <c r="N8" s="104">
        <v>7.15</v>
      </c>
      <c r="O8" s="105">
        <v>8.3800000000000008</v>
      </c>
      <c r="P8" s="100">
        <v>7.51</v>
      </c>
      <c r="Q8" s="60">
        <v>20.7</v>
      </c>
      <c r="R8" s="61">
        <v>23.3</v>
      </c>
      <c r="S8" s="62">
        <v>21.8</v>
      </c>
      <c r="T8" s="94"/>
    </row>
    <row r="9" spans="1:21" ht="15.75" thickBot="1" x14ac:dyDescent="0.3">
      <c r="A9" s="27">
        <v>41153</v>
      </c>
      <c r="B9" s="88">
        <v>41164</v>
      </c>
      <c r="C9" s="51">
        <v>4.07</v>
      </c>
      <c r="D9" s="43">
        <v>4.7</v>
      </c>
      <c r="E9" s="43">
        <v>5.8</v>
      </c>
      <c r="F9" s="43">
        <v>3.5</v>
      </c>
      <c r="G9" s="43">
        <v>0.72</v>
      </c>
      <c r="H9" s="89">
        <v>0.5</v>
      </c>
      <c r="I9" s="43">
        <v>2.5</v>
      </c>
      <c r="J9" s="43">
        <v>0.32</v>
      </c>
      <c r="K9" s="43">
        <v>7.8E-2</v>
      </c>
      <c r="L9" s="43">
        <v>1.9E-2</v>
      </c>
      <c r="M9" s="43">
        <v>9.5000000000000001E-2</v>
      </c>
      <c r="N9" s="106">
        <v>6.9</v>
      </c>
      <c r="O9" s="106">
        <v>7.94</v>
      </c>
      <c r="P9" s="101">
        <v>7.2</v>
      </c>
      <c r="Q9" s="60">
        <v>19.2</v>
      </c>
      <c r="R9" s="61">
        <v>23.9</v>
      </c>
      <c r="S9" s="62">
        <v>21.2</v>
      </c>
      <c r="T9" s="53">
        <v>27</v>
      </c>
      <c r="U9" s="16"/>
    </row>
    <row r="10" spans="1:21" ht="15.75" thickBot="1" x14ac:dyDescent="0.3">
      <c r="A10" s="27">
        <v>41183</v>
      </c>
      <c r="B10" s="88">
        <v>41201</v>
      </c>
      <c r="C10" s="95">
        <v>3.6</v>
      </c>
      <c r="D10" s="43">
        <v>2.2000000000000002</v>
      </c>
      <c r="E10" s="43">
        <v>2.2999999999999998</v>
      </c>
      <c r="F10" s="61">
        <v>2</v>
      </c>
      <c r="G10" s="43">
        <v>0.63</v>
      </c>
      <c r="H10" s="43">
        <v>0.51</v>
      </c>
      <c r="I10" s="43">
        <v>0.74</v>
      </c>
      <c r="J10" s="43">
        <v>0.18</v>
      </c>
      <c r="K10" s="43">
        <v>9.2999999999999999E-2</v>
      </c>
      <c r="L10" s="43">
        <v>5.6000000000000001E-2</v>
      </c>
      <c r="M10" s="43">
        <v>9.6000000000000002E-2</v>
      </c>
      <c r="N10" s="104">
        <v>6.7</v>
      </c>
      <c r="O10" s="105">
        <v>6.83</v>
      </c>
      <c r="P10" s="100">
        <v>6.76</v>
      </c>
      <c r="Q10" s="60">
        <v>19</v>
      </c>
      <c r="R10" s="61">
        <v>20.3</v>
      </c>
      <c r="S10" s="62">
        <v>19.7</v>
      </c>
      <c r="T10" s="53">
        <v>2</v>
      </c>
      <c r="U10" s="16" t="s">
        <v>48</v>
      </c>
    </row>
    <row r="11" spans="1:21" ht="15.75" thickBot="1" x14ac:dyDescent="0.3">
      <c r="A11" s="27">
        <v>41214</v>
      </c>
      <c r="B11" s="88">
        <v>41228</v>
      </c>
      <c r="C11" s="51">
        <v>5.31</v>
      </c>
      <c r="D11" s="43">
        <v>15</v>
      </c>
      <c r="E11" s="43">
        <v>13</v>
      </c>
      <c r="F11" s="43">
        <v>13</v>
      </c>
      <c r="G11" s="43">
        <v>1.2</v>
      </c>
      <c r="H11" s="43">
        <v>0.14000000000000001</v>
      </c>
      <c r="I11" s="43">
        <v>12</v>
      </c>
      <c r="J11" s="89">
        <v>0.1</v>
      </c>
      <c r="K11" s="43">
        <v>6.2E-2</v>
      </c>
      <c r="L11" s="43">
        <v>2.4E-2</v>
      </c>
      <c r="M11" s="43">
        <v>4.3999999999999997E-2</v>
      </c>
      <c r="N11" s="104">
        <v>6.51</v>
      </c>
      <c r="O11" s="105">
        <v>6.7</v>
      </c>
      <c r="P11" s="100">
        <v>6.64</v>
      </c>
      <c r="Q11" s="60">
        <v>11.8</v>
      </c>
      <c r="R11" s="61">
        <v>13</v>
      </c>
      <c r="S11" s="62">
        <v>12.5</v>
      </c>
      <c r="T11" s="53">
        <v>8</v>
      </c>
    </row>
    <row r="12" spans="1:21" ht="15.75" thickBot="1" x14ac:dyDescent="0.3">
      <c r="A12" s="27">
        <v>41244</v>
      </c>
      <c r="B12" s="88">
        <v>41257</v>
      </c>
      <c r="C12" s="51">
        <v>5.58</v>
      </c>
      <c r="D12" s="43">
        <v>11</v>
      </c>
      <c r="E12" s="43">
        <v>9.9</v>
      </c>
      <c r="F12" s="43">
        <v>9.4</v>
      </c>
      <c r="G12" s="43">
        <v>1.5</v>
      </c>
      <c r="H12" s="43">
        <v>0.1</v>
      </c>
      <c r="I12" s="43">
        <v>8.1999999999999993</v>
      </c>
      <c r="J12" s="43">
        <v>0.14000000000000001</v>
      </c>
      <c r="K12" s="43">
        <v>5.0999999999999997E-2</v>
      </c>
      <c r="L12" s="43">
        <v>5.0999999999999997E-2</v>
      </c>
      <c r="M12" s="43">
        <v>0.11</v>
      </c>
      <c r="N12" s="104">
        <v>6.73</v>
      </c>
      <c r="O12" s="105">
        <v>6.76</v>
      </c>
      <c r="P12" s="100">
        <v>6.74</v>
      </c>
      <c r="Q12" s="60">
        <v>9.6999999999999993</v>
      </c>
      <c r="R12" s="61">
        <v>11.6</v>
      </c>
      <c r="S12" s="62">
        <v>10.9</v>
      </c>
      <c r="T12" s="53">
        <v>10</v>
      </c>
      <c r="U12" s="16"/>
    </row>
    <row r="13" spans="1:21" ht="15.75" thickBot="1" x14ac:dyDescent="0.3">
      <c r="A13" s="27">
        <v>41275</v>
      </c>
      <c r="B13" s="88"/>
      <c r="C13" s="51"/>
      <c r="D13" s="43">
        <f t="shared" si="0"/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104"/>
      <c r="O13" s="105"/>
      <c r="P13" s="100"/>
      <c r="Q13" s="60"/>
      <c r="R13" s="61"/>
      <c r="S13" s="62"/>
      <c r="T13" s="53"/>
      <c r="U13" s="16" t="s">
        <v>49</v>
      </c>
    </row>
    <row r="14" spans="1:21" ht="15.75" thickBot="1" x14ac:dyDescent="0.3">
      <c r="A14" s="27">
        <v>41306</v>
      </c>
      <c r="B14" s="88"/>
      <c r="C14" s="51"/>
      <c r="D14" s="43">
        <f t="shared" si="0"/>
        <v>0</v>
      </c>
      <c r="E14" s="43"/>
      <c r="F14" s="43"/>
      <c r="G14" s="43"/>
      <c r="H14" s="43"/>
      <c r="I14" s="43"/>
      <c r="J14" s="43"/>
      <c r="K14" s="43"/>
      <c r="L14" s="43"/>
      <c r="M14" s="43"/>
      <c r="N14" s="104"/>
      <c r="O14" s="105"/>
      <c r="P14" s="100"/>
      <c r="Q14" s="60"/>
      <c r="R14" s="98"/>
      <c r="S14" s="62"/>
      <c r="T14" s="53"/>
    </row>
    <row r="15" spans="1:21" ht="15.75" thickBot="1" x14ac:dyDescent="0.3">
      <c r="A15" s="27">
        <v>41334</v>
      </c>
      <c r="B15" s="88"/>
      <c r="C15" s="51"/>
      <c r="D15" s="43">
        <f t="shared" si="0"/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104"/>
      <c r="O15" s="105"/>
      <c r="P15" s="100"/>
      <c r="Q15" s="60"/>
      <c r="R15" s="61"/>
      <c r="S15" s="62"/>
      <c r="T15" s="53"/>
      <c r="U15" s="16"/>
    </row>
    <row r="16" spans="1:21" ht="15.75" thickBot="1" x14ac:dyDescent="0.3">
      <c r="A16" s="27">
        <v>41365</v>
      </c>
      <c r="B16" s="88"/>
      <c r="C16" s="51"/>
      <c r="D16" s="43">
        <f t="shared" si="0"/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104"/>
      <c r="O16" s="105"/>
      <c r="P16" s="100"/>
      <c r="Q16" s="60"/>
      <c r="R16" s="61"/>
      <c r="S16" s="62"/>
      <c r="T16" s="53"/>
      <c r="U16" s="16" t="s">
        <v>18</v>
      </c>
    </row>
    <row r="17" spans="1:21" ht="15.75" thickBot="1" x14ac:dyDescent="0.3">
      <c r="A17" s="27">
        <v>41395</v>
      </c>
      <c r="B17" s="88"/>
      <c r="C17" s="51"/>
      <c r="D17" s="43">
        <f t="shared" si="0"/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104"/>
      <c r="O17" s="105"/>
      <c r="P17" s="100"/>
      <c r="Q17" s="60"/>
      <c r="R17" s="61"/>
      <c r="S17" s="62"/>
      <c r="T17" s="53"/>
    </row>
    <row r="18" spans="1:21" ht="15.75" thickBot="1" x14ac:dyDescent="0.3">
      <c r="A18" s="27">
        <v>41426</v>
      </c>
      <c r="B18" s="88"/>
      <c r="C18" s="51"/>
      <c r="D18" s="43">
        <f t="shared" si="0"/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104"/>
      <c r="O18" s="105"/>
      <c r="P18" s="100"/>
      <c r="Q18" s="60"/>
      <c r="R18" s="61"/>
      <c r="S18" s="62"/>
      <c r="T18" s="53"/>
      <c r="U18" s="20"/>
    </row>
    <row r="19" spans="1:21" ht="15.75" thickBot="1" x14ac:dyDescent="0.3">
      <c r="A19" s="27">
        <v>41456</v>
      </c>
      <c r="B19" s="88"/>
      <c r="C19" s="51"/>
      <c r="D19" s="43">
        <f t="shared" si="0"/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104"/>
      <c r="O19" s="105"/>
      <c r="P19" s="100"/>
      <c r="Q19" s="60"/>
      <c r="R19" s="61"/>
      <c r="S19" s="62"/>
      <c r="T19" s="53"/>
      <c r="U19" s="20" t="s">
        <v>26</v>
      </c>
    </row>
    <row r="20" spans="1:21" ht="15.75" thickBot="1" x14ac:dyDescent="0.3">
      <c r="A20" s="27">
        <v>41487</v>
      </c>
      <c r="B20" s="88"/>
      <c r="C20" s="51"/>
      <c r="D20" s="43">
        <f t="shared" si="0"/>
        <v>0</v>
      </c>
      <c r="E20" s="43"/>
      <c r="F20" s="43"/>
      <c r="G20" s="43"/>
      <c r="H20" s="43"/>
      <c r="I20" s="43"/>
      <c r="J20" s="43"/>
      <c r="K20" s="43"/>
      <c r="L20" s="43"/>
      <c r="M20" s="43"/>
      <c r="N20" s="95"/>
      <c r="O20" s="89"/>
      <c r="P20" s="96"/>
      <c r="Q20" s="60"/>
      <c r="R20" s="61"/>
      <c r="S20" s="62"/>
      <c r="T20" s="53"/>
    </row>
    <row r="21" spans="1:21" ht="15.75" thickBot="1" x14ac:dyDescent="0.3">
      <c r="A21" s="27">
        <v>41518</v>
      </c>
      <c r="B21" s="88"/>
      <c r="C21" s="51"/>
      <c r="D21" s="43">
        <f t="shared" si="0"/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60"/>
      <c r="O21" s="61"/>
      <c r="P21" s="62"/>
      <c r="Q21" s="60"/>
      <c r="R21" s="61"/>
      <c r="S21" s="62"/>
      <c r="T21" s="53"/>
      <c r="U21" s="16"/>
    </row>
    <row r="22" spans="1:21" ht="15.75" thickBot="1" x14ac:dyDescent="0.3">
      <c r="A22" s="27">
        <v>41548</v>
      </c>
      <c r="B22" s="88"/>
      <c r="C22" s="51"/>
      <c r="D22" s="43">
        <f t="shared" si="0"/>
        <v>0</v>
      </c>
      <c r="E22" s="43"/>
      <c r="F22" s="43"/>
      <c r="G22" s="43"/>
      <c r="H22" s="43"/>
      <c r="I22" s="43"/>
      <c r="J22" s="43"/>
      <c r="K22" s="43"/>
      <c r="L22" s="43"/>
      <c r="M22" s="43"/>
      <c r="N22" s="60"/>
      <c r="O22" s="61"/>
      <c r="P22" s="62"/>
      <c r="Q22" s="60"/>
      <c r="R22" s="61"/>
      <c r="S22" s="62"/>
      <c r="T22" s="53"/>
      <c r="U22" s="16" t="s">
        <v>17</v>
      </c>
    </row>
    <row r="23" spans="1:21" ht="15.75" thickBot="1" x14ac:dyDescent="0.3">
      <c r="A23" s="27">
        <v>41579</v>
      </c>
      <c r="B23" s="88"/>
      <c r="C23" s="51"/>
      <c r="D23" s="43">
        <f t="shared" si="0"/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60"/>
      <c r="O23" s="61"/>
      <c r="P23" s="62"/>
      <c r="Q23" s="60"/>
      <c r="R23" s="61"/>
      <c r="S23" s="62"/>
      <c r="T23" s="53"/>
    </row>
    <row r="24" spans="1:21" ht="15.75" thickBot="1" x14ac:dyDescent="0.3">
      <c r="A24" s="27">
        <v>41609</v>
      </c>
      <c r="B24" s="88"/>
      <c r="C24" s="51"/>
      <c r="D24" s="43">
        <f t="shared" si="0"/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60"/>
      <c r="O24" s="61"/>
      <c r="P24" s="62"/>
      <c r="Q24" s="60"/>
      <c r="R24" s="61"/>
      <c r="S24" s="62"/>
      <c r="T24" s="53"/>
      <c r="U24" s="16"/>
    </row>
    <row r="25" spans="1:21" ht="15.75" thickBot="1" x14ac:dyDescent="0.3">
      <c r="A25" s="27">
        <v>41640</v>
      </c>
      <c r="B25" s="88"/>
      <c r="C25" s="51"/>
      <c r="D25" s="43">
        <f t="shared" si="0"/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60"/>
      <c r="O25" s="61"/>
      <c r="P25" s="62"/>
      <c r="Q25" s="60"/>
      <c r="R25" s="61"/>
      <c r="S25" s="62"/>
      <c r="T25" s="53"/>
      <c r="U25" s="16" t="s">
        <v>16</v>
      </c>
    </row>
    <row r="26" spans="1:21" ht="15.75" thickBot="1" x14ac:dyDescent="0.3">
      <c r="A26" s="27">
        <v>41671</v>
      </c>
      <c r="B26" s="88"/>
      <c r="C26" s="51"/>
      <c r="D26" s="43">
        <f t="shared" si="0"/>
        <v>0</v>
      </c>
      <c r="E26" s="43"/>
      <c r="F26" s="43"/>
      <c r="G26" s="43"/>
      <c r="H26" s="43"/>
      <c r="I26" s="43"/>
      <c r="J26" s="43"/>
      <c r="K26" s="43"/>
      <c r="L26" s="43"/>
      <c r="M26" s="43"/>
      <c r="N26" s="60"/>
      <c r="O26" s="61"/>
      <c r="P26" s="62"/>
      <c r="Q26" s="60"/>
      <c r="R26" s="61"/>
      <c r="S26" s="62"/>
      <c r="T26" s="53"/>
    </row>
    <row r="27" spans="1:21" ht="15.75" thickBot="1" x14ac:dyDescent="0.3">
      <c r="A27" s="27">
        <v>41699</v>
      </c>
      <c r="B27" s="88"/>
      <c r="C27" s="51"/>
      <c r="D27" s="43">
        <f t="shared" si="0"/>
        <v>0</v>
      </c>
      <c r="E27" s="43"/>
      <c r="F27" s="43"/>
      <c r="G27" s="43"/>
      <c r="H27" s="43"/>
      <c r="I27" s="43"/>
      <c r="J27" s="43"/>
      <c r="K27" s="43"/>
      <c r="L27" s="43"/>
      <c r="M27" s="43"/>
      <c r="N27" s="60"/>
      <c r="O27" s="61"/>
      <c r="P27" s="62"/>
      <c r="Q27" s="60"/>
      <c r="R27" s="61"/>
      <c r="S27" s="62"/>
      <c r="T27" s="53"/>
      <c r="U27" s="16"/>
    </row>
    <row r="28" spans="1:21" ht="15.75" thickBot="1" x14ac:dyDescent="0.3">
      <c r="A28" s="27">
        <v>41730</v>
      </c>
      <c r="B28" s="88"/>
      <c r="C28" s="51"/>
      <c r="D28" s="43">
        <f t="shared" si="0"/>
        <v>0</v>
      </c>
      <c r="E28" s="43"/>
      <c r="F28" s="43"/>
      <c r="G28" s="43"/>
      <c r="H28" s="43"/>
      <c r="I28" s="43"/>
      <c r="J28" s="43"/>
      <c r="K28" s="43"/>
      <c r="L28" s="43"/>
      <c r="M28" s="43"/>
      <c r="N28" s="60"/>
      <c r="O28" s="61"/>
      <c r="P28" s="62"/>
      <c r="Q28" s="60"/>
      <c r="R28" s="61"/>
      <c r="S28" s="62"/>
      <c r="T28" s="53"/>
      <c r="U28" s="16" t="s">
        <v>18</v>
      </c>
    </row>
    <row r="29" spans="1:21" ht="15.75" thickBot="1" x14ac:dyDescent="0.3">
      <c r="A29" s="27">
        <v>41760</v>
      </c>
      <c r="B29" s="88"/>
      <c r="C29" s="51"/>
      <c r="D29" s="43">
        <f t="shared" si="0"/>
        <v>0</v>
      </c>
      <c r="E29" s="43"/>
      <c r="F29" s="43"/>
      <c r="G29" s="43"/>
      <c r="H29" s="43"/>
      <c r="I29" s="43"/>
      <c r="J29" s="43"/>
      <c r="K29" s="43"/>
      <c r="L29" s="43"/>
      <c r="M29" s="43"/>
      <c r="N29" s="60"/>
      <c r="O29" s="61"/>
      <c r="P29" s="62"/>
      <c r="Q29" s="60"/>
      <c r="R29" s="61"/>
      <c r="S29" s="62"/>
      <c r="T29" s="53"/>
    </row>
    <row r="30" spans="1:21" ht="15.75" thickBot="1" x14ac:dyDescent="0.3">
      <c r="A30" s="28">
        <v>41791</v>
      </c>
      <c r="B30" s="97"/>
      <c r="C30" s="54"/>
      <c r="D30" s="46">
        <f t="shared" si="0"/>
        <v>0</v>
      </c>
      <c r="E30" s="46"/>
      <c r="F30" s="46"/>
      <c r="G30" s="46"/>
      <c r="H30" s="46"/>
      <c r="I30" s="46"/>
      <c r="J30" s="46"/>
      <c r="K30" s="46"/>
      <c r="L30" s="46"/>
      <c r="M30" s="46"/>
      <c r="N30" s="63"/>
      <c r="O30" s="64"/>
      <c r="P30" s="65"/>
      <c r="Q30" s="63"/>
      <c r="R30" s="64"/>
      <c r="S30" s="65"/>
      <c r="T30" s="56"/>
      <c r="U30" s="20" t="s">
        <v>27</v>
      </c>
    </row>
    <row r="31" spans="1:21" ht="11.25" customHeight="1" x14ac:dyDescent="0.25"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</row>
    <row r="32" spans="1:21" ht="10.5" customHeight="1" x14ac:dyDescent="0.25"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</row>
    <row r="33" spans="1:20" ht="23.25" x14ac:dyDescent="0.35">
      <c r="B33" s="47"/>
      <c r="C33" s="108" t="s">
        <v>20</v>
      </c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</row>
    <row r="34" spans="1:20" ht="15.75" thickBot="1" x14ac:dyDescent="0.3">
      <c r="B34" s="47"/>
      <c r="C34" s="109" t="s">
        <v>28</v>
      </c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</row>
    <row r="35" spans="1:20" x14ac:dyDescent="0.25">
      <c r="A35" s="17" t="s">
        <v>46</v>
      </c>
      <c r="B35" s="66"/>
      <c r="C35" s="48"/>
      <c r="D35" s="40">
        <f t="shared" ref="D35:D38" si="1">SUM(F35,G35,H35)</f>
        <v>0</v>
      </c>
      <c r="E35" s="40"/>
      <c r="F35" s="40"/>
      <c r="G35" s="40"/>
      <c r="H35" s="40"/>
      <c r="I35" s="40"/>
      <c r="J35" s="40"/>
      <c r="K35" s="40"/>
      <c r="L35" s="40"/>
      <c r="M35" s="40"/>
      <c r="N35" s="57"/>
      <c r="O35" s="58"/>
      <c r="P35" s="59"/>
      <c r="Q35" s="57"/>
      <c r="R35" s="58"/>
      <c r="S35" s="59"/>
      <c r="T35" s="50"/>
    </row>
    <row r="36" spans="1:20" x14ac:dyDescent="0.25">
      <c r="A36" s="18" t="s">
        <v>46</v>
      </c>
      <c r="B36" s="67"/>
      <c r="C36" s="52"/>
      <c r="D36" s="68">
        <f t="shared" si="1"/>
        <v>0</v>
      </c>
      <c r="E36" s="68"/>
      <c r="F36" s="68"/>
      <c r="G36" s="68"/>
      <c r="H36" s="68"/>
      <c r="I36" s="68"/>
      <c r="J36" s="68"/>
      <c r="K36" s="68"/>
      <c r="L36" s="68"/>
      <c r="M36" s="68"/>
      <c r="N36" s="69"/>
      <c r="O36" s="70"/>
      <c r="P36" s="71"/>
      <c r="Q36" s="69"/>
      <c r="R36" s="70"/>
      <c r="S36" s="71"/>
      <c r="T36" s="72"/>
    </row>
    <row r="37" spans="1:20" x14ac:dyDescent="0.25">
      <c r="A37" s="18" t="s">
        <v>47</v>
      </c>
      <c r="B37" s="67"/>
      <c r="C37" s="51"/>
      <c r="D37" s="43">
        <f t="shared" si="1"/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60"/>
      <c r="O37" s="61"/>
      <c r="P37" s="62"/>
      <c r="Q37" s="60"/>
      <c r="R37" s="61"/>
      <c r="S37" s="62"/>
      <c r="T37" s="53"/>
    </row>
    <row r="38" spans="1:20" ht="15.75" thickBot="1" x14ac:dyDescent="0.3">
      <c r="A38" s="19" t="s">
        <v>47</v>
      </c>
      <c r="B38" s="73"/>
      <c r="C38" s="55"/>
      <c r="D38" s="74">
        <f t="shared" si="1"/>
        <v>0</v>
      </c>
      <c r="E38" s="74"/>
      <c r="F38" s="74"/>
      <c r="G38" s="74"/>
      <c r="H38" s="74"/>
      <c r="I38" s="74"/>
      <c r="J38" s="74"/>
      <c r="K38" s="74"/>
      <c r="L38" s="74"/>
      <c r="M38" s="74"/>
      <c r="N38" s="75"/>
      <c r="O38" s="76"/>
      <c r="P38" s="77"/>
      <c r="Q38" s="75"/>
      <c r="R38" s="76"/>
      <c r="S38" s="77"/>
      <c r="T38" s="78"/>
    </row>
  </sheetData>
  <mergeCells count="6">
    <mergeCell ref="C2:T2"/>
    <mergeCell ref="C1:T1"/>
    <mergeCell ref="C33:T33"/>
    <mergeCell ref="C34:T34"/>
    <mergeCell ref="N4:P4"/>
    <mergeCell ref="Q4:S4"/>
  </mergeCells>
  <pageMargins left="0.25" right="0.25" top="0.75" bottom="0.75" header="0.3" footer="0.3"/>
  <pageSetup scale="75" orientation="landscape" r:id="rId1"/>
  <headerFooter>
    <oddHeader>&amp;L&amp;"-,Bold"Tesoro Golden Eagle Refinery
Nutrients Data pursuant to the March 8, 2012 Water Code Section 13267 Technical Report Order - Nutrients in Refinery Wastewater Discharges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view="pageLayout" zoomScaleNormal="100" workbookViewId="0">
      <selection activeCell="R17" sqref="R17"/>
    </sheetView>
  </sheetViews>
  <sheetFormatPr defaultRowHeight="15" x14ac:dyDescent="0.25"/>
  <cols>
    <col min="1" max="1" width="10.28515625" customWidth="1"/>
    <col min="2" max="5" width="6" customWidth="1"/>
    <col min="6" max="6" width="6.5703125" customWidth="1"/>
    <col min="7" max="7" width="6" customWidth="1"/>
    <col min="8" max="8" width="8.85546875" customWidth="1"/>
    <col min="9" max="12" width="6" customWidth="1"/>
    <col min="13" max="13" width="6.5703125" customWidth="1"/>
  </cols>
  <sheetData>
    <row r="1" spans="1:14" ht="23.25" customHeight="1" x14ac:dyDescent="0.25">
      <c r="B1" s="113" t="s">
        <v>33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4" ht="12" customHeight="1" x14ac:dyDescent="0.25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4" ht="12" customHeight="1" thickBot="1" x14ac:dyDescent="0.3"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</row>
    <row r="4" spans="1:14" ht="39" x14ac:dyDescent="0.25">
      <c r="A4" s="1" t="s">
        <v>0</v>
      </c>
      <c r="B4" s="81" t="s">
        <v>12</v>
      </c>
      <c r="C4" s="2" t="s">
        <v>3</v>
      </c>
      <c r="D4" s="3" t="s">
        <v>1</v>
      </c>
      <c r="E4" s="3" t="s">
        <v>2</v>
      </c>
      <c r="F4" s="3" t="s">
        <v>22</v>
      </c>
      <c r="G4" s="3" t="s">
        <v>23</v>
      </c>
      <c r="H4" s="3" t="s">
        <v>24</v>
      </c>
      <c r="I4" s="3" t="s">
        <v>4</v>
      </c>
      <c r="J4" s="3" t="s">
        <v>5</v>
      </c>
      <c r="K4" s="3" t="s">
        <v>11</v>
      </c>
      <c r="L4" s="4" t="s">
        <v>6</v>
      </c>
      <c r="M4" s="21" t="s">
        <v>7</v>
      </c>
      <c r="N4" s="14"/>
    </row>
    <row r="5" spans="1:14" ht="27" thickBot="1" x14ac:dyDescent="0.3">
      <c r="A5" s="5"/>
      <c r="B5" s="80" t="s">
        <v>13</v>
      </c>
      <c r="C5" s="12"/>
      <c r="D5" s="9"/>
      <c r="E5" s="9"/>
      <c r="F5" s="9"/>
      <c r="G5" s="9"/>
      <c r="H5" s="9"/>
      <c r="I5" s="9"/>
      <c r="J5" s="9"/>
      <c r="K5" s="13"/>
      <c r="L5" s="13"/>
      <c r="M5" s="22"/>
      <c r="N5" s="14"/>
    </row>
    <row r="6" spans="1:14" ht="15.75" thickBot="1" x14ac:dyDescent="0.3">
      <c r="A6" s="29">
        <v>41091</v>
      </c>
      <c r="B6" s="38">
        <f>'Eff Conc.'!C6</f>
        <v>1.41</v>
      </c>
      <c r="C6" s="58">
        <f>'Eff Conc.'!D6*B6*3.78</f>
        <v>22.118669999999995</v>
      </c>
      <c r="D6" s="58">
        <f>'Eff Conc.'!E6*B6*3.78</f>
        <v>25.583039999999997</v>
      </c>
      <c r="E6" s="58">
        <f>'Eff Conc.'!F6*B6*3.78</f>
        <v>20.253239999999998</v>
      </c>
      <c r="F6" s="58">
        <f>'Eff Conc.'!G6*B6*3.78</f>
        <v>1.0126619999999997</v>
      </c>
      <c r="G6" s="58">
        <f>'Eff Conc.'!H6*B6*3.78</f>
        <v>0.85276799999999997</v>
      </c>
      <c r="H6" s="58">
        <f>'Eff Conc.'!I6*B6*3.78</f>
        <v>5.8627799999999999</v>
      </c>
      <c r="I6" s="58">
        <f>'Eff Conc.'!J6*B6*3.78</f>
        <v>2.0786219999999997</v>
      </c>
      <c r="J6" s="58">
        <f>'Eff Conc.'!K6*B6*3.78</f>
        <v>2.1319199999999996</v>
      </c>
      <c r="K6" s="58">
        <f>'Eff Conc.'!L6*B6*3.78</f>
        <v>0.50100119999999992</v>
      </c>
      <c r="L6" s="85">
        <f>'Eff Conc.'!M6*B6*3.78</f>
        <v>0.90606599999999993</v>
      </c>
      <c r="M6" s="59">
        <f>'Eff Conc.'!T6*B6*3.78</f>
        <v>74.617199999999997</v>
      </c>
    </row>
    <row r="7" spans="1:14" ht="15.75" thickBot="1" x14ac:dyDescent="0.3">
      <c r="A7" s="29">
        <v>41122</v>
      </c>
      <c r="B7" s="41">
        <f>'Eff Conc.'!C7</f>
        <v>5.54</v>
      </c>
      <c r="C7" s="61">
        <f>'Eff Conc.'!D7*B7*3.78</f>
        <v>120.830724</v>
      </c>
      <c r="D7" s="61">
        <f>'Eff Conc.'!E7*B7*3.78</f>
        <v>98.423639999999992</v>
      </c>
      <c r="E7" s="61">
        <f>'Eff Conc.'!F7*B7*3.78</f>
        <v>102.61188</v>
      </c>
      <c r="F7" s="91"/>
      <c r="G7" s="91"/>
      <c r="H7" s="61">
        <f>'Eff Conc.'!I7*B7*3.78</f>
        <v>37.694159999999997</v>
      </c>
      <c r="I7" s="61">
        <f>'Eff Conc.'!J7*B7*3.78</f>
        <v>6.2823599999999997</v>
      </c>
      <c r="J7" s="61">
        <f>'Eff Conc.'!K7*B7*3.78</f>
        <v>6.2823599999999997</v>
      </c>
      <c r="K7" s="61">
        <f>'Eff Conc.'!L7*B7*3.78</f>
        <v>2.3035320000000001</v>
      </c>
      <c r="L7" s="86">
        <f>'Eff Conc.'!M7*B7*3.78</f>
        <v>2.9317679999999999</v>
      </c>
      <c r="M7" s="62">
        <f>'Eff Conc.'!T7*B7*3.78</f>
        <v>188.4708</v>
      </c>
    </row>
    <row r="8" spans="1:14" ht="15.75" thickBot="1" x14ac:dyDescent="0.3">
      <c r="A8" s="29">
        <v>41122</v>
      </c>
      <c r="B8" s="41">
        <f>'Eff Conc.'!C8</f>
        <v>3.94</v>
      </c>
      <c r="C8" s="91"/>
      <c r="D8" s="91"/>
      <c r="E8" s="91"/>
      <c r="F8" s="61">
        <f>'Eff Conc.'!G8*B8*3.78</f>
        <v>9.3827160000000003</v>
      </c>
      <c r="G8" s="61">
        <f>'Eff Conc.'!H8*B8*3.78</f>
        <v>1.638252</v>
      </c>
      <c r="H8" s="91"/>
      <c r="I8" s="91"/>
      <c r="J8" s="91"/>
      <c r="K8" s="91"/>
      <c r="L8" s="92"/>
      <c r="M8" s="93"/>
    </row>
    <row r="9" spans="1:14" ht="15.75" thickBot="1" x14ac:dyDescent="0.3">
      <c r="A9" s="29">
        <v>41153</v>
      </c>
      <c r="B9" s="41">
        <v>4.07</v>
      </c>
      <c r="C9" s="61">
        <f>'Eff Conc.'!D9*B9*3.78</f>
        <v>72.30762</v>
      </c>
      <c r="D9" s="61">
        <f>'Eff Conc.'!E9*B9*3.78</f>
        <v>89.230680000000007</v>
      </c>
      <c r="E9" s="61">
        <f>'Eff Conc.'!F9*B9*3.78</f>
        <v>53.8461</v>
      </c>
      <c r="F9" s="61">
        <f>'Eff Conc.'!G9*B9*3.78</f>
        <v>11.076912</v>
      </c>
      <c r="G9" s="61">
        <f>'Eff Conc.'!H9*B9*3.78</f>
        <v>7.6923000000000004</v>
      </c>
      <c r="H9" s="61">
        <f>'Eff Conc.'!I9*B9*3.78</f>
        <v>38.461500000000001</v>
      </c>
      <c r="I9" s="61">
        <f>'Eff Conc.'!J9*B9*3.78</f>
        <v>4.9230720000000003</v>
      </c>
      <c r="J9" s="61">
        <f>'Eff Conc.'!K9*B9*3.78</f>
        <v>1.1999987999999999</v>
      </c>
      <c r="K9" s="61">
        <f>'Eff Conc.'!L9*B9*3.78</f>
        <v>0.2923074</v>
      </c>
      <c r="L9" s="86">
        <f>'Eff Conc.'!M9*B9*3.78</f>
        <v>1.4615370000000001</v>
      </c>
      <c r="M9" s="62">
        <f>'Eff Conc.'!T9*B9*3.78</f>
        <v>415.38420000000002</v>
      </c>
    </row>
    <row r="10" spans="1:14" ht="15.75" thickBot="1" x14ac:dyDescent="0.3">
      <c r="A10" s="29">
        <v>41183</v>
      </c>
      <c r="B10" s="41">
        <f>'Eff Conc.'!C10</f>
        <v>3.6</v>
      </c>
      <c r="C10" s="61">
        <f>'Eff Conc.'!D10*B10*3.78</f>
        <v>29.9376</v>
      </c>
      <c r="D10" s="61">
        <f>'Eff Conc.'!E10*B10*3.78</f>
        <v>31.298399999999997</v>
      </c>
      <c r="E10" s="61">
        <f>'Eff Conc.'!F10*B10*3.78</f>
        <v>27.215999999999998</v>
      </c>
      <c r="F10" s="61">
        <f>'Eff Conc.'!G10*B10*3.78</f>
        <v>8.5730400000000007</v>
      </c>
      <c r="G10" s="61">
        <f>'Eff Conc.'!H10*B10*3.78</f>
        <v>6.94008</v>
      </c>
      <c r="H10" s="61">
        <f>'Eff Conc.'!I10*B10*3.78</f>
        <v>10.06992</v>
      </c>
      <c r="I10" s="61">
        <f>'Eff Conc.'!J10*B10*3.78</f>
        <v>2.4494400000000001</v>
      </c>
      <c r="J10" s="61">
        <f>'Eff Conc.'!K10*B10*3.78</f>
        <v>1.2655439999999998</v>
      </c>
      <c r="K10" s="61">
        <f>'Eff Conc.'!L10*B10*3.78</f>
        <v>0.76204799999999995</v>
      </c>
      <c r="L10" s="86">
        <f>'Eff Conc.'!M10*B10*3.78</f>
        <v>1.306368</v>
      </c>
      <c r="M10" s="62">
        <f>'Eff Conc.'!T10*B10*3.78</f>
        <v>27.215999999999998</v>
      </c>
      <c r="N10" s="16" t="s">
        <v>17</v>
      </c>
    </row>
    <row r="11" spans="1:14" ht="15.75" thickBot="1" x14ac:dyDescent="0.3">
      <c r="A11" s="29">
        <v>41214</v>
      </c>
      <c r="B11" s="41">
        <f>'Eff Conc.'!C11</f>
        <v>5.31</v>
      </c>
      <c r="C11" s="61">
        <f>'Eff Conc.'!D11*B11*3.78</f>
        <v>301.07699999999994</v>
      </c>
      <c r="D11" s="61">
        <f>'Eff Conc.'!E11*B11*3.78</f>
        <v>260.93340000000001</v>
      </c>
      <c r="E11" s="61">
        <f>'Eff Conc.'!F11*B11*3.78</f>
        <v>260.93340000000001</v>
      </c>
      <c r="F11" s="61">
        <f>'Eff Conc.'!G11*B11*3.78</f>
        <v>24.086159999999996</v>
      </c>
      <c r="G11" s="61">
        <f>'Eff Conc.'!H11*B11*3.78</f>
        <v>2.8100520000000002</v>
      </c>
      <c r="H11" s="61">
        <f>'Eff Conc.'!I11*B11*3.78</f>
        <v>240.86159999999998</v>
      </c>
      <c r="I11" s="61">
        <f>'Eff Conc.'!J11*B11*3.78</f>
        <v>2.00718</v>
      </c>
      <c r="J11" s="61">
        <f>'Eff Conc.'!K11*B11*3.78</f>
        <v>1.2444515999999999</v>
      </c>
      <c r="K11" s="61">
        <f>'Eff Conc.'!L11*B11*3.78</f>
        <v>0.48172319999999996</v>
      </c>
      <c r="L11" s="86">
        <f>'Eff Conc.'!M11*B11*3.78</f>
        <v>0.88315919999999981</v>
      </c>
      <c r="M11" s="62">
        <f>'Eff Conc.'!T11*B11*3.78</f>
        <v>160.57439999999997</v>
      </c>
    </row>
    <row r="12" spans="1:14" ht="15.75" thickBot="1" x14ac:dyDescent="0.3">
      <c r="A12" s="29">
        <v>41244</v>
      </c>
      <c r="B12" s="41">
        <f>'Eff Conc.'!C12</f>
        <v>5.58</v>
      </c>
      <c r="C12" s="61">
        <f>'Eff Conc.'!D12*B12*3.78</f>
        <v>232.0164</v>
      </c>
      <c r="D12" s="61">
        <f>'Eff Conc.'!E12*B12*3.78</f>
        <v>208.81476000000001</v>
      </c>
      <c r="E12" s="61">
        <f>'Eff Conc.'!F12*B12*3.78</f>
        <v>198.26856000000001</v>
      </c>
      <c r="F12" s="61">
        <f>'Eff Conc.'!G12*B12*3.78</f>
        <v>31.638600000000004</v>
      </c>
      <c r="G12" s="61">
        <f>'Eff Conc.'!H12*B12*3.78</f>
        <v>2.1092400000000002</v>
      </c>
      <c r="H12" s="61">
        <f>'Eff Conc.'!I12*B12*3.78</f>
        <v>172.95767999999995</v>
      </c>
      <c r="I12" s="61">
        <f>'Eff Conc.'!J12*B12*3.78</f>
        <v>2.9529360000000002</v>
      </c>
      <c r="J12" s="61">
        <f>'Eff Conc.'!K12*B12*3.78</f>
        <v>1.0757124</v>
      </c>
      <c r="K12" s="61">
        <f>'Eff Conc.'!L12*B12*3.78</f>
        <v>1.0757124</v>
      </c>
      <c r="L12" s="86">
        <f>'Eff Conc.'!M12*B12*3.78</f>
        <v>2.3201640000000001</v>
      </c>
      <c r="M12" s="62">
        <f>'Eff Conc.'!T12*B12*3.78</f>
        <v>210.92399999999998</v>
      </c>
    </row>
    <row r="13" spans="1:14" ht="15.75" thickBot="1" x14ac:dyDescent="0.3">
      <c r="A13" s="29">
        <v>41275</v>
      </c>
      <c r="B13" s="41">
        <f>'Eff Conc.'!C13</f>
        <v>0</v>
      </c>
      <c r="C13" s="61">
        <f>'Eff Conc.'!D13*B13*3.78</f>
        <v>0</v>
      </c>
      <c r="D13" s="61">
        <f>'Eff Conc.'!E13*B13*3.78</f>
        <v>0</v>
      </c>
      <c r="E13" s="61">
        <f>'Eff Conc.'!F13*B13*3.78</f>
        <v>0</v>
      </c>
      <c r="F13" s="61">
        <f>'Eff Conc.'!G13*B13*3.78</f>
        <v>0</v>
      </c>
      <c r="G13" s="61">
        <f>'Eff Conc.'!H13*B13*3.78</f>
        <v>0</v>
      </c>
      <c r="H13" s="61">
        <f>'Eff Conc.'!I13*B13*3.78</f>
        <v>0</v>
      </c>
      <c r="I13" s="61">
        <f>'Eff Conc.'!J13*B13*3.78</f>
        <v>0</v>
      </c>
      <c r="J13" s="61">
        <f>'Eff Conc.'!K13*B13*3.78</f>
        <v>0</v>
      </c>
      <c r="K13" s="61">
        <f>'Eff Conc.'!L13*B13*3.78</f>
        <v>0</v>
      </c>
      <c r="L13" s="86">
        <f>'Eff Conc.'!M13*B13*3.78</f>
        <v>0</v>
      </c>
      <c r="M13" s="62">
        <f>'Eff Conc.'!T13*B13*3.78</f>
        <v>0</v>
      </c>
      <c r="N13" s="16" t="s">
        <v>16</v>
      </c>
    </row>
    <row r="14" spans="1:14" ht="15.75" thickBot="1" x14ac:dyDescent="0.3">
      <c r="A14" s="29">
        <v>41306</v>
      </c>
      <c r="B14" s="41">
        <f>'Eff Conc.'!C14</f>
        <v>0</v>
      </c>
      <c r="C14" s="61">
        <f>'Eff Conc.'!D14*B14*3.78</f>
        <v>0</v>
      </c>
      <c r="D14" s="61">
        <f>'Eff Conc.'!E14*B14*3.78</f>
        <v>0</v>
      </c>
      <c r="E14" s="61">
        <f>'Eff Conc.'!F14*B14*3.78</f>
        <v>0</v>
      </c>
      <c r="F14" s="61">
        <f>'Eff Conc.'!G14*B14*3.78</f>
        <v>0</v>
      </c>
      <c r="G14" s="61">
        <f>'Eff Conc.'!H14*B14*3.78</f>
        <v>0</v>
      </c>
      <c r="H14" s="61">
        <f>'Eff Conc.'!I14*B14*3.78</f>
        <v>0</v>
      </c>
      <c r="I14" s="61">
        <f>'Eff Conc.'!J14*B14*3.78</f>
        <v>0</v>
      </c>
      <c r="J14" s="61">
        <f>'Eff Conc.'!K14*B14*3.78</f>
        <v>0</v>
      </c>
      <c r="K14" s="61">
        <f>'Eff Conc.'!L14*B14*3.78</f>
        <v>0</v>
      </c>
      <c r="L14" s="86">
        <f>'Eff Conc.'!M14*B14*3.78</f>
        <v>0</v>
      </c>
      <c r="M14" s="62">
        <f>'Eff Conc.'!T14*B14*3.78</f>
        <v>0</v>
      </c>
    </row>
    <row r="15" spans="1:14" ht="15.75" thickBot="1" x14ac:dyDescent="0.3">
      <c r="A15" s="29">
        <v>41334</v>
      </c>
      <c r="B15" s="41">
        <f>'Eff Conc.'!C15</f>
        <v>0</v>
      </c>
      <c r="C15" s="61">
        <f>'Eff Conc.'!D15*B15*3.78</f>
        <v>0</v>
      </c>
      <c r="D15" s="61">
        <f>'Eff Conc.'!E15*B15*3.78</f>
        <v>0</v>
      </c>
      <c r="E15" s="61">
        <f>'Eff Conc.'!F15*B15*3.78</f>
        <v>0</v>
      </c>
      <c r="F15" s="61">
        <f>'Eff Conc.'!G15*B15*3.78</f>
        <v>0</v>
      </c>
      <c r="G15" s="61">
        <f>'Eff Conc.'!H15*B15*3.78</f>
        <v>0</v>
      </c>
      <c r="H15" s="61">
        <f>'Eff Conc.'!I15*B15*3.78</f>
        <v>0</v>
      </c>
      <c r="I15" s="61">
        <f>'Eff Conc.'!J15*B15*3.78</f>
        <v>0</v>
      </c>
      <c r="J15" s="61">
        <f>'Eff Conc.'!K15*B15*3.78</f>
        <v>0</v>
      </c>
      <c r="K15" s="61">
        <f>'Eff Conc.'!L15*B15*3.78</f>
        <v>0</v>
      </c>
      <c r="L15" s="86">
        <f>'Eff Conc.'!M15*B15*3.78</f>
        <v>0</v>
      </c>
      <c r="M15" s="62">
        <f>'Eff Conc.'!T15*B15*3.78</f>
        <v>0</v>
      </c>
    </row>
    <row r="16" spans="1:14" ht="15.75" thickBot="1" x14ac:dyDescent="0.3">
      <c r="A16" s="29">
        <v>41365</v>
      </c>
      <c r="B16" s="41">
        <f>'Eff Conc.'!C16</f>
        <v>0</v>
      </c>
      <c r="C16" s="61">
        <f>'Eff Conc.'!D16*B16*3.78</f>
        <v>0</v>
      </c>
      <c r="D16" s="61">
        <f>'Eff Conc.'!E16*B16*3.78</f>
        <v>0</v>
      </c>
      <c r="E16" s="61">
        <f>'Eff Conc.'!F16*B16*3.78</f>
        <v>0</v>
      </c>
      <c r="F16" s="61">
        <f>'Eff Conc.'!G16*B16*3.78</f>
        <v>0</v>
      </c>
      <c r="G16" s="61">
        <f>'Eff Conc.'!H16*B16*3.78</f>
        <v>0</v>
      </c>
      <c r="H16" s="61">
        <f>'Eff Conc.'!I16*B16*3.78</f>
        <v>0</v>
      </c>
      <c r="I16" s="61">
        <f>'Eff Conc.'!J16*B16*3.78</f>
        <v>0</v>
      </c>
      <c r="J16" s="61">
        <f>'Eff Conc.'!K16*B16*3.78</f>
        <v>0</v>
      </c>
      <c r="K16" s="61">
        <f>'Eff Conc.'!L16*B16*3.78</f>
        <v>0</v>
      </c>
      <c r="L16" s="86">
        <f>'Eff Conc.'!M16*B16*3.78</f>
        <v>0</v>
      </c>
      <c r="M16" s="62">
        <f>'Eff Conc.'!T16*B16*3.78</f>
        <v>0</v>
      </c>
      <c r="N16" s="16" t="s">
        <v>18</v>
      </c>
    </row>
    <row r="17" spans="1:14" ht="15.75" thickBot="1" x14ac:dyDescent="0.3">
      <c r="A17" s="29">
        <v>41395</v>
      </c>
      <c r="B17" s="41">
        <f>'Eff Conc.'!C17</f>
        <v>0</v>
      </c>
      <c r="C17" s="61">
        <f>'Eff Conc.'!D17*B17*3.78</f>
        <v>0</v>
      </c>
      <c r="D17" s="61">
        <f>'Eff Conc.'!E17*B17*3.78</f>
        <v>0</v>
      </c>
      <c r="E17" s="61">
        <f>'Eff Conc.'!F17*B17*3.78</f>
        <v>0</v>
      </c>
      <c r="F17" s="61">
        <f>'Eff Conc.'!G17*B17*3.78</f>
        <v>0</v>
      </c>
      <c r="G17" s="61">
        <f>'Eff Conc.'!H17*B17*3.78</f>
        <v>0</v>
      </c>
      <c r="H17" s="61">
        <f>'Eff Conc.'!I17*B17*3.78</f>
        <v>0</v>
      </c>
      <c r="I17" s="61">
        <f>'Eff Conc.'!J17*B17*3.78</f>
        <v>0</v>
      </c>
      <c r="J17" s="61">
        <f>'Eff Conc.'!K17*B17*3.78</f>
        <v>0</v>
      </c>
      <c r="K17" s="61">
        <f>'Eff Conc.'!L17*B17*3.78</f>
        <v>0</v>
      </c>
      <c r="L17" s="86">
        <f>'Eff Conc.'!M17*B17*3.78</f>
        <v>0</v>
      </c>
      <c r="M17" s="62">
        <f>'Eff Conc.'!T17*B17*3.78</f>
        <v>0</v>
      </c>
    </row>
    <row r="18" spans="1:14" ht="15.75" thickBot="1" x14ac:dyDescent="0.3">
      <c r="A18" s="29">
        <v>41426</v>
      </c>
      <c r="B18" s="41">
        <f>'Eff Conc.'!C18</f>
        <v>0</v>
      </c>
      <c r="C18" s="61">
        <f>'Eff Conc.'!D18*B18*3.78</f>
        <v>0</v>
      </c>
      <c r="D18" s="61">
        <f>'Eff Conc.'!E18*B18*3.78</f>
        <v>0</v>
      </c>
      <c r="E18" s="61">
        <f>'Eff Conc.'!F18*B18*3.78</f>
        <v>0</v>
      </c>
      <c r="F18" s="61">
        <f>'Eff Conc.'!G18*B18*3.78</f>
        <v>0</v>
      </c>
      <c r="G18" s="61">
        <f>'Eff Conc.'!H18*B18*3.78</f>
        <v>0</v>
      </c>
      <c r="H18" s="61">
        <f>'Eff Conc.'!I18*B18*3.78</f>
        <v>0</v>
      </c>
      <c r="I18" s="61">
        <f>'Eff Conc.'!J18*B18*3.78</f>
        <v>0</v>
      </c>
      <c r="J18" s="61">
        <f>'Eff Conc.'!K18*B18*3.78</f>
        <v>0</v>
      </c>
      <c r="K18" s="61">
        <f>'Eff Conc.'!L18*B18*3.78</f>
        <v>0</v>
      </c>
      <c r="L18" s="86">
        <f>'Eff Conc.'!M18*B18*3.78</f>
        <v>0</v>
      </c>
      <c r="M18" s="62">
        <f>'Eff Conc.'!T18*B18*3.78</f>
        <v>0</v>
      </c>
    </row>
    <row r="19" spans="1:14" ht="15.75" thickBot="1" x14ac:dyDescent="0.3">
      <c r="A19" s="29">
        <v>41456</v>
      </c>
      <c r="B19" s="41">
        <f>'Eff Conc.'!C19</f>
        <v>0</v>
      </c>
      <c r="C19" s="61">
        <f>'Eff Conc.'!D19*B19*3.78</f>
        <v>0</v>
      </c>
      <c r="D19" s="61">
        <f>'Eff Conc.'!E19*B19*3.78</f>
        <v>0</v>
      </c>
      <c r="E19" s="61">
        <f>'Eff Conc.'!F19*B19*3.78</f>
        <v>0</v>
      </c>
      <c r="F19" s="61">
        <f>'Eff Conc.'!G19*B19*3.78</f>
        <v>0</v>
      </c>
      <c r="G19" s="61">
        <f>'Eff Conc.'!H19*B19*3.78</f>
        <v>0</v>
      </c>
      <c r="H19" s="61">
        <f>'Eff Conc.'!I19*B19*3.78</f>
        <v>0</v>
      </c>
      <c r="I19" s="61">
        <f>'Eff Conc.'!J19*B19*3.78</f>
        <v>0</v>
      </c>
      <c r="J19" s="61">
        <f>'Eff Conc.'!K19*B19*3.78</f>
        <v>0</v>
      </c>
      <c r="K19" s="61">
        <f>'Eff Conc.'!L19*B19*3.78</f>
        <v>0</v>
      </c>
      <c r="L19" s="86">
        <f>'Eff Conc.'!M19*B19*3.78</f>
        <v>0</v>
      </c>
      <c r="M19" s="62">
        <f>'Eff Conc.'!T19*B19*3.78</f>
        <v>0</v>
      </c>
      <c r="N19" s="20" t="s">
        <v>25</v>
      </c>
    </row>
    <row r="20" spans="1:14" ht="15.75" thickBot="1" x14ac:dyDescent="0.3">
      <c r="A20" s="29">
        <v>41487</v>
      </c>
      <c r="B20" s="41">
        <f>'Eff Conc.'!C20</f>
        <v>0</v>
      </c>
      <c r="C20" s="61">
        <f>'Eff Conc.'!D20*B20*3.78</f>
        <v>0</v>
      </c>
      <c r="D20" s="61">
        <f>'Eff Conc.'!E20*B20*3.78</f>
        <v>0</v>
      </c>
      <c r="E20" s="61">
        <f>'Eff Conc.'!F20*B20*3.78</f>
        <v>0</v>
      </c>
      <c r="F20" s="61">
        <f>'Eff Conc.'!G20*B20*3.78</f>
        <v>0</v>
      </c>
      <c r="G20" s="61">
        <f>'Eff Conc.'!H20*B20*3.78</f>
        <v>0</v>
      </c>
      <c r="H20" s="61">
        <f>'Eff Conc.'!I20*B20*3.78</f>
        <v>0</v>
      </c>
      <c r="I20" s="61">
        <f>'Eff Conc.'!J20*B20*3.78</f>
        <v>0</v>
      </c>
      <c r="J20" s="61">
        <f>'Eff Conc.'!K20*B20*3.78</f>
        <v>0</v>
      </c>
      <c r="K20" s="61">
        <f>'Eff Conc.'!L20*B20*3.78</f>
        <v>0</v>
      </c>
      <c r="L20" s="86">
        <f>'Eff Conc.'!M20*B20*3.78</f>
        <v>0</v>
      </c>
      <c r="M20" s="62">
        <f>'Eff Conc.'!T20*B20*3.78</f>
        <v>0</v>
      </c>
    </row>
    <row r="21" spans="1:14" ht="15.75" thickBot="1" x14ac:dyDescent="0.3">
      <c r="A21" s="29">
        <v>41518</v>
      </c>
      <c r="B21" s="41">
        <f>'Eff Conc.'!C21</f>
        <v>0</v>
      </c>
      <c r="C21" s="61">
        <f>'Eff Conc.'!D21*B21*3.78</f>
        <v>0</v>
      </c>
      <c r="D21" s="61">
        <f>'Eff Conc.'!E21*B21*3.78</f>
        <v>0</v>
      </c>
      <c r="E21" s="61">
        <f>'Eff Conc.'!F21*B21*3.78</f>
        <v>0</v>
      </c>
      <c r="F21" s="61">
        <f>'Eff Conc.'!G21*B21*3.78</f>
        <v>0</v>
      </c>
      <c r="G21" s="61">
        <f>'Eff Conc.'!H21*B21*3.78</f>
        <v>0</v>
      </c>
      <c r="H21" s="61">
        <f>'Eff Conc.'!I21*B21*3.78</f>
        <v>0</v>
      </c>
      <c r="I21" s="61">
        <f>'Eff Conc.'!J21*B21*3.78</f>
        <v>0</v>
      </c>
      <c r="J21" s="61">
        <f>'Eff Conc.'!K21*B21*3.78</f>
        <v>0</v>
      </c>
      <c r="K21" s="61">
        <f>'Eff Conc.'!L21*B21*3.78</f>
        <v>0</v>
      </c>
      <c r="L21" s="86">
        <f>'Eff Conc.'!M21*B21*3.78</f>
        <v>0</v>
      </c>
      <c r="M21" s="62">
        <f>'Eff Conc.'!T21*B21*3.78</f>
        <v>0</v>
      </c>
    </row>
    <row r="22" spans="1:14" ht="15.75" thickBot="1" x14ac:dyDescent="0.3">
      <c r="A22" s="29">
        <v>41548</v>
      </c>
      <c r="B22" s="41">
        <f>'Eff Conc.'!C22</f>
        <v>0</v>
      </c>
      <c r="C22" s="61">
        <f>'Eff Conc.'!D22*B22*3.78</f>
        <v>0</v>
      </c>
      <c r="D22" s="61">
        <f>'Eff Conc.'!E22*B22*3.78</f>
        <v>0</v>
      </c>
      <c r="E22" s="61">
        <f>'Eff Conc.'!F22*B22*3.78</f>
        <v>0</v>
      </c>
      <c r="F22" s="61">
        <f>'Eff Conc.'!G22*B22*3.78</f>
        <v>0</v>
      </c>
      <c r="G22" s="61">
        <f>'Eff Conc.'!H22*B22*3.78</f>
        <v>0</v>
      </c>
      <c r="H22" s="61">
        <f>'Eff Conc.'!I22*B22*3.78</f>
        <v>0</v>
      </c>
      <c r="I22" s="61">
        <f>'Eff Conc.'!J22*B22*3.78</f>
        <v>0</v>
      </c>
      <c r="J22" s="61">
        <f>'Eff Conc.'!K22*B22*3.78</f>
        <v>0</v>
      </c>
      <c r="K22" s="61">
        <f>'Eff Conc.'!L22*B22*3.78</f>
        <v>0</v>
      </c>
      <c r="L22" s="86">
        <f>'Eff Conc.'!M22*B22*3.78</f>
        <v>0</v>
      </c>
      <c r="M22" s="62">
        <f>'Eff Conc.'!T22*B22*3.78</f>
        <v>0</v>
      </c>
      <c r="N22" s="16" t="s">
        <v>17</v>
      </c>
    </row>
    <row r="23" spans="1:14" ht="15.75" thickBot="1" x14ac:dyDescent="0.3">
      <c r="A23" s="29">
        <v>41579</v>
      </c>
      <c r="B23" s="41">
        <f>'Eff Conc.'!C23</f>
        <v>0</v>
      </c>
      <c r="C23" s="61">
        <f>'Eff Conc.'!D23*B23*3.78</f>
        <v>0</v>
      </c>
      <c r="D23" s="61">
        <f>'Eff Conc.'!E23*B23*3.78</f>
        <v>0</v>
      </c>
      <c r="E23" s="61">
        <f>'Eff Conc.'!F23*B23*3.78</f>
        <v>0</v>
      </c>
      <c r="F23" s="61">
        <f>'Eff Conc.'!G23*B23*3.78</f>
        <v>0</v>
      </c>
      <c r="G23" s="61">
        <f>'Eff Conc.'!H23*B23*3.78</f>
        <v>0</v>
      </c>
      <c r="H23" s="61">
        <f>'Eff Conc.'!I23*B23*3.78</f>
        <v>0</v>
      </c>
      <c r="I23" s="61">
        <f>'Eff Conc.'!J23*B23*3.78</f>
        <v>0</v>
      </c>
      <c r="J23" s="61">
        <f>'Eff Conc.'!K23*B23*3.78</f>
        <v>0</v>
      </c>
      <c r="K23" s="61">
        <f>'Eff Conc.'!L23*B23*3.78</f>
        <v>0</v>
      </c>
      <c r="L23" s="86">
        <f>'Eff Conc.'!M23*B23*3.78</f>
        <v>0</v>
      </c>
      <c r="M23" s="62">
        <f>'Eff Conc.'!T23*B23*3.78</f>
        <v>0</v>
      </c>
    </row>
    <row r="24" spans="1:14" ht="15.75" thickBot="1" x14ac:dyDescent="0.3">
      <c r="A24" s="29">
        <v>41609</v>
      </c>
      <c r="B24" s="41">
        <f>'Eff Conc.'!C24</f>
        <v>0</v>
      </c>
      <c r="C24" s="61">
        <f>'Eff Conc.'!D24*B24*3.78</f>
        <v>0</v>
      </c>
      <c r="D24" s="61">
        <f>'Eff Conc.'!E24*B24*3.78</f>
        <v>0</v>
      </c>
      <c r="E24" s="61">
        <f>'Eff Conc.'!F24*B24*3.78</f>
        <v>0</v>
      </c>
      <c r="F24" s="61">
        <f>'Eff Conc.'!G24*B24*3.78</f>
        <v>0</v>
      </c>
      <c r="G24" s="61">
        <f>'Eff Conc.'!H24*B24*3.78</f>
        <v>0</v>
      </c>
      <c r="H24" s="61">
        <f>'Eff Conc.'!I24*B24*3.78</f>
        <v>0</v>
      </c>
      <c r="I24" s="61">
        <f>'Eff Conc.'!J24*B24*3.78</f>
        <v>0</v>
      </c>
      <c r="J24" s="61">
        <f>'Eff Conc.'!K24*B24*3.78</f>
        <v>0</v>
      </c>
      <c r="K24" s="61">
        <f>'Eff Conc.'!L24*B24*3.78</f>
        <v>0</v>
      </c>
      <c r="L24" s="86">
        <f>'Eff Conc.'!M24*B24*3.78</f>
        <v>0</v>
      </c>
      <c r="M24" s="62">
        <f>'Eff Conc.'!T24*B24*3.78</f>
        <v>0</v>
      </c>
    </row>
    <row r="25" spans="1:14" ht="15.75" thickBot="1" x14ac:dyDescent="0.3">
      <c r="A25" s="29">
        <v>41640</v>
      </c>
      <c r="B25" s="41">
        <f>'Eff Conc.'!C25</f>
        <v>0</v>
      </c>
      <c r="C25" s="61">
        <f>'Eff Conc.'!D25*B25*3.78</f>
        <v>0</v>
      </c>
      <c r="D25" s="61">
        <f>'Eff Conc.'!E25*B25*3.78</f>
        <v>0</v>
      </c>
      <c r="E25" s="61">
        <f>'Eff Conc.'!F25*B25*3.78</f>
        <v>0</v>
      </c>
      <c r="F25" s="61">
        <f>'Eff Conc.'!G25*B25*3.78</f>
        <v>0</v>
      </c>
      <c r="G25" s="61">
        <f>'Eff Conc.'!H25*B25*3.78</f>
        <v>0</v>
      </c>
      <c r="H25" s="61">
        <f>'Eff Conc.'!I25*B25*3.78</f>
        <v>0</v>
      </c>
      <c r="I25" s="61">
        <f>'Eff Conc.'!J25*B25*3.78</f>
        <v>0</v>
      </c>
      <c r="J25" s="61">
        <f>'Eff Conc.'!K25*B25*3.78</f>
        <v>0</v>
      </c>
      <c r="K25" s="61">
        <f>'Eff Conc.'!L25*B25*3.78</f>
        <v>0</v>
      </c>
      <c r="L25" s="86">
        <f>'Eff Conc.'!M25*B25*3.78</f>
        <v>0</v>
      </c>
      <c r="M25" s="62">
        <f>'Eff Conc.'!T25*B25*3.78</f>
        <v>0</v>
      </c>
      <c r="N25" s="16" t="s">
        <v>16</v>
      </c>
    </row>
    <row r="26" spans="1:14" ht="15.75" thickBot="1" x14ac:dyDescent="0.3">
      <c r="A26" s="29">
        <v>41671</v>
      </c>
      <c r="B26" s="41">
        <f>'Eff Conc.'!C26</f>
        <v>0</v>
      </c>
      <c r="C26" s="61">
        <f>'Eff Conc.'!D26*B26*3.78</f>
        <v>0</v>
      </c>
      <c r="D26" s="61">
        <f>'Eff Conc.'!E26*B26*3.78</f>
        <v>0</v>
      </c>
      <c r="E26" s="61">
        <f>'Eff Conc.'!F26*B26*3.78</f>
        <v>0</v>
      </c>
      <c r="F26" s="61">
        <f>'Eff Conc.'!G26*B26*3.78</f>
        <v>0</v>
      </c>
      <c r="G26" s="61">
        <f>'Eff Conc.'!H26*B26*3.78</f>
        <v>0</v>
      </c>
      <c r="H26" s="61">
        <f>'Eff Conc.'!I26*B26*3.78</f>
        <v>0</v>
      </c>
      <c r="I26" s="61">
        <f>'Eff Conc.'!J26*B26*3.78</f>
        <v>0</v>
      </c>
      <c r="J26" s="61">
        <f>'Eff Conc.'!K26*B26*3.78</f>
        <v>0</v>
      </c>
      <c r="K26" s="61">
        <f>'Eff Conc.'!L26*B26*3.78</f>
        <v>0</v>
      </c>
      <c r="L26" s="86">
        <f>'Eff Conc.'!M26*B26*3.78</f>
        <v>0</v>
      </c>
      <c r="M26" s="62">
        <f>'Eff Conc.'!T26*B26*3.78</f>
        <v>0</v>
      </c>
    </row>
    <row r="27" spans="1:14" ht="15.75" thickBot="1" x14ac:dyDescent="0.3">
      <c r="A27" s="29">
        <v>41699</v>
      </c>
      <c r="B27" s="41">
        <f>'Eff Conc.'!C27</f>
        <v>0</v>
      </c>
      <c r="C27" s="61">
        <f>'Eff Conc.'!D27*B27*3.78</f>
        <v>0</v>
      </c>
      <c r="D27" s="61">
        <f>'Eff Conc.'!E27*B27*3.78</f>
        <v>0</v>
      </c>
      <c r="E27" s="61">
        <f>'Eff Conc.'!F27*B27*3.78</f>
        <v>0</v>
      </c>
      <c r="F27" s="61">
        <f>'Eff Conc.'!G27*B27*3.78</f>
        <v>0</v>
      </c>
      <c r="G27" s="61">
        <f>'Eff Conc.'!H27*B27*3.78</f>
        <v>0</v>
      </c>
      <c r="H27" s="61">
        <f>'Eff Conc.'!I27*B27*3.78</f>
        <v>0</v>
      </c>
      <c r="I27" s="61">
        <f>'Eff Conc.'!J27*B27*3.78</f>
        <v>0</v>
      </c>
      <c r="J27" s="61">
        <f>'Eff Conc.'!K27*B27*3.78</f>
        <v>0</v>
      </c>
      <c r="K27" s="61">
        <f>'Eff Conc.'!L27*B27*3.78</f>
        <v>0</v>
      </c>
      <c r="L27" s="86">
        <f>'Eff Conc.'!M27*B27*3.78</f>
        <v>0</v>
      </c>
      <c r="M27" s="62">
        <f>'Eff Conc.'!T27*B27*3.78</f>
        <v>0</v>
      </c>
    </row>
    <row r="28" spans="1:14" ht="15.75" thickBot="1" x14ac:dyDescent="0.3">
      <c r="A28" s="29">
        <v>41730</v>
      </c>
      <c r="B28" s="41">
        <f>'Eff Conc.'!C28</f>
        <v>0</v>
      </c>
      <c r="C28" s="61">
        <f>'Eff Conc.'!D28*B28*3.78</f>
        <v>0</v>
      </c>
      <c r="D28" s="61">
        <f>'Eff Conc.'!E28*B28*3.78</f>
        <v>0</v>
      </c>
      <c r="E28" s="61">
        <f>'Eff Conc.'!F28*B28*3.78</f>
        <v>0</v>
      </c>
      <c r="F28" s="61">
        <f>'Eff Conc.'!G28*B28*3.78</f>
        <v>0</v>
      </c>
      <c r="G28" s="61">
        <f>'Eff Conc.'!H28*B28*3.78</f>
        <v>0</v>
      </c>
      <c r="H28" s="61">
        <f>'Eff Conc.'!I28*B28*3.78</f>
        <v>0</v>
      </c>
      <c r="I28" s="61">
        <f>'Eff Conc.'!J28*B28*3.78</f>
        <v>0</v>
      </c>
      <c r="J28" s="61">
        <f>'Eff Conc.'!K28*B28*3.78</f>
        <v>0</v>
      </c>
      <c r="K28" s="61">
        <f>'Eff Conc.'!L28*B28*3.78</f>
        <v>0</v>
      </c>
      <c r="L28" s="86">
        <f>'Eff Conc.'!M28*B28*3.78</f>
        <v>0</v>
      </c>
      <c r="M28" s="62">
        <f>'Eff Conc.'!T28*B28*3.78</f>
        <v>0</v>
      </c>
      <c r="N28" s="16" t="s">
        <v>18</v>
      </c>
    </row>
    <row r="29" spans="1:14" ht="15.75" thickBot="1" x14ac:dyDescent="0.3">
      <c r="A29" s="29">
        <v>41760</v>
      </c>
      <c r="B29" s="41">
        <f>'Eff Conc.'!C29</f>
        <v>0</v>
      </c>
      <c r="C29" s="61">
        <f>'Eff Conc.'!D29*B29*3.78</f>
        <v>0</v>
      </c>
      <c r="D29" s="61">
        <f>'Eff Conc.'!E29*B29*3.78</f>
        <v>0</v>
      </c>
      <c r="E29" s="61">
        <f>'Eff Conc.'!F29*B29*3.78</f>
        <v>0</v>
      </c>
      <c r="F29" s="61">
        <f>'Eff Conc.'!G29*B29*3.78</f>
        <v>0</v>
      </c>
      <c r="G29" s="61">
        <f>'Eff Conc.'!H29*B29*3.78</f>
        <v>0</v>
      </c>
      <c r="H29" s="61">
        <f>'Eff Conc.'!I29*B29*3.78</f>
        <v>0</v>
      </c>
      <c r="I29" s="61">
        <f>'Eff Conc.'!J29*B29*3.78</f>
        <v>0</v>
      </c>
      <c r="J29" s="61">
        <f>'Eff Conc.'!K29*B29*3.78</f>
        <v>0</v>
      </c>
      <c r="K29" s="61">
        <f>'Eff Conc.'!L29*B29*3.78</f>
        <v>0</v>
      </c>
      <c r="L29" s="86">
        <f>'Eff Conc.'!M29*B29*3.78</f>
        <v>0</v>
      </c>
      <c r="M29" s="62">
        <f>'Eff Conc.'!T29*B29*3.78</f>
        <v>0</v>
      </c>
    </row>
    <row r="30" spans="1:14" ht="15.75" thickBot="1" x14ac:dyDescent="0.3">
      <c r="A30" s="30">
        <v>41791</v>
      </c>
      <c r="B30" s="44">
        <f>'Eff Conc.'!C30</f>
        <v>0</v>
      </c>
      <c r="C30" s="64">
        <f>'Eff Conc.'!D30*B30*3.78</f>
        <v>0</v>
      </c>
      <c r="D30" s="64">
        <f>'Eff Conc.'!E30*B30*3.78</f>
        <v>0</v>
      </c>
      <c r="E30" s="64">
        <f>'Eff Conc.'!F30*B30*3.78</f>
        <v>0</v>
      </c>
      <c r="F30" s="64">
        <f>'Eff Conc.'!G30*B30*3.78</f>
        <v>0</v>
      </c>
      <c r="G30" s="64">
        <f>'Eff Conc.'!H30*B30*3.78</f>
        <v>0</v>
      </c>
      <c r="H30" s="64">
        <f>'Eff Conc.'!I30*B30*3.78</f>
        <v>0</v>
      </c>
      <c r="I30" s="64">
        <f>'Eff Conc.'!J30*B30*3.78</f>
        <v>0</v>
      </c>
      <c r="J30" s="64">
        <f>'Eff Conc.'!K30*B30*3.78</f>
        <v>0</v>
      </c>
      <c r="K30" s="64">
        <f>'Eff Conc.'!L30*B30*3.78</f>
        <v>0</v>
      </c>
      <c r="L30" s="87">
        <f>'Eff Conc.'!M30*B30*3.78</f>
        <v>0</v>
      </c>
      <c r="M30" s="65">
        <f>'Eff Conc.'!T30*B30*3.78</f>
        <v>0</v>
      </c>
      <c r="N30" s="20" t="s">
        <v>32</v>
      </c>
    </row>
    <row r="31" spans="1:14" x14ac:dyDescent="0.25"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</row>
    <row r="32" spans="1:14" x14ac:dyDescent="0.25"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3.25" x14ac:dyDescent="0.35">
      <c r="B33" s="108" t="s">
        <v>21</v>
      </c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5"/>
      <c r="O33" s="15"/>
      <c r="P33" s="15"/>
      <c r="Q33" s="15"/>
    </row>
    <row r="34" spans="1:17" ht="15.75" thickBot="1" x14ac:dyDescent="0.3">
      <c r="B34" s="109" t="s">
        <v>31</v>
      </c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26"/>
      <c r="O34" s="26"/>
      <c r="P34" s="26"/>
      <c r="Q34" s="26"/>
    </row>
    <row r="35" spans="1:17" x14ac:dyDescent="0.25">
      <c r="A35" s="17" t="s">
        <v>46</v>
      </c>
      <c r="B35" s="48">
        <f>'Eff Conc.'!C35</f>
        <v>0</v>
      </c>
      <c r="C35" s="49">
        <f t="shared" ref="C35:C38" si="0">SUM(E35,F35,G35)</f>
        <v>0</v>
      </c>
      <c r="D35" s="40">
        <f>'Eff Conc.'!E35*B35*3.78</f>
        <v>0</v>
      </c>
      <c r="E35" s="40">
        <f>'Eff Conc.'!F35*B35*3.78</f>
        <v>0</v>
      </c>
      <c r="F35" s="40">
        <f>'Eff Conc.'!G35*B35*3.78</f>
        <v>0</v>
      </c>
      <c r="G35" s="40">
        <f>'Eff Conc.'!H35*B35*3.78</f>
        <v>0</v>
      </c>
      <c r="H35" s="39">
        <f>'Eff Conc.'!I35*B35*3.78</f>
        <v>0</v>
      </c>
      <c r="I35" s="48">
        <f>'Eff Conc.'!J35*B35*3.78</f>
        <v>0</v>
      </c>
      <c r="J35" s="40">
        <f>'Eff Conc.'!K35*B35*3.78</f>
        <v>0</v>
      </c>
      <c r="K35" s="40">
        <f>'Eff Conc.'!L35*B35*3.78</f>
        <v>0</v>
      </c>
      <c r="L35" s="39">
        <f>'Eff Conc.'!M35*B35*3.78</f>
        <v>0</v>
      </c>
      <c r="M35" s="50">
        <f>'Eff Conc.'!T35*B35*3.78</f>
        <v>0</v>
      </c>
      <c r="N35" s="25"/>
      <c r="O35" s="25"/>
      <c r="P35" s="25"/>
      <c r="Q35" s="25"/>
    </row>
    <row r="36" spans="1:17" x14ac:dyDescent="0.25">
      <c r="A36" s="18" t="s">
        <v>46</v>
      </c>
      <c r="B36" s="51">
        <f>'Eff Conc.'!C36</f>
        <v>0</v>
      </c>
      <c r="C36" s="52">
        <f t="shared" si="0"/>
        <v>0</v>
      </c>
      <c r="D36" s="43">
        <f>'Eff Conc.'!E36*B36*3.78</f>
        <v>0</v>
      </c>
      <c r="E36" s="43">
        <f>'Eff Conc.'!F36*B36*3.78</f>
        <v>0</v>
      </c>
      <c r="F36" s="43">
        <f>'Eff Conc.'!G36*B36*3.78</f>
        <v>0</v>
      </c>
      <c r="G36" s="43">
        <f>'Eff Conc.'!H36*B36*3.78</f>
        <v>0</v>
      </c>
      <c r="H36" s="42">
        <f>'Eff Conc.'!I36*B36*3.78</f>
        <v>0</v>
      </c>
      <c r="I36" s="51">
        <f>'Eff Conc.'!J36*B36*3.78</f>
        <v>0</v>
      </c>
      <c r="J36" s="43">
        <f>'Eff Conc.'!K36*B36*3.78</f>
        <v>0</v>
      </c>
      <c r="K36" s="43">
        <f>'Eff Conc.'!L36*B36*3.78</f>
        <v>0</v>
      </c>
      <c r="L36" s="42">
        <f>'Eff Conc.'!M36*B36*3.78</f>
        <v>0</v>
      </c>
      <c r="M36" s="53">
        <f>'Eff Conc.'!T36*B36*3.78</f>
        <v>0</v>
      </c>
    </row>
    <row r="37" spans="1:17" x14ac:dyDescent="0.25">
      <c r="A37" s="18" t="s">
        <v>47</v>
      </c>
      <c r="B37" s="51">
        <f>'Eff Conc.'!C37</f>
        <v>0</v>
      </c>
      <c r="C37" s="51">
        <f t="shared" si="0"/>
        <v>0</v>
      </c>
      <c r="D37" s="43">
        <f>'Eff Conc.'!E37*B37*3.78</f>
        <v>0</v>
      </c>
      <c r="E37" s="43">
        <f>'Eff Conc.'!F37*B37*3.78</f>
        <v>0</v>
      </c>
      <c r="F37" s="43">
        <f>'Eff Conc.'!G37*B37*3.78</f>
        <v>0</v>
      </c>
      <c r="G37" s="43">
        <f>'Eff Conc.'!H37*B37*3.78</f>
        <v>0</v>
      </c>
      <c r="H37" s="42">
        <f>'Eff Conc.'!I37*B37*3.78</f>
        <v>0</v>
      </c>
      <c r="I37" s="51">
        <f>'Eff Conc.'!J37*B37*3.78</f>
        <v>0</v>
      </c>
      <c r="J37" s="43">
        <f>'Eff Conc.'!K37*B37*3.78</f>
        <v>0</v>
      </c>
      <c r="K37" s="43">
        <f>'Eff Conc.'!L37*B37*3.78</f>
        <v>0</v>
      </c>
      <c r="L37" s="42">
        <f>'Eff Conc.'!M37*B37*3.78</f>
        <v>0</v>
      </c>
      <c r="M37" s="53">
        <f>'Eff Conc.'!T37*B37*3.78</f>
        <v>0</v>
      </c>
    </row>
    <row r="38" spans="1:17" ht="15.75" thickBot="1" x14ac:dyDescent="0.3">
      <c r="A38" s="19" t="s">
        <v>47</v>
      </c>
      <c r="B38" s="54">
        <f>'Eff Conc.'!C38</f>
        <v>0</v>
      </c>
      <c r="C38" s="55">
        <f t="shared" si="0"/>
        <v>0</v>
      </c>
      <c r="D38" s="46">
        <f>'Eff Conc.'!E38*B38*3.78</f>
        <v>0</v>
      </c>
      <c r="E38" s="46">
        <f>'Eff Conc.'!F38*B38*3.78</f>
        <v>0</v>
      </c>
      <c r="F38" s="46">
        <f>'Eff Conc.'!G38*B38*3.78</f>
        <v>0</v>
      </c>
      <c r="G38" s="46">
        <f>'Eff Conc.'!H38*B38*3.78</f>
        <v>0</v>
      </c>
      <c r="H38" s="45">
        <f>'Eff Conc.'!I38*B38*3.78</f>
        <v>0</v>
      </c>
      <c r="I38" s="54">
        <f>'Eff Conc.'!J38*B38*3.78</f>
        <v>0</v>
      </c>
      <c r="J38" s="46">
        <f>'Eff Conc.'!K38*B38*3.78</f>
        <v>0</v>
      </c>
      <c r="K38" s="46">
        <f>'Eff Conc.'!L38*B38*3.78</f>
        <v>0</v>
      </c>
      <c r="L38" s="45">
        <f>'Eff Conc.'!M38*B38*3.78</f>
        <v>0</v>
      </c>
      <c r="M38" s="56">
        <f>'Eff Conc.'!T38*B38*3.78</f>
        <v>0</v>
      </c>
    </row>
  </sheetData>
  <mergeCells count="3">
    <mergeCell ref="B33:M33"/>
    <mergeCell ref="B34:M34"/>
    <mergeCell ref="B1:M3"/>
  </mergeCells>
  <pageMargins left="0.25" right="0.25" top="0.75" bottom="0.75" header="0.3" footer="0.3"/>
  <pageSetup scale="80" orientation="landscape" r:id="rId1"/>
  <headerFooter>
    <oddHeader>&amp;L&amp;"-,Bold"Tesoro Golden Eagle Refinery
Nutrients Data pursuant to the March 8, 2012 Water Code Section 13267 Technical Report Order - Nutrients in Refinery Wastewater Discharges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Eff Conc.</vt:lpstr>
      <vt:lpstr>Eff Loads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carrolpj</cp:lastModifiedBy>
  <cp:lastPrinted>2013-01-18T19:27:30Z</cp:lastPrinted>
  <dcterms:created xsi:type="dcterms:W3CDTF">2012-05-04T22:10:30Z</dcterms:created>
  <dcterms:modified xsi:type="dcterms:W3CDTF">2013-01-18T19:36:11Z</dcterms:modified>
</cp:coreProperties>
</file>