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6030" windowWidth="22275" windowHeight="6075" tabRatio="536"/>
  </bookViews>
  <sheets>
    <sheet name="Eff Conc." sheetId="3" r:id="rId1"/>
    <sheet name="Eff Loads" sheetId="4" r:id="rId2"/>
    <sheet name="Eff QAQC MLs" sheetId="5" r:id="rId3"/>
  </sheets>
  <calcPr calcId="125725"/>
</workbook>
</file>

<file path=xl/calcChain.xml><?xml version="1.0" encoding="utf-8"?>
<calcChain xmlns="http://schemas.openxmlformats.org/spreadsheetml/2006/main">
  <c r="D36" i="3"/>
  <c r="B11" i="4"/>
  <c r="L36" l="1"/>
  <c r="L11"/>
  <c r="K11"/>
  <c r="B37"/>
  <c r="M37" s="1"/>
  <c r="B12"/>
  <c r="L12" s="1"/>
  <c r="A9" i="5"/>
  <c r="A8"/>
  <c r="A7"/>
  <c r="A6"/>
  <c r="A9" i="4"/>
  <c r="A8"/>
  <c r="A7"/>
  <c r="A6"/>
  <c r="B8"/>
  <c r="L8" s="1"/>
  <c r="B38"/>
  <c r="B39"/>
  <c r="B40"/>
  <c r="B36"/>
  <c r="K36" s="1"/>
  <c r="D40" i="3"/>
  <c r="D39"/>
  <c r="D38"/>
  <c r="B7" i="4"/>
  <c r="B9"/>
  <c r="B10"/>
  <c r="B13"/>
  <c r="B14"/>
  <c r="B15"/>
  <c r="B16"/>
  <c r="B17"/>
  <c r="B18"/>
  <c r="B19"/>
  <c r="B20"/>
  <c r="B21"/>
  <c r="B22"/>
  <c r="B23"/>
  <c r="B24"/>
  <c r="B25"/>
  <c r="B26"/>
  <c r="B27"/>
  <c r="B28"/>
  <c r="B29"/>
  <c r="B30"/>
  <c r="B31"/>
  <c r="D7" i="3"/>
  <c r="D9"/>
  <c r="D10"/>
  <c r="D12"/>
  <c r="D13"/>
  <c r="D14"/>
  <c r="D15"/>
  <c r="D16"/>
  <c r="D17"/>
  <c r="D18"/>
  <c r="D19"/>
  <c r="D20"/>
  <c r="D21"/>
  <c r="D22"/>
  <c r="D23"/>
  <c r="D24"/>
  <c r="D25"/>
  <c r="D26"/>
  <c r="D27"/>
  <c r="D28"/>
  <c r="D29"/>
  <c r="D30"/>
  <c r="D31"/>
  <c r="B6" i="4"/>
  <c r="D6" i="3"/>
  <c r="D36" i="4" l="1"/>
  <c r="F36"/>
  <c r="H36"/>
  <c r="J36"/>
  <c r="E36"/>
  <c r="G36"/>
  <c r="C36" s="1"/>
  <c r="I36"/>
  <c r="K12"/>
  <c r="C12"/>
  <c r="E12"/>
  <c r="G12"/>
  <c r="I12"/>
  <c r="M12"/>
  <c r="D12"/>
  <c r="F12"/>
  <c r="H12"/>
  <c r="J12"/>
  <c r="K8"/>
  <c r="M31"/>
  <c r="K31"/>
  <c r="L31"/>
  <c r="K29"/>
  <c r="L29"/>
  <c r="K27"/>
  <c r="L27"/>
  <c r="K25"/>
  <c r="L25"/>
  <c r="K23"/>
  <c r="L23"/>
  <c r="K21"/>
  <c r="L21"/>
  <c r="K19"/>
  <c r="L19"/>
  <c r="K17"/>
  <c r="L17"/>
  <c r="K15"/>
  <c r="L15"/>
  <c r="K13"/>
  <c r="L13"/>
  <c r="K10"/>
  <c r="L10"/>
  <c r="K7"/>
  <c r="L7"/>
  <c r="J40"/>
  <c r="K40"/>
  <c r="L40"/>
  <c r="J38"/>
  <c r="K38"/>
  <c r="L38"/>
  <c r="M30"/>
  <c r="L30"/>
  <c r="K30"/>
  <c r="L28"/>
  <c r="K28"/>
  <c r="L26"/>
  <c r="K26"/>
  <c r="L24"/>
  <c r="K24"/>
  <c r="L22"/>
  <c r="K22"/>
  <c r="L20"/>
  <c r="K20"/>
  <c r="L18"/>
  <c r="K18"/>
  <c r="L16"/>
  <c r="K16"/>
  <c r="L14"/>
  <c r="K14"/>
  <c r="L9"/>
  <c r="K9"/>
  <c r="M39"/>
  <c r="K39"/>
  <c r="L39"/>
  <c r="M6"/>
  <c r="K6"/>
  <c r="L6"/>
  <c r="E6"/>
  <c r="C6"/>
  <c r="D6"/>
  <c r="H6"/>
  <c r="C31"/>
  <c r="C29"/>
  <c r="C27"/>
  <c r="C25"/>
  <c r="C23"/>
  <c r="C21"/>
  <c r="C19"/>
  <c r="C17"/>
  <c r="C15"/>
  <c r="C13"/>
  <c r="C10"/>
  <c r="C7"/>
  <c r="G6"/>
  <c r="F6"/>
  <c r="I6"/>
  <c r="C30"/>
  <c r="C28"/>
  <c r="C26"/>
  <c r="C24"/>
  <c r="C22"/>
  <c r="C20"/>
  <c r="C18"/>
  <c r="C16"/>
  <c r="C14"/>
  <c r="C9"/>
  <c r="J6"/>
  <c r="H40"/>
  <c r="F40"/>
  <c r="D40"/>
  <c r="G39"/>
  <c r="E39"/>
  <c r="H38"/>
  <c r="F38"/>
  <c r="D38"/>
  <c r="I40"/>
  <c r="I39"/>
  <c r="I38"/>
  <c r="M40"/>
  <c r="M38"/>
  <c r="G40"/>
  <c r="E40"/>
  <c r="H39"/>
  <c r="F39"/>
  <c r="D39"/>
  <c r="G38"/>
  <c r="E38"/>
  <c r="J39"/>
  <c r="I31"/>
  <c r="H31"/>
  <c r="F31"/>
  <c r="D31"/>
  <c r="I30"/>
  <c r="H30"/>
  <c r="F30"/>
  <c r="D30"/>
  <c r="M29"/>
  <c r="D29"/>
  <c r="F29"/>
  <c r="H29"/>
  <c r="I29"/>
  <c r="E29"/>
  <c r="G29"/>
  <c r="J29"/>
  <c r="M28"/>
  <c r="D28"/>
  <c r="F28"/>
  <c r="H28"/>
  <c r="I28"/>
  <c r="E28"/>
  <c r="G28"/>
  <c r="J28"/>
  <c r="M27"/>
  <c r="D27"/>
  <c r="F27"/>
  <c r="H27"/>
  <c r="I27"/>
  <c r="E27"/>
  <c r="G27"/>
  <c r="J27"/>
  <c r="M26"/>
  <c r="D26"/>
  <c r="F26"/>
  <c r="H26"/>
  <c r="I26"/>
  <c r="E26"/>
  <c r="G26"/>
  <c r="J26"/>
  <c r="M25"/>
  <c r="D25"/>
  <c r="F25"/>
  <c r="H25"/>
  <c r="I25"/>
  <c r="E25"/>
  <c r="G25"/>
  <c r="J25"/>
  <c r="M24"/>
  <c r="D24"/>
  <c r="F24"/>
  <c r="H24"/>
  <c r="I24"/>
  <c r="E24"/>
  <c r="G24"/>
  <c r="J24"/>
  <c r="M23"/>
  <c r="D23"/>
  <c r="F23"/>
  <c r="H23"/>
  <c r="I23"/>
  <c r="E23"/>
  <c r="G23"/>
  <c r="J23"/>
  <c r="M22"/>
  <c r="D22"/>
  <c r="F22"/>
  <c r="H22"/>
  <c r="I22"/>
  <c r="E22"/>
  <c r="G22"/>
  <c r="J22"/>
  <c r="M21"/>
  <c r="D21"/>
  <c r="F21"/>
  <c r="H21"/>
  <c r="I21"/>
  <c r="E21"/>
  <c r="G21"/>
  <c r="J21"/>
  <c r="M20"/>
  <c r="D20"/>
  <c r="F20"/>
  <c r="H20"/>
  <c r="I20"/>
  <c r="E20"/>
  <c r="G20"/>
  <c r="J20"/>
  <c r="M19"/>
  <c r="D19"/>
  <c r="F19"/>
  <c r="H19"/>
  <c r="I19"/>
  <c r="E19"/>
  <c r="G19"/>
  <c r="J19"/>
  <c r="M18"/>
  <c r="D18"/>
  <c r="F18"/>
  <c r="H18"/>
  <c r="I18"/>
  <c r="E18"/>
  <c r="G18"/>
  <c r="J18"/>
  <c r="M17"/>
  <c r="D17"/>
  <c r="F17"/>
  <c r="H17"/>
  <c r="I17"/>
  <c r="E17"/>
  <c r="G17"/>
  <c r="J17"/>
  <c r="M16"/>
  <c r="D16"/>
  <c r="F16"/>
  <c r="H16"/>
  <c r="I16"/>
  <c r="E16"/>
  <c r="G16"/>
  <c r="J16"/>
  <c r="M15"/>
  <c r="D15"/>
  <c r="F15"/>
  <c r="H15"/>
  <c r="I15"/>
  <c r="E15"/>
  <c r="G15"/>
  <c r="J15"/>
  <c r="M14"/>
  <c r="D14"/>
  <c r="F14"/>
  <c r="H14"/>
  <c r="I14"/>
  <c r="E14"/>
  <c r="G14"/>
  <c r="J14"/>
  <c r="M13"/>
  <c r="D13"/>
  <c r="F13"/>
  <c r="H13"/>
  <c r="I13"/>
  <c r="E13"/>
  <c r="G13"/>
  <c r="J13"/>
  <c r="M10"/>
  <c r="D10"/>
  <c r="F10"/>
  <c r="H10"/>
  <c r="I10"/>
  <c r="E10"/>
  <c r="G10"/>
  <c r="J10"/>
  <c r="M9"/>
  <c r="D9"/>
  <c r="F9"/>
  <c r="H9"/>
  <c r="I9"/>
  <c r="E9"/>
  <c r="G9"/>
  <c r="J9"/>
  <c r="M7"/>
  <c r="D7"/>
  <c r="F7"/>
  <c r="H7"/>
  <c r="I7"/>
  <c r="E7"/>
  <c r="G7"/>
  <c r="J7"/>
  <c r="J31"/>
  <c r="G31"/>
  <c r="E31"/>
  <c r="J30"/>
  <c r="G30"/>
  <c r="E30"/>
  <c r="C38" l="1"/>
  <c r="C40"/>
  <c r="C39"/>
</calcChain>
</file>

<file path=xl/comments1.xml><?xml version="1.0" encoding="utf-8"?>
<comments xmlns="http://schemas.openxmlformats.org/spreadsheetml/2006/main">
  <authors>
    <author>Michael.Armour</author>
  </authors>
  <commentList>
    <comment ref="L6" authorId="0">
      <text>
        <r>
          <rPr>
            <b/>
            <sz val="9"/>
            <color indexed="81"/>
            <rFont val="Tahoma"/>
            <family val="2"/>
          </rPr>
          <t>Michael.Armour:</t>
        </r>
        <r>
          <rPr>
            <sz val="9"/>
            <color indexed="81"/>
            <rFont val="Tahoma"/>
            <family val="2"/>
          </rPr>
          <t xml:space="preserve">
Grab sample - see note in column AE</t>
        </r>
      </text>
    </comment>
    <comment ref="T6" authorId="0">
      <text>
        <r>
          <rPr>
            <b/>
            <sz val="9"/>
            <color indexed="81"/>
            <rFont val="Tahoma"/>
            <family val="2"/>
          </rPr>
          <t>Michael.Armour:</t>
        </r>
        <r>
          <rPr>
            <sz val="9"/>
            <color indexed="81"/>
            <rFont val="Tahoma"/>
            <family val="2"/>
          </rPr>
          <t xml:space="preserve">
Result J-Flagged</t>
        </r>
      </text>
    </comment>
    <comment ref="V6" authorId="0">
      <text>
        <r>
          <rPr>
            <b/>
            <sz val="9"/>
            <color indexed="81"/>
            <rFont val="Tahoma"/>
            <family val="2"/>
          </rPr>
          <t>Michael.Armour:</t>
        </r>
        <r>
          <rPr>
            <sz val="9"/>
            <color indexed="81"/>
            <rFont val="Tahoma"/>
            <family val="2"/>
          </rPr>
          <t xml:space="preserve">
Result J-Flagged</t>
        </r>
      </text>
    </comment>
    <comment ref="T8" authorId="0">
      <text>
        <r>
          <rPr>
            <b/>
            <sz val="9"/>
            <color indexed="81"/>
            <rFont val="Tahoma"/>
            <family val="2"/>
          </rPr>
          <t>Michael.Armour:</t>
        </r>
        <r>
          <rPr>
            <sz val="9"/>
            <color indexed="81"/>
            <rFont val="Tahoma"/>
            <family val="2"/>
          </rPr>
          <t xml:space="preserve">
Result was ND; MDL was 0.006 mg/l; Calculation is based on the MDL value</t>
        </r>
      </text>
    </comment>
    <comment ref="V8" authorId="0">
      <text>
        <r>
          <rPr>
            <b/>
            <sz val="9"/>
            <color indexed="81"/>
            <rFont val="Tahoma"/>
            <family val="2"/>
          </rPr>
          <t>Michael.Armour:</t>
        </r>
        <r>
          <rPr>
            <sz val="9"/>
            <color indexed="81"/>
            <rFont val="Tahoma"/>
            <family val="2"/>
          </rPr>
          <t xml:space="preserve">
Result was J-flagged</t>
        </r>
      </text>
    </comment>
    <comment ref="P9" authorId="0">
      <text>
        <r>
          <rPr>
            <b/>
            <sz val="9"/>
            <color indexed="81"/>
            <rFont val="Tahoma"/>
            <family val="2"/>
          </rPr>
          <t>Michael.Armour:</t>
        </r>
        <r>
          <rPr>
            <sz val="9"/>
            <color indexed="81"/>
            <rFont val="Tahoma"/>
            <family val="2"/>
          </rPr>
          <t xml:space="preserve">
Result J-Flagged</t>
        </r>
      </text>
    </comment>
    <comment ref="R9" authorId="0">
      <text>
        <r>
          <rPr>
            <b/>
            <sz val="9"/>
            <color indexed="81"/>
            <rFont val="Tahoma"/>
            <family val="2"/>
          </rPr>
          <t>Michael.Armour:</t>
        </r>
        <r>
          <rPr>
            <sz val="9"/>
            <color indexed="81"/>
            <rFont val="Tahoma"/>
            <family val="2"/>
          </rPr>
          <t xml:space="preserve">
Result J-flagged</t>
        </r>
      </text>
    </comment>
    <comment ref="T9" authorId="0">
      <text>
        <r>
          <rPr>
            <b/>
            <sz val="9"/>
            <color indexed="81"/>
            <rFont val="Tahoma"/>
            <family val="2"/>
          </rPr>
          <t>Michael.Armour:</t>
        </r>
        <r>
          <rPr>
            <sz val="9"/>
            <color indexed="81"/>
            <rFont val="Tahoma"/>
            <family val="2"/>
          </rPr>
          <t xml:space="preserve">
Result was ND; MDL was 0.006 mg/l; Calculation is based on the MDL value</t>
        </r>
      </text>
    </comment>
    <comment ref="AD13" authorId="0">
      <text>
        <r>
          <rPr>
            <b/>
            <sz val="9"/>
            <color indexed="81"/>
            <rFont val="Tahoma"/>
            <family val="2"/>
          </rPr>
          <t>Michael.Armour:</t>
        </r>
        <r>
          <rPr>
            <sz val="9"/>
            <color indexed="81"/>
            <rFont val="Tahoma"/>
            <family val="2"/>
          </rPr>
          <t xml:space="preserve">
Uses data from 12.7.2012</t>
        </r>
      </text>
    </comment>
  </commentList>
</comments>
</file>

<file path=xl/comments2.xml><?xml version="1.0" encoding="utf-8"?>
<comments xmlns="http://schemas.openxmlformats.org/spreadsheetml/2006/main">
  <authors>
    <author>Michael.Armour</author>
  </authors>
  <commentList>
    <comment ref="K8" authorId="0">
      <text>
        <r>
          <rPr>
            <b/>
            <sz val="9"/>
            <color indexed="81"/>
            <rFont val="Tahoma"/>
            <family val="2"/>
          </rPr>
          <t>Michael.Armour:</t>
        </r>
        <r>
          <rPr>
            <sz val="9"/>
            <color indexed="81"/>
            <rFont val="Tahoma"/>
            <family val="2"/>
          </rPr>
          <t xml:space="preserve">
Analytical result was ND with an MDL of 0.006 mg/l; Calculation is based on the MDL value</t>
        </r>
      </text>
    </comment>
    <comment ref="K9" authorId="0">
      <text>
        <r>
          <rPr>
            <b/>
            <sz val="9"/>
            <color indexed="81"/>
            <rFont val="Tahoma"/>
            <family val="2"/>
          </rPr>
          <t>Michael.Armour:</t>
        </r>
        <r>
          <rPr>
            <sz val="9"/>
            <color indexed="81"/>
            <rFont val="Tahoma"/>
            <family val="2"/>
          </rPr>
          <t xml:space="preserve">
Analytical result was ND with an MDL of 0.006 mg/l; Calculation is based on the MDL value</t>
        </r>
      </text>
    </comment>
  </commentList>
</comments>
</file>

<file path=xl/sharedStrings.xml><?xml version="1.0" encoding="utf-8"?>
<sst xmlns="http://schemas.openxmlformats.org/spreadsheetml/2006/main" count="236" uniqueCount="88">
  <si>
    <t>Date</t>
  </si>
  <si>
    <t>TKN</t>
  </si>
  <si>
    <t>SKN</t>
  </si>
  <si>
    <t>TDN</t>
  </si>
  <si>
    <t>TP</t>
  </si>
  <si>
    <t>TP(S)</t>
  </si>
  <si>
    <t>Total Ortho</t>
  </si>
  <si>
    <t>TSS</t>
  </si>
  <si>
    <t>Min</t>
  </si>
  <si>
    <t>Max</t>
  </si>
  <si>
    <t>Ave</t>
  </si>
  <si>
    <t>Diss. Ortho P</t>
  </si>
  <si>
    <t>Flow  (MGD)</t>
  </si>
  <si>
    <t>Ave Daily</t>
  </si>
  <si>
    <t>Grab</t>
  </si>
  <si>
    <t>Quarterly report due by 30 Jan.</t>
  </si>
  <si>
    <t>Quarterly report due by 30 Oct.</t>
  </si>
  <si>
    <t>Quarterly report due by 30 Apr.</t>
  </si>
  <si>
    <t>Wet 2012/3</t>
  </si>
  <si>
    <r>
      <t>Effluent Concentrations (mg/l)</t>
    </r>
    <r>
      <rPr>
        <sz val="10"/>
        <color theme="1"/>
        <rFont val="Calibri"/>
        <family val="2"/>
        <scheme val="minor"/>
      </rPr>
      <t xml:space="preserve"> </t>
    </r>
  </si>
  <si>
    <t xml:space="preserve">Effluent Concentrations (mg/l) </t>
  </si>
  <si>
    <t xml:space="preserve">Effluent Loads (kg/d) </t>
  </si>
  <si>
    <t>Nitrate (NO3)</t>
  </si>
  <si>
    <t>Nitrite (NO2)</t>
  </si>
  <si>
    <t>Total Ammonia</t>
  </si>
  <si>
    <t>Quarterly report due by 31 July</t>
  </si>
  <si>
    <t>Interim report due by 31 July</t>
  </si>
  <si>
    <t>Final report due by 31 July - End of 13267 requirement</t>
  </si>
  <si>
    <t>Two additional samples during peak flow each wet season (November thru April)</t>
  </si>
  <si>
    <t>Sample Date</t>
  </si>
  <si>
    <t>Month</t>
  </si>
  <si>
    <t>Two additional samples during peak flow each wet season</t>
  </si>
  <si>
    <t>Quarterly report due by 30 July - End of 13267 requirement</t>
  </si>
  <si>
    <r>
      <t xml:space="preserve">Effluent Loads (Kg/d)   </t>
    </r>
    <r>
      <rPr>
        <i/>
        <sz val="16"/>
        <color rgb="FFFF0000"/>
        <rFont val="Calibri"/>
        <family val="2"/>
        <scheme val="minor"/>
      </rPr>
      <t>[mg/l X MGD X 3.78 = Kg/d]</t>
    </r>
  </si>
  <si>
    <t>TDN (mg/L)</t>
  </si>
  <si>
    <t>TKN (mg/L)</t>
  </si>
  <si>
    <t>SKN (mg/L)</t>
  </si>
  <si>
    <t>Nitrate (NO3) (mg/L)</t>
  </si>
  <si>
    <t>Nitrite (NO2) (mg/L)</t>
  </si>
  <si>
    <t>Total Ammonia (mg/L)</t>
  </si>
  <si>
    <t>Total P (mg/L)</t>
  </si>
  <si>
    <t>Total P(S) (mg/L)</t>
  </si>
  <si>
    <t>Diss. Ortho P (mg/L)</t>
  </si>
  <si>
    <t>Total Ortho P (mg/L)</t>
  </si>
  <si>
    <t>pH           (Standard Units)</t>
  </si>
  <si>
    <t>TSS (mg/L)</t>
  </si>
  <si>
    <t>Note:  The 3rd party analytical laboratory errantly ran the grab sample for nitrite instead of the composite sample.  By the time this was identified, the composite sample was past the hold time.</t>
  </si>
  <si>
    <r>
      <t>Effluent MDL / ML (mg/l)</t>
    </r>
    <r>
      <rPr>
        <sz val="10"/>
        <color theme="1"/>
        <rFont val="Calibri"/>
        <family val="2"/>
        <scheme val="minor"/>
      </rPr>
      <t xml:space="preserve"> </t>
    </r>
  </si>
  <si>
    <t>NO3</t>
  </si>
  <si>
    <t>NO2</t>
  </si>
  <si>
    <t>Total NH3</t>
  </si>
  <si>
    <t>(mm/dd/yyyy)</t>
  </si>
  <si>
    <t>MDL</t>
  </si>
  <si>
    <t>Quarterly report due by 30 July - End of 13267 requirement for minor dischargers</t>
  </si>
  <si>
    <t>Quarterly report due by 30 July - End of 13267 requirement for major dischargers</t>
  </si>
  <si>
    <t>Method</t>
  </si>
  <si>
    <t xml:space="preserve">Qualifier for TKN </t>
  </si>
  <si>
    <t>(&lt;, J, or DNQ)</t>
  </si>
  <si>
    <t xml:space="preserve">Qualifier for SKN </t>
  </si>
  <si>
    <t>Qualifier for NO3</t>
  </si>
  <si>
    <t>Qualifier for NO2</t>
  </si>
  <si>
    <t>Qualifier for Total Ammonia</t>
  </si>
  <si>
    <t>Qualifier for Total P</t>
  </si>
  <si>
    <t>Qualifier for Total P (S)</t>
  </si>
  <si>
    <t>Qualifier for Total Ortho P</t>
  </si>
  <si>
    <t>Qualifier for Diss. Ortho P</t>
  </si>
  <si>
    <t>&lt;</t>
  </si>
  <si>
    <t>(1/month)</t>
  </si>
  <si>
    <t>Wet 2013/4</t>
  </si>
  <si>
    <t>Diss OrthoP</t>
  </si>
  <si>
    <t>Total OrthoP</t>
  </si>
  <si>
    <t>SM20 4500-NH3 C</t>
  </si>
  <si>
    <t>EPA 353.2</t>
  </si>
  <si>
    <t>SM20 4500-NO2 B</t>
  </si>
  <si>
    <t>SM20 4500-P E</t>
  </si>
  <si>
    <t>SM 2540-D</t>
  </si>
  <si>
    <t>n/a</t>
  </si>
  <si>
    <t>*As noted in Shell's sampling plan, Shell interprests “minimum level” to mean “minimum reporting level”.</t>
  </si>
  <si>
    <t>ML(*)</t>
  </si>
  <si>
    <t>J, DNQ</t>
  </si>
  <si>
    <t>Qualifier for TSS</t>
  </si>
  <si>
    <t xml:space="preserve"> </t>
  </si>
  <si>
    <t>Wet 2012/3 (12/5/2012)</t>
  </si>
  <si>
    <t>Wet 2012/3 (12/7/2012)</t>
  </si>
  <si>
    <t>Temperature        (deg. Celcius)</t>
  </si>
  <si>
    <t>J,DNQ</t>
  </si>
  <si>
    <t>Note:  TSS data from 12/7/2012 is used here.</t>
  </si>
  <si>
    <t>H+J+L</t>
  </si>
</sst>
</file>

<file path=xl/styles.xml><?xml version="1.0" encoding="utf-8"?>
<styleSheet xmlns="http://schemas.openxmlformats.org/spreadsheetml/2006/main">
  <numFmts count="7">
    <numFmt numFmtId="164" formatCode="[$-409]d\-mmm\-yy;@"/>
    <numFmt numFmtId="165" formatCode="0.0"/>
    <numFmt numFmtId="166" formatCode="[$-409]mmm\-yy;@"/>
    <numFmt numFmtId="167" formatCode="m/d/yy;@"/>
    <numFmt numFmtId="168" formatCode="0.000"/>
    <numFmt numFmtId="169" formatCode="0.0000"/>
    <numFmt numFmtId="170" formatCode="mm/dd/yy;@"/>
  </numFmts>
  <fonts count="14">
    <font>
      <sz val="11"/>
      <color theme="1"/>
      <name val="Calibri"/>
      <family val="2"/>
      <scheme val="minor"/>
    </font>
    <font>
      <b/>
      <sz val="18"/>
      <color theme="1"/>
      <name val="Calibri"/>
      <family val="2"/>
      <scheme val="minor"/>
    </font>
    <font>
      <sz val="10"/>
      <color theme="1"/>
      <name val="Calibri"/>
      <family val="2"/>
      <scheme val="minor"/>
    </font>
    <font>
      <i/>
      <sz val="10"/>
      <color rgb="FFFF0000"/>
      <name val="Calibri"/>
      <family val="2"/>
      <scheme val="minor"/>
    </font>
    <font>
      <sz val="8"/>
      <color theme="1"/>
      <name val="Calibri"/>
      <family val="2"/>
      <scheme val="minor"/>
    </font>
    <font>
      <i/>
      <sz val="8"/>
      <color rgb="FFFF0000"/>
      <name val="Calibri"/>
      <family val="2"/>
      <scheme val="minor"/>
    </font>
    <font>
      <sz val="10"/>
      <color rgb="FFFF0000"/>
      <name val="Calibri"/>
      <family val="2"/>
      <scheme val="minor"/>
    </font>
    <font>
      <sz val="8"/>
      <color rgb="FFFF0000"/>
      <name val="Calibri"/>
      <family val="2"/>
      <scheme val="minor"/>
    </font>
    <font>
      <b/>
      <sz val="16"/>
      <color theme="1"/>
      <name val="Calibri"/>
      <family val="2"/>
      <scheme val="minor"/>
    </font>
    <font>
      <i/>
      <sz val="16"/>
      <color rgb="FFFF0000"/>
      <name val="Calibri"/>
      <family val="2"/>
      <scheme val="minor"/>
    </font>
    <font>
      <sz val="9"/>
      <color indexed="81"/>
      <name val="Tahoma"/>
      <family val="2"/>
    </font>
    <font>
      <b/>
      <sz val="9"/>
      <color indexed="81"/>
      <name val="Tahoma"/>
      <family val="2"/>
    </font>
    <font>
      <sz val="14"/>
      <color theme="1"/>
      <name val="Calibri"/>
      <family val="2"/>
      <scheme val="minor"/>
    </font>
    <font>
      <sz val="10"/>
      <name val="Calibri"/>
      <family val="2"/>
      <scheme val="minor"/>
    </font>
  </fonts>
  <fills count="3">
    <fill>
      <patternFill patternType="none"/>
    </fill>
    <fill>
      <patternFill patternType="gray125"/>
    </fill>
    <fill>
      <patternFill patternType="solid">
        <fgColor theme="8" tint="0.79998168889431442"/>
        <bgColor indexed="64"/>
      </patternFill>
    </fill>
  </fills>
  <borders count="35">
    <border>
      <left/>
      <right/>
      <top/>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176">
    <xf numFmtId="0" fontId="0" fillId="0" borderId="0" xfId="0"/>
    <xf numFmtId="0" fontId="2" fillId="2" borderId="3" xfId="0" applyFont="1" applyFill="1" applyBorder="1" applyAlignment="1">
      <alignment horizontal="center" wrapText="1"/>
    </xf>
    <xf numFmtId="0" fontId="2" fillId="2" borderId="4" xfId="0" applyFont="1" applyFill="1" applyBorder="1" applyAlignment="1">
      <alignment horizontal="center" wrapText="1"/>
    </xf>
    <xf numFmtId="0" fontId="2" fillId="2" borderId="9" xfId="0" applyFont="1" applyFill="1" applyBorder="1" applyAlignment="1">
      <alignment horizontal="center" wrapText="1"/>
    </xf>
    <xf numFmtId="0" fontId="2" fillId="2" borderId="5" xfId="0" applyFont="1" applyFill="1" applyBorder="1" applyAlignment="1">
      <alignment horizontal="center" wrapText="1"/>
    </xf>
    <xf numFmtId="0" fontId="2" fillId="2" borderId="7" xfId="0" applyFont="1" applyFill="1" applyBorder="1" applyAlignment="1">
      <alignment horizontal="center"/>
    </xf>
    <xf numFmtId="0" fontId="2" fillId="2" borderId="7" xfId="0" applyFont="1" applyFill="1" applyBorder="1" applyAlignment="1">
      <alignment horizontal="center" wrapText="1"/>
    </xf>
    <xf numFmtId="0" fontId="2" fillId="2" borderId="8" xfId="0" applyFont="1" applyFill="1" applyBorder="1" applyAlignment="1">
      <alignment horizontal="center" wrapText="1"/>
    </xf>
    <xf numFmtId="0" fontId="3" fillId="2" borderId="2" xfId="0" applyFont="1" applyFill="1" applyBorder="1" applyAlignment="1">
      <alignment horizontal="center" wrapText="1"/>
    </xf>
    <xf numFmtId="0" fontId="2" fillId="2" borderId="10" xfId="0" applyFont="1" applyFill="1" applyBorder="1" applyAlignment="1">
      <alignment horizontal="center" wrapText="1"/>
    </xf>
    <xf numFmtId="0" fontId="3" fillId="2" borderId="10" xfId="0" applyFont="1" applyFill="1" applyBorder="1" applyAlignment="1">
      <alignment horizontal="center" wrapText="1"/>
    </xf>
    <xf numFmtId="0" fontId="2" fillId="2" borderId="1" xfId="0" applyFont="1" applyFill="1" applyBorder="1" applyAlignment="1">
      <alignment horizontal="center" wrapText="1"/>
    </xf>
    <xf numFmtId="0" fontId="2" fillId="2" borderId="2" xfId="0" applyFont="1" applyFill="1" applyBorder="1" applyAlignment="1">
      <alignment horizontal="center" wrapText="1"/>
    </xf>
    <xf numFmtId="0" fontId="5" fillId="2" borderId="10" xfId="0" applyFont="1" applyFill="1" applyBorder="1" applyAlignment="1">
      <alignment horizontal="center" wrapText="1"/>
    </xf>
    <xf numFmtId="0" fontId="0" fillId="0" borderId="0" xfId="0" applyFont="1"/>
    <xf numFmtId="0" fontId="1" fillId="0" borderId="0" xfId="0" applyFont="1" applyAlignment="1"/>
    <xf numFmtId="0" fontId="4" fillId="0" borderId="13" xfId="0" applyFont="1" applyBorder="1"/>
    <xf numFmtId="164" fontId="2" fillId="0" borderId="3" xfId="0" applyNumberFormat="1" applyFont="1" applyBorder="1"/>
    <xf numFmtId="164" fontId="2" fillId="0" borderId="11" xfId="0" applyNumberFormat="1" applyFont="1" applyBorder="1"/>
    <xf numFmtId="164" fontId="2" fillId="0" borderId="7" xfId="0" applyNumberFormat="1" applyFont="1" applyBorder="1"/>
    <xf numFmtId="0" fontId="7" fillId="0" borderId="13" xfId="0" applyFont="1" applyBorder="1"/>
    <xf numFmtId="0" fontId="2" fillId="2" borderId="14" xfId="0" applyFont="1" applyFill="1" applyBorder="1" applyAlignment="1">
      <alignment horizontal="center" wrapText="1"/>
    </xf>
    <xf numFmtId="0" fontId="2" fillId="2" borderId="16" xfId="0" applyFont="1" applyFill="1" applyBorder="1" applyAlignment="1">
      <alignment horizontal="center" wrapText="1"/>
    </xf>
    <xf numFmtId="0" fontId="6" fillId="0" borderId="0" xfId="0" applyFont="1" applyBorder="1" applyAlignment="1">
      <alignment horizontal="left"/>
    </xf>
    <xf numFmtId="0" fontId="6" fillId="0" borderId="1" xfId="0" applyFont="1" applyBorder="1" applyAlignment="1">
      <alignment horizontal="center"/>
    </xf>
    <xf numFmtId="164" fontId="2" fillId="0" borderId="14" xfId="0" applyNumberFormat="1" applyFont="1" applyBorder="1"/>
    <xf numFmtId="164" fontId="2" fillId="0" borderId="15" xfId="0" applyNumberFormat="1" applyFont="1" applyBorder="1"/>
    <xf numFmtId="164" fontId="2" fillId="0" borderId="16" xfId="0" applyNumberFormat="1" applyFont="1" applyBorder="1"/>
    <xf numFmtId="0" fontId="0" fillId="0" borderId="0" xfId="0" applyFill="1" applyBorder="1"/>
    <xf numFmtId="0" fontId="0" fillId="0" borderId="0" xfId="0" applyBorder="1" applyAlignment="1"/>
    <xf numFmtId="166" fontId="2" fillId="0" borderId="14" xfId="0" applyNumberFormat="1" applyFont="1" applyBorder="1"/>
    <xf numFmtId="166" fontId="2" fillId="0" borderId="21" xfId="0" applyNumberFormat="1" applyFont="1" applyBorder="1"/>
    <xf numFmtId="166" fontId="2" fillId="0" borderId="3" xfId="0" applyNumberFormat="1" applyFont="1" applyBorder="1"/>
    <xf numFmtId="166" fontId="2" fillId="0" borderId="22" xfId="0" applyNumberFormat="1" applyFont="1" applyBorder="1"/>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0" fillId="0" borderId="0" xfId="0" applyFont="1" applyAlignment="1">
      <alignment vertical="center"/>
    </xf>
    <xf numFmtId="0" fontId="0" fillId="0" borderId="0" xfId="0" applyAlignment="1">
      <alignment vertical="center"/>
    </xf>
    <xf numFmtId="0" fontId="2" fillId="0" borderId="19" xfId="0" applyFont="1" applyBorder="1" applyAlignment="1">
      <alignment horizontal="center"/>
    </xf>
    <xf numFmtId="0" fontId="2" fillId="0" borderId="6" xfId="0" applyFont="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2" fillId="0" borderId="18" xfId="0" applyFont="1" applyBorder="1" applyAlignment="1">
      <alignment horizontal="center"/>
    </xf>
    <xf numFmtId="0" fontId="2" fillId="0" borderId="12" xfId="0" applyFont="1" applyBorder="1" applyAlignment="1">
      <alignment horizontal="center"/>
    </xf>
    <xf numFmtId="0" fontId="2" fillId="0" borderId="0" xfId="0" applyFont="1" applyBorder="1" applyAlignment="1">
      <alignment horizontal="center"/>
    </xf>
    <xf numFmtId="0" fontId="2" fillId="0" borderId="17" xfId="0" applyFont="1" applyBorder="1" applyAlignment="1">
      <alignment horizontal="center"/>
    </xf>
    <xf numFmtId="0" fontId="2" fillId="0" borderId="20" xfId="0" applyFont="1" applyBorder="1" applyAlignment="1">
      <alignment horizontal="center"/>
    </xf>
    <xf numFmtId="0" fontId="2" fillId="0" borderId="8"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0" fillId="0" borderId="0" xfId="0" applyAlignment="1">
      <alignment horizontal="center"/>
    </xf>
    <xf numFmtId="0" fontId="2" fillId="0" borderId="3" xfId="0" applyFont="1" applyBorder="1" applyAlignment="1">
      <alignment horizontal="center"/>
    </xf>
    <xf numFmtId="0" fontId="2" fillId="0" borderId="14" xfId="0" applyFont="1" applyBorder="1" applyAlignment="1">
      <alignment horizontal="center"/>
    </xf>
    <xf numFmtId="0" fontId="2" fillId="0" borderId="11" xfId="0" applyFont="1" applyBorder="1" applyAlignment="1">
      <alignment horizontal="center"/>
    </xf>
    <xf numFmtId="0" fontId="2" fillId="0" borderId="11" xfId="0" applyFont="1" applyFill="1" applyBorder="1" applyAlignment="1">
      <alignment horizontal="center"/>
    </xf>
    <xf numFmtId="0" fontId="2" fillId="0" borderId="15" xfId="0" applyFont="1" applyBorder="1" applyAlignment="1">
      <alignment horizontal="center"/>
    </xf>
    <xf numFmtId="0" fontId="2" fillId="0" borderId="7" xfId="0" applyFont="1" applyBorder="1" applyAlignment="1">
      <alignment horizontal="center"/>
    </xf>
    <xf numFmtId="0" fontId="2" fillId="0" borderId="7" xfId="0" applyFont="1" applyFill="1" applyBorder="1" applyAlignment="1">
      <alignment horizontal="center"/>
    </xf>
    <xf numFmtId="0" fontId="2" fillId="0" borderId="16" xfId="0" applyFont="1" applyBorder="1" applyAlignment="1">
      <alignment horizontal="center"/>
    </xf>
    <xf numFmtId="165" fontId="2" fillId="0" borderId="3" xfId="0" applyNumberFormat="1" applyFont="1" applyBorder="1" applyAlignment="1">
      <alignment horizontal="center"/>
    </xf>
    <xf numFmtId="165" fontId="2" fillId="0" borderId="5" xfId="0" applyNumberFormat="1" applyFont="1" applyBorder="1" applyAlignment="1">
      <alignment horizontal="center"/>
    </xf>
    <xf numFmtId="165" fontId="2" fillId="0" borderId="6" xfId="0" applyNumberFormat="1" applyFont="1" applyBorder="1" applyAlignment="1">
      <alignment horizontal="center"/>
    </xf>
    <xf numFmtId="166" fontId="2" fillId="0" borderId="11" xfId="0" applyNumberFormat="1" applyFont="1" applyBorder="1" applyAlignment="1">
      <alignment horizontal="center"/>
    </xf>
    <xf numFmtId="165" fontId="2" fillId="0" borderId="11" xfId="0" applyNumberFormat="1" applyFont="1" applyBorder="1" applyAlignment="1">
      <alignment horizontal="center"/>
    </xf>
    <xf numFmtId="165" fontId="2" fillId="0" borderId="0" xfId="0" applyNumberFormat="1" applyFont="1" applyBorder="1" applyAlignment="1">
      <alignment horizontal="center"/>
    </xf>
    <xf numFmtId="165" fontId="2" fillId="0" borderId="12" xfId="0" applyNumberFormat="1" applyFont="1" applyBorder="1" applyAlignment="1">
      <alignment horizontal="center"/>
    </xf>
    <xf numFmtId="166" fontId="2" fillId="0" borderId="7" xfId="0" applyNumberFormat="1" applyFont="1" applyBorder="1" applyAlignment="1">
      <alignment horizontal="center"/>
    </xf>
    <xf numFmtId="165" fontId="2" fillId="0" borderId="7" xfId="0" applyNumberFormat="1" applyFont="1" applyBorder="1" applyAlignment="1">
      <alignment horizontal="center"/>
    </xf>
    <xf numFmtId="165" fontId="2" fillId="0" borderId="1" xfId="0" applyNumberFormat="1" applyFont="1" applyBorder="1" applyAlignment="1">
      <alignment horizontal="center"/>
    </xf>
    <xf numFmtId="165" fontId="2" fillId="0" borderId="8" xfId="0" applyNumberFormat="1" applyFont="1" applyBorder="1" applyAlignment="1">
      <alignment horizontal="center"/>
    </xf>
    <xf numFmtId="164" fontId="2" fillId="0" borderId="3" xfId="0" applyNumberFormat="1" applyFont="1" applyBorder="1" applyAlignment="1">
      <alignment horizontal="center"/>
    </xf>
    <xf numFmtId="164" fontId="2" fillId="0" borderId="11" xfId="0" applyNumberFormat="1" applyFont="1" applyBorder="1" applyAlignment="1">
      <alignment horizontal="center"/>
    </xf>
    <xf numFmtId="0" fontId="2" fillId="0" borderId="0" xfId="0" applyFont="1" applyFill="1" applyBorder="1" applyAlignment="1">
      <alignment horizontal="center"/>
    </xf>
    <xf numFmtId="165" fontId="2" fillId="0" borderId="11" xfId="0" applyNumberFormat="1" applyFont="1" applyFill="1" applyBorder="1" applyAlignment="1">
      <alignment horizontal="center"/>
    </xf>
    <xf numFmtId="165" fontId="2" fillId="0" borderId="0" xfId="0" applyNumberFormat="1" applyFont="1" applyFill="1" applyBorder="1" applyAlignment="1">
      <alignment horizontal="center"/>
    </xf>
    <xf numFmtId="165" fontId="2" fillId="0" borderId="12" xfId="0" applyNumberFormat="1" applyFont="1" applyFill="1" applyBorder="1" applyAlignment="1">
      <alignment horizontal="center"/>
    </xf>
    <xf numFmtId="0" fontId="2" fillId="0" borderId="15" xfId="0" applyFont="1" applyFill="1" applyBorder="1" applyAlignment="1">
      <alignment horizontal="center"/>
    </xf>
    <xf numFmtId="164" fontId="2" fillId="0" borderId="7" xfId="0" applyNumberFormat="1" applyFont="1" applyBorder="1" applyAlignment="1">
      <alignment horizontal="center"/>
    </xf>
    <xf numFmtId="0" fontId="2" fillId="0" borderId="1" xfId="0" applyFont="1" applyFill="1" applyBorder="1" applyAlignment="1">
      <alignment horizontal="center"/>
    </xf>
    <xf numFmtId="165" fontId="2" fillId="0" borderId="7" xfId="0" applyNumberFormat="1" applyFont="1" applyFill="1" applyBorder="1" applyAlignment="1">
      <alignment horizontal="center"/>
    </xf>
    <xf numFmtId="165" fontId="2" fillId="0" borderId="1" xfId="0" applyNumberFormat="1" applyFont="1" applyFill="1" applyBorder="1" applyAlignment="1">
      <alignment horizontal="center"/>
    </xf>
    <xf numFmtId="165" fontId="2" fillId="0" borderId="8" xfId="0" applyNumberFormat="1" applyFont="1" applyFill="1" applyBorder="1" applyAlignment="1">
      <alignment horizontal="center"/>
    </xf>
    <xf numFmtId="0" fontId="2" fillId="0" borderId="16" xfId="0" applyFont="1" applyFill="1" applyBorder="1" applyAlignment="1">
      <alignment horizontal="center"/>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wrapText="1"/>
    </xf>
    <xf numFmtId="0" fontId="2" fillId="2" borderId="23" xfId="0" applyFont="1" applyFill="1" applyBorder="1" applyAlignment="1">
      <alignment horizontal="center" wrapText="1"/>
    </xf>
    <xf numFmtId="167" fontId="2" fillId="0" borderId="3" xfId="0" applyNumberFormat="1" applyFont="1" applyBorder="1" applyAlignment="1">
      <alignment horizontal="center"/>
    </xf>
    <xf numFmtId="167" fontId="2" fillId="0" borderId="11" xfId="0" applyNumberFormat="1" applyFont="1" applyBorder="1" applyAlignment="1">
      <alignment horizontal="center"/>
    </xf>
    <xf numFmtId="0" fontId="2" fillId="0" borderId="0" xfId="0" applyFont="1"/>
    <xf numFmtId="167" fontId="2" fillId="0" borderId="11" xfId="0" applyNumberFormat="1" applyFont="1" applyFill="1" applyBorder="1" applyAlignment="1">
      <alignment horizontal="center"/>
    </xf>
    <xf numFmtId="0" fontId="0" fillId="0" borderId="0" xfId="0" applyFont="1" applyAlignment="1">
      <alignment horizontal="center" vertical="top"/>
    </xf>
    <xf numFmtId="0" fontId="1" fillId="0" borderId="0" xfId="0" applyFont="1" applyAlignment="1">
      <alignment horizontal="center"/>
    </xf>
    <xf numFmtId="0" fontId="4" fillId="2" borderId="7" xfId="0" applyFont="1" applyFill="1" applyBorder="1" applyAlignment="1">
      <alignment horizontal="center"/>
    </xf>
    <xf numFmtId="0" fontId="2" fillId="2" borderId="25" xfId="0" applyFont="1" applyFill="1" applyBorder="1" applyAlignment="1">
      <alignment horizontal="center" wrapText="1"/>
    </xf>
    <xf numFmtId="0" fontId="4" fillId="2" borderId="24" xfId="0" applyFont="1" applyFill="1" applyBorder="1" applyAlignment="1">
      <alignment horizontal="center" wrapText="1"/>
    </xf>
    <xf numFmtId="0" fontId="4" fillId="2" borderId="4" xfId="0" applyFont="1" applyFill="1" applyBorder="1" applyAlignment="1">
      <alignment horizontal="center" vertical="center" wrapText="1"/>
    </xf>
    <xf numFmtId="167" fontId="2" fillId="0" borderId="3" xfId="0" applyNumberFormat="1" applyFont="1" applyBorder="1"/>
    <xf numFmtId="0" fontId="12" fillId="0" borderId="0" xfId="0" applyFont="1" applyAlignment="1">
      <alignment horizontal="left"/>
    </xf>
    <xf numFmtId="14" fontId="2" fillId="0" borderId="3" xfId="0" applyNumberFormat="1" applyFont="1" applyFill="1" applyBorder="1"/>
    <xf numFmtId="164" fontId="2" fillId="0" borderId="23" xfId="0" applyNumberFormat="1" applyFont="1" applyFill="1" applyBorder="1"/>
    <xf numFmtId="14" fontId="2" fillId="0" borderId="11" xfId="0" applyNumberFormat="1" applyFont="1" applyFill="1" applyBorder="1"/>
    <xf numFmtId="164" fontId="2" fillId="0" borderId="27" xfId="0" applyNumberFormat="1" applyFont="1" applyFill="1" applyBorder="1"/>
    <xf numFmtId="14" fontId="2" fillId="0" borderId="29" xfId="0" applyNumberFormat="1" applyFont="1" applyFill="1" applyBorder="1"/>
    <xf numFmtId="164" fontId="2" fillId="0" borderId="30" xfId="0" applyNumberFormat="1" applyFont="1" applyFill="1" applyBorder="1"/>
    <xf numFmtId="14" fontId="2" fillId="0" borderId="7" xfId="0" applyNumberFormat="1" applyFont="1" applyFill="1" applyBorder="1"/>
    <xf numFmtId="2" fontId="2" fillId="0" borderId="9" xfId="0" applyNumberFormat="1" applyFont="1" applyFill="1" applyBorder="1"/>
    <xf numFmtId="2" fontId="2" fillId="0" borderId="5" xfId="0" applyNumberFormat="1" applyFont="1" applyFill="1" applyBorder="1"/>
    <xf numFmtId="2" fontId="2" fillId="0" borderId="23" xfId="0" applyNumberFormat="1" applyFont="1" applyFill="1" applyBorder="1"/>
    <xf numFmtId="2" fontId="2" fillId="0" borderId="26" xfId="0" applyNumberFormat="1" applyFont="1" applyFill="1" applyBorder="1"/>
    <xf numFmtId="2" fontId="2" fillId="0" borderId="32" xfId="0" applyNumberFormat="1" applyFont="1" applyFill="1" applyBorder="1"/>
    <xf numFmtId="2" fontId="2" fillId="0" borderId="0" xfId="0" applyNumberFormat="1" applyFont="1" applyFill="1" applyBorder="1"/>
    <xf numFmtId="2" fontId="2" fillId="0" borderId="27" xfId="0" applyNumberFormat="1" applyFont="1" applyFill="1" applyBorder="1"/>
    <xf numFmtId="2" fontId="2" fillId="0" borderId="28" xfId="0" applyNumberFormat="1" applyFont="1" applyFill="1" applyBorder="1"/>
    <xf numFmtId="2" fontId="2" fillId="0" borderId="13" xfId="0" applyNumberFormat="1" applyFont="1" applyFill="1" applyBorder="1"/>
    <xf numFmtId="2" fontId="2" fillId="0" borderId="30" xfId="0" applyNumberFormat="1" applyFont="1" applyFill="1" applyBorder="1"/>
    <xf numFmtId="2" fontId="2" fillId="0" borderId="31" xfId="0" applyNumberFormat="1" applyFont="1" applyFill="1" applyBorder="1"/>
    <xf numFmtId="2" fontId="2" fillId="0" borderId="33" xfId="0" applyNumberFormat="1" applyFont="1" applyFill="1" applyBorder="1"/>
    <xf numFmtId="2" fontId="0" fillId="0" borderId="0" xfId="0" applyNumberFormat="1"/>
    <xf numFmtId="165" fontId="2" fillId="0" borderId="5" xfId="0" applyNumberFormat="1" applyFont="1" applyFill="1" applyBorder="1"/>
    <xf numFmtId="168" fontId="2" fillId="0" borderId="9" xfId="0" applyNumberFormat="1" applyFont="1" applyFill="1" applyBorder="1"/>
    <xf numFmtId="49" fontId="2" fillId="0" borderId="23" xfId="0" applyNumberFormat="1" applyFont="1" applyFill="1" applyBorder="1"/>
    <xf numFmtId="165" fontId="2" fillId="0" borderId="9" xfId="0" applyNumberFormat="1" applyFont="1" applyFill="1" applyBorder="1"/>
    <xf numFmtId="169" fontId="2" fillId="0" borderId="9" xfId="0" applyNumberFormat="1" applyFont="1" applyFill="1" applyBorder="1"/>
    <xf numFmtId="168" fontId="2" fillId="0" borderId="4" xfId="0" applyNumberFormat="1" applyFont="1" applyFill="1" applyBorder="1"/>
    <xf numFmtId="2" fontId="2" fillId="0" borderId="17" xfId="0" applyNumberFormat="1" applyFont="1" applyFill="1" applyBorder="1"/>
    <xf numFmtId="2" fontId="2" fillId="0" borderId="34" xfId="0" applyNumberFormat="1" applyFont="1" applyFill="1" applyBorder="1"/>
    <xf numFmtId="2" fontId="2" fillId="0" borderId="4" xfId="0" applyNumberFormat="1" applyFont="1" applyFill="1" applyBorder="1"/>
    <xf numFmtId="2" fontId="0" fillId="0" borderId="17" xfId="0" applyNumberFormat="1" applyBorder="1"/>
    <xf numFmtId="165" fontId="2" fillId="0" borderId="0" xfId="0" applyNumberFormat="1" applyFont="1" applyFill="1" applyBorder="1"/>
    <xf numFmtId="165" fontId="2" fillId="0" borderId="13" xfId="0" applyNumberFormat="1" applyFont="1" applyFill="1" applyBorder="1"/>
    <xf numFmtId="168" fontId="2" fillId="0" borderId="32" xfId="0" applyNumberFormat="1" applyFont="1" applyFill="1" applyBorder="1"/>
    <xf numFmtId="168" fontId="2" fillId="0" borderId="0" xfId="0" applyNumberFormat="1" applyFont="1" applyFill="1" applyBorder="1"/>
    <xf numFmtId="169" fontId="2" fillId="0" borderId="32" xfId="0" applyNumberFormat="1" applyFont="1" applyFill="1" applyBorder="1"/>
    <xf numFmtId="168" fontId="2" fillId="0" borderId="10" xfId="0" applyNumberFormat="1" applyFont="1" applyFill="1" applyBorder="1"/>
    <xf numFmtId="168" fontId="2" fillId="0" borderId="33" xfId="0" applyNumberFormat="1" applyFont="1" applyFill="1" applyBorder="1"/>
    <xf numFmtId="168" fontId="2" fillId="0" borderId="13" xfId="0" applyNumberFormat="1" applyFont="1" applyFill="1" applyBorder="1"/>
    <xf numFmtId="165" fontId="2" fillId="0" borderId="33" xfId="0" applyNumberFormat="1" applyFont="1" applyFill="1" applyBorder="1"/>
    <xf numFmtId="165" fontId="2" fillId="0" borderId="32" xfId="0" applyNumberFormat="1" applyFont="1" applyFill="1" applyBorder="1"/>
    <xf numFmtId="169" fontId="2" fillId="0" borderId="33" xfId="0" applyNumberFormat="1" applyFont="1" applyFill="1" applyBorder="1"/>
    <xf numFmtId="165" fontId="2" fillId="0" borderId="31" xfId="0" applyNumberFormat="1" applyFont="1" applyFill="1" applyBorder="1"/>
    <xf numFmtId="2" fontId="13" fillId="0" borderId="27" xfId="0" applyNumberFormat="1" applyFont="1" applyFill="1" applyBorder="1"/>
    <xf numFmtId="168" fontId="13" fillId="0" borderId="32" xfId="0" applyNumberFormat="1" applyFont="1" applyFill="1" applyBorder="1"/>
    <xf numFmtId="165" fontId="13" fillId="0" borderId="0" xfId="0" applyNumberFormat="1" applyFont="1" applyFill="1" applyBorder="1"/>
    <xf numFmtId="168" fontId="13" fillId="0" borderId="0" xfId="0" applyNumberFormat="1" applyFont="1" applyFill="1" applyBorder="1"/>
    <xf numFmtId="165" fontId="13" fillId="0" borderId="28" xfId="0" applyNumberFormat="1" applyFont="1" applyFill="1" applyBorder="1"/>
    <xf numFmtId="165" fontId="13" fillId="0" borderId="13" xfId="0" applyNumberFormat="1" applyFont="1" applyFill="1" applyBorder="1"/>
    <xf numFmtId="168" fontId="13" fillId="0" borderId="17" xfId="0" applyNumberFormat="1" applyFont="1" applyFill="1" applyBorder="1"/>
    <xf numFmtId="168" fontId="2" fillId="0" borderId="17" xfId="0" applyNumberFormat="1" applyFont="1" applyFill="1" applyBorder="1"/>
    <xf numFmtId="168" fontId="13" fillId="0" borderId="34" xfId="0" applyNumberFormat="1" applyFont="1" applyFill="1" applyBorder="1"/>
    <xf numFmtId="170" fontId="2" fillId="0" borderId="11" xfId="0" applyNumberFormat="1" applyFont="1" applyBorder="1" applyAlignment="1">
      <alignment horizontal="center"/>
    </xf>
    <xf numFmtId="0" fontId="4" fillId="0" borderId="0" xfId="0" applyFont="1" applyBorder="1"/>
    <xf numFmtId="0" fontId="2" fillId="0" borderId="5" xfId="0" applyFont="1" applyFill="1" applyBorder="1" applyAlignment="1">
      <alignment horizontal="center"/>
    </xf>
    <xf numFmtId="2" fontId="13" fillId="0" borderId="0" xfId="0" applyNumberFormat="1" applyFont="1" applyFill="1" applyBorder="1"/>
    <xf numFmtId="2" fontId="13" fillId="0" borderId="28" xfId="0" applyNumberFormat="1" applyFont="1" applyFill="1" applyBorder="1"/>
    <xf numFmtId="2" fontId="13" fillId="0" borderId="23" xfId="0" applyNumberFormat="1" applyFont="1" applyFill="1" applyBorder="1"/>
    <xf numFmtId="168" fontId="13" fillId="0" borderId="4" xfId="0" applyNumberFormat="1" applyFont="1" applyFill="1" applyBorder="1"/>
    <xf numFmtId="165" fontId="13" fillId="0" borderId="5" xfId="0" applyNumberFormat="1" applyFont="1" applyFill="1" applyBorder="1"/>
    <xf numFmtId="165" fontId="2" fillId="0" borderId="6" xfId="0" applyNumberFormat="1" applyFont="1" applyFill="1" applyBorder="1"/>
    <xf numFmtId="0" fontId="0" fillId="0" borderId="0" xfId="0" applyFont="1" applyAlignment="1">
      <alignment horizontal="center" vertical="top"/>
    </xf>
    <xf numFmtId="0" fontId="1" fillId="0" borderId="0" xfId="0" applyFont="1" applyAlignment="1">
      <alignment horizontal="center"/>
    </xf>
    <xf numFmtId="0" fontId="0" fillId="0" borderId="1" xfId="0" applyBorder="1" applyAlignment="1">
      <alignment horizontal="center"/>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8" fillId="0" borderId="0" xfId="0" applyFont="1" applyAlignment="1">
      <alignment horizontal="center" vertical="center"/>
    </xf>
    <xf numFmtId="0" fontId="8" fillId="0" borderId="1" xfId="0" applyFont="1" applyBorder="1" applyAlignment="1">
      <alignment horizontal="center" vertical="center"/>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0" fillId="0" borderId="0" xfId="0" applyAlignment="1">
      <alignment horizontal="center" vertical="top"/>
    </xf>
    <xf numFmtId="0" fontId="12" fillId="0" borderId="0" xfId="0" applyFont="1" applyAlignment="1">
      <alignment horizontal="left"/>
    </xf>
    <xf numFmtId="0" fontId="2" fillId="2" borderId="3" xfId="0" applyFont="1" applyFill="1" applyBorder="1" applyAlignment="1">
      <alignment horizontal="center" wrapText="1"/>
    </xf>
    <xf numFmtId="0" fontId="2" fillId="0" borderId="18" xfId="0" applyFont="1" applyFill="1" applyBorder="1" applyAlignment="1">
      <alignment horizontal="center"/>
    </xf>
    <xf numFmtId="0" fontId="2" fillId="0" borderId="3" xfId="0" applyFont="1" applyFill="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AE40"/>
  <sheetViews>
    <sheetView tabSelected="1" zoomScale="115" zoomScaleNormal="115" workbookViewId="0">
      <pane xSplit="1" ySplit="5" topLeftCell="B6" activePane="bottomRight" state="frozen"/>
      <selection pane="topRight" activeCell="B1" sqref="B1"/>
      <selection pane="bottomLeft" activeCell="A6" sqref="A6"/>
      <selection pane="bottomRight" activeCell="B6" sqref="B6"/>
    </sheetView>
  </sheetViews>
  <sheetFormatPr defaultRowHeight="15"/>
  <cols>
    <col min="1" max="2" width="9.85546875" customWidth="1"/>
    <col min="3" max="3" width="6.42578125" customWidth="1"/>
    <col min="4" max="9" width="6" customWidth="1"/>
    <col min="10" max="11" width="6.5703125" customWidth="1"/>
    <col min="12" max="12" width="6" customWidth="1"/>
    <col min="13" max="13" width="6.42578125" customWidth="1"/>
    <col min="14" max="14" width="8.5703125" customWidth="1"/>
    <col min="15" max="15" width="7.7109375" bestFit="1" customWidth="1"/>
    <col min="16" max="22" width="6" customWidth="1"/>
    <col min="23" max="24" width="4.140625" customWidth="1"/>
    <col min="25" max="25" width="4.28515625" customWidth="1"/>
    <col min="26" max="28" width="4.42578125" customWidth="1"/>
    <col min="29" max="29" width="8" customWidth="1"/>
    <col min="30" max="30" width="6.7109375" customWidth="1"/>
  </cols>
  <sheetData>
    <row r="1" spans="1:31" ht="23.25" customHeight="1">
      <c r="C1" s="162" t="s">
        <v>19</v>
      </c>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row>
    <row r="2" spans="1:31" s="14" customFormat="1" ht="20.25" customHeight="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row>
    <row r="3" spans="1:31" s="14" customFormat="1" ht="6" customHeight="1" thickBot="1">
      <c r="C3" s="23"/>
      <c r="D3" s="24"/>
      <c r="E3" s="24"/>
      <c r="F3" s="24"/>
      <c r="G3" s="24"/>
      <c r="H3" s="24"/>
      <c r="I3" s="24"/>
      <c r="J3" s="24"/>
      <c r="K3" s="24"/>
      <c r="L3" s="24"/>
      <c r="M3" s="24"/>
      <c r="N3" s="24"/>
      <c r="O3" s="24"/>
      <c r="P3" s="24"/>
      <c r="Q3" s="24"/>
      <c r="R3" s="24"/>
      <c r="S3" s="24"/>
      <c r="T3" s="24"/>
      <c r="U3" s="24"/>
      <c r="V3" s="24"/>
      <c r="W3" s="24"/>
      <c r="X3" s="24"/>
      <c r="Y3" s="24"/>
      <c r="Z3" s="24"/>
      <c r="AA3" s="24"/>
      <c r="AB3" s="24"/>
      <c r="AC3" s="24"/>
      <c r="AD3" s="24"/>
    </row>
    <row r="4" spans="1:31" s="40" customFormat="1" ht="53.25" customHeight="1">
      <c r="A4" s="34" t="s">
        <v>30</v>
      </c>
      <c r="B4" s="34" t="s">
        <v>29</v>
      </c>
      <c r="C4" s="86" t="s">
        <v>12</v>
      </c>
      <c r="D4" s="35" t="s">
        <v>34</v>
      </c>
      <c r="E4" s="98" t="s">
        <v>56</v>
      </c>
      <c r="F4" s="36" t="s">
        <v>35</v>
      </c>
      <c r="G4" s="98" t="s">
        <v>58</v>
      </c>
      <c r="H4" s="36" t="s">
        <v>36</v>
      </c>
      <c r="I4" s="98" t="s">
        <v>59</v>
      </c>
      <c r="J4" s="36" t="s">
        <v>37</v>
      </c>
      <c r="K4" s="98" t="s">
        <v>60</v>
      </c>
      <c r="L4" s="36" t="s">
        <v>38</v>
      </c>
      <c r="M4" s="98" t="s">
        <v>61</v>
      </c>
      <c r="N4" s="36" t="s">
        <v>39</v>
      </c>
      <c r="O4" s="98" t="s">
        <v>62</v>
      </c>
      <c r="P4" s="36" t="s">
        <v>40</v>
      </c>
      <c r="Q4" s="98" t="s">
        <v>63</v>
      </c>
      <c r="R4" s="36" t="s">
        <v>41</v>
      </c>
      <c r="S4" s="98" t="s">
        <v>65</v>
      </c>
      <c r="T4" s="36" t="s">
        <v>42</v>
      </c>
      <c r="U4" s="98" t="s">
        <v>64</v>
      </c>
      <c r="V4" s="37" t="s">
        <v>43</v>
      </c>
      <c r="W4" s="164" t="s">
        <v>44</v>
      </c>
      <c r="X4" s="165"/>
      <c r="Y4" s="166"/>
      <c r="Z4" s="164" t="s">
        <v>84</v>
      </c>
      <c r="AA4" s="165"/>
      <c r="AB4" s="166"/>
      <c r="AC4" s="98" t="s">
        <v>80</v>
      </c>
      <c r="AD4" s="38" t="s">
        <v>45</v>
      </c>
      <c r="AE4" s="39"/>
    </row>
    <row r="5" spans="1:31" ht="45" customHeight="1" thickBot="1">
      <c r="A5" s="5"/>
      <c r="B5" s="5"/>
      <c r="C5" s="87" t="s">
        <v>13</v>
      </c>
      <c r="D5" s="8" t="s">
        <v>87</v>
      </c>
      <c r="E5" s="8" t="s">
        <v>57</v>
      </c>
      <c r="F5" s="9"/>
      <c r="G5" s="8" t="s">
        <v>57</v>
      </c>
      <c r="H5" s="9"/>
      <c r="I5" s="8" t="s">
        <v>57</v>
      </c>
      <c r="J5" s="9"/>
      <c r="K5" s="8" t="s">
        <v>57</v>
      </c>
      <c r="L5" s="9"/>
      <c r="M5" s="8" t="s">
        <v>57</v>
      </c>
      <c r="N5" s="9"/>
      <c r="O5" s="8" t="s">
        <v>57</v>
      </c>
      <c r="P5" s="9"/>
      <c r="Q5" s="8" t="s">
        <v>57</v>
      </c>
      <c r="R5" s="9"/>
      <c r="S5" s="8" t="s">
        <v>57</v>
      </c>
      <c r="T5" s="10" t="s">
        <v>14</v>
      </c>
      <c r="U5" s="8" t="s">
        <v>57</v>
      </c>
      <c r="V5" s="10" t="s">
        <v>14</v>
      </c>
      <c r="W5" s="6" t="s">
        <v>8</v>
      </c>
      <c r="X5" s="11" t="s">
        <v>9</v>
      </c>
      <c r="Y5" s="7" t="s">
        <v>10</v>
      </c>
      <c r="Z5" s="6" t="s">
        <v>8</v>
      </c>
      <c r="AA5" s="11" t="s">
        <v>9</v>
      </c>
      <c r="AB5" s="7" t="s">
        <v>10</v>
      </c>
      <c r="AC5" s="8" t="s">
        <v>57</v>
      </c>
      <c r="AD5" s="7"/>
      <c r="AE5" s="14"/>
    </row>
    <row r="6" spans="1:31" ht="15.75" thickBot="1">
      <c r="A6" s="30">
        <v>41091</v>
      </c>
      <c r="B6" s="89">
        <v>41096</v>
      </c>
      <c r="C6" s="54">
        <v>6.78</v>
      </c>
      <c r="D6" s="43">
        <f>SUM(H6,J6,L6)</f>
        <v>8.36</v>
      </c>
      <c r="E6" s="43"/>
      <c r="F6" s="43">
        <v>1.8</v>
      </c>
      <c r="G6" s="43"/>
      <c r="H6" s="43">
        <v>2</v>
      </c>
      <c r="I6" s="43"/>
      <c r="J6" s="43">
        <v>6.1</v>
      </c>
      <c r="K6" s="43"/>
      <c r="L6" s="43">
        <v>0.26</v>
      </c>
      <c r="M6" s="43"/>
      <c r="N6" s="43">
        <v>0.51</v>
      </c>
      <c r="O6" s="43"/>
      <c r="P6" s="43">
        <v>0.15</v>
      </c>
      <c r="Q6" s="43"/>
      <c r="R6" s="43">
        <v>0.18</v>
      </c>
      <c r="S6" s="43" t="s">
        <v>79</v>
      </c>
      <c r="T6" s="43">
        <v>1.4999999999999999E-2</v>
      </c>
      <c r="U6" s="43" t="s">
        <v>79</v>
      </c>
      <c r="V6" s="43">
        <v>3.1E-2</v>
      </c>
      <c r="W6" s="62">
        <v>7.4</v>
      </c>
      <c r="X6" s="63">
        <v>7.81</v>
      </c>
      <c r="Y6" s="64">
        <v>7.66</v>
      </c>
      <c r="Z6" s="62">
        <v>28.6</v>
      </c>
      <c r="AA6" s="63">
        <v>33</v>
      </c>
      <c r="AB6" s="64">
        <v>30.6</v>
      </c>
      <c r="AC6" s="64"/>
      <c r="AD6" s="55">
        <v>3.2</v>
      </c>
      <c r="AE6" s="91" t="s">
        <v>46</v>
      </c>
    </row>
    <row r="7" spans="1:31" ht="15.75" thickBot="1">
      <c r="A7" s="30">
        <v>41122</v>
      </c>
      <c r="B7" s="90">
        <v>41130</v>
      </c>
      <c r="C7" s="56">
        <v>6.29</v>
      </c>
      <c r="D7" s="47">
        <f t="shared" ref="D7:D31" si="0">SUM(H7,J7,L7)</f>
        <v>5.6360000000000001</v>
      </c>
      <c r="E7" s="47"/>
      <c r="F7" s="47">
        <v>5.2</v>
      </c>
      <c r="G7" s="47"/>
      <c r="H7" s="47">
        <v>4.8</v>
      </c>
      <c r="I7" s="47"/>
      <c r="J7" s="47">
        <v>0.77</v>
      </c>
      <c r="K7" s="47"/>
      <c r="L7" s="47">
        <v>6.6000000000000003E-2</v>
      </c>
      <c r="M7" s="47"/>
      <c r="N7" s="47">
        <v>3.1</v>
      </c>
      <c r="O7" s="47"/>
      <c r="P7" s="47">
        <v>0.13</v>
      </c>
      <c r="Q7" s="47"/>
      <c r="R7" s="47">
        <v>0.11</v>
      </c>
      <c r="S7" s="47"/>
      <c r="T7" s="47"/>
      <c r="U7" s="47"/>
      <c r="V7" s="47"/>
      <c r="W7" s="66">
        <v>7.23</v>
      </c>
      <c r="X7" s="67">
        <v>7.8</v>
      </c>
      <c r="Y7" s="68">
        <v>7.61</v>
      </c>
      <c r="Z7" s="66">
        <v>28</v>
      </c>
      <c r="AA7" s="67">
        <v>33.299999999999997</v>
      </c>
      <c r="AB7" s="68">
        <v>30.5</v>
      </c>
      <c r="AC7" s="68"/>
      <c r="AD7" s="58">
        <v>3.1</v>
      </c>
    </row>
    <row r="8" spans="1:31" ht="15.75" thickBot="1">
      <c r="A8" s="30">
        <v>41122</v>
      </c>
      <c r="B8" s="92">
        <v>41137</v>
      </c>
      <c r="C8" s="57">
        <v>6.51</v>
      </c>
      <c r="D8" s="47"/>
      <c r="E8" s="47"/>
      <c r="F8" s="47"/>
      <c r="G8" s="47"/>
      <c r="H8" s="47"/>
      <c r="I8" s="47"/>
      <c r="J8" s="47"/>
      <c r="K8" s="47"/>
      <c r="L8" s="47"/>
      <c r="M8" s="47"/>
      <c r="N8" s="47"/>
      <c r="O8" s="47"/>
      <c r="P8" s="47"/>
      <c r="Q8" s="47"/>
      <c r="R8" s="47"/>
      <c r="S8" s="47" t="s">
        <v>66</v>
      </c>
      <c r="T8" s="75">
        <v>6.0000000000000001E-3</v>
      </c>
      <c r="U8" s="75" t="s">
        <v>79</v>
      </c>
      <c r="V8" s="75">
        <v>8.0000000000000002E-3</v>
      </c>
      <c r="W8" s="66">
        <v>7.4</v>
      </c>
      <c r="X8" s="67">
        <v>7.86</v>
      </c>
      <c r="Y8" s="68">
        <v>7.7</v>
      </c>
      <c r="Z8" s="66">
        <v>26.5</v>
      </c>
      <c r="AA8" s="67">
        <v>31.2</v>
      </c>
      <c r="AB8" s="68">
        <v>28.7</v>
      </c>
      <c r="AC8" s="68"/>
      <c r="AD8" s="58"/>
    </row>
    <row r="9" spans="1:31" ht="15.75" thickBot="1">
      <c r="A9" s="30">
        <v>41153</v>
      </c>
      <c r="B9" s="90">
        <v>41164</v>
      </c>
      <c r="C9" s="56">
        <v>5.23</v>
      </c>
      <c r="D9" s="47">
        <f t="shared" si="0"/>
        <v>4.6719999999999997</v>
      </c>
      <c r="E9" s="47"/>
      <c r="F9" s="47">
        <v>3</v>
      </c>
      <c r="G9" s="47"/>
      <c r="H9" s="47">
        <v>2.8</v>
      </c>
      <c r="I9" s="47"/>
      <c r="J9" s="47">
        <v>1.8</v>
      </c>
      <c r="K9" s="47"/>
      <c r="L9" s="47">
        <v>7.1999999999999995E-2</v>
      </c>
      <c r="M9" s="47"/>
      <c r="N9" s="47">
        <v>2</v>
      </c>
      <c r="O9" s="47" t="s">
        <v>79</v>
      </c>
      <c r="P9" s="47">
        <v>8.2000000000000003E-2</v>
      </c>
      <c r="Q9" s="47" t="s">
        <v>79</v>
      </c>
      <c r="R9" s="47">
        <v>5.2999999999999999E-2</v>
      </c>
      <c r="S9" s="47" t="s">
        <v>66</v>
      </c>
      <c r="T9" s="47">
        <v>6.0000000000000001E-3</v>
      </c>
      <c r="U9" s="47"/>
      <c r="V9" s="47">
        <v>0.01</v>
      </c>
      <c r="W9" s="66">
        <v>7.21</v>
      </c>
      <c r="X9" s="67">
        <v>7.62</v>
      </c>
      <c r="Y9" s="68">
        <v>7.47</v>
      </c>
      <c r="Z9" s="66">
        <v>24.5</v>
      </c>
      <c r="AA9" s="67">
        <v>30</v>
      </c>
      <c r="AB9" s="68">
        <v>26.8</v>
      </c>
      <c r="AC9" s="68"/>
      <c r="AD9" s="58">
        <v>2.9</v>
      </c>
      <c r="AE9" s="16"/>
    </row>
    <row r="10" spans="1:31" ht="15.75" thickBot="1">
      <c r="A10" s="30">
        <v>41183</v>
      </c>
      <c r="B10" s="152">
        <v>41194</v>
      </c>
      <c r="C10" s="56">
        <v>3.25</v>
      </c>
      <c r="D10" s="47">
        <f t="shared" si="0"/>
        <v>6.5400000000000009</v>
      </c>
      <c r="E10" s="47"/>
      <c r="F10" s="47">
        <v>6.5</v>
      </c>
      <c r="G10" s="47"/>
      <c r="H10" s="47">
        <v>6.4</v>
      </c>
      <c r="I10" s="47" t="s">
        <v>79</v>
      </c>
      <c r="J10" s="47">
        <v>8.3000000000000004E-2</v>
      </c>
      <c r="K10" s="47"/>
      <c r="L10" s="47">
        <v>5.7000000000000002E-2</v>
      </c>
      <c r="M10" s="47"/>
      <c r="N10" s="75">
        <v>5.4</v>
      </c>
      <c r="O10" s="47"/>
      <c r="P10" s="47">
        <v>0.22</v>
      </c>
      <c r="Q10" s="47"/>
      <c r="R10" s="47">
        <v>8.5000000000000006E-2</v>
      </c>
      <c r="S10" s="47"/>
      <c r="T10" s="47"/>
      <c r="U10" s="47"/>
      <c r="V10" s="47"/>
      <c r="W10" s="66">
        <v>7.17</v>
      </c>
      <c r="X10" s="67">
        <v>8.11</v>
      </c>
      <c r="Y10" s="68">
        <v>7.43</v>
      </c>
      <c r="Z10" s="66">
        <v>16.399999999999999</v>
      </c>
      <c r="AA10" s="67">
        <v>23</v>
      </c>
      <c r="AB10" s="68">
        <v>20.7</v>
      </c>
      <c r="AC10" s="68"/>
      <c r="AD10" s="58">
        <v>10.5</v>
      </c>
      <c r="AE10" s="16" t="s">
        <v>16</v>
      </c>
    </row>
    <row r="11" spans="1:31" ht="15.75" thickBot="1">
      <c r="A11" s="30">
        <v>41183</v>
      </c>
      <c r="B11" s="152">
        <v>41195</v>
      </c>
      <c r="C11" s="57">
        <v>4.84</v>
      </c>
      <c r="D11" s="47"/>
      <c r="E11" s="47"/>
      <c r="F11" s="47"/>
      <c r="G11" s="47"/>
      <c r="H11" s="47"/>
      <c r="I11" s="47"/>
      <c r="J11" s="47"/>
      <c r="K11" s="47"/>
      <c r="L11" s="47"/>
      <c r="M11" s="47"/>
      <c r="N11" s="75"/>
      <c r="O11" s="47"/>
      <c r="P11" s="47"/>
      <c r="Q11" s="47"/>
      <c r="R11" s="47"/>
      <c r="S11" s="47"/>
      <c r="T11" s="47">
        <v>2.1000000000000001E-2</v>
      </c>
      <c r="U11" s="47"/>
      <c r="V11" s="47">
        <v>7.4999999999999997E-2</v>
      </c>
      <c r="W11" s="76">
        <v>7.04</v>
      </c>
      <c r="X11" s="77">
        <v>7.27</v>
      </c>
      <c r="Y11" s="78">
        <v>7.14</v>
      </c>
      <c r="Z11" s="76">
        <v>22.6</v>
      </c>
      <c r="AA11" s="77">
        <v>24.4</v>
      </c>
      <c r="AB11" s="78">
        <v>23.3</v>
      </c>
      <c r="AC11" s="68"/>
      <c r="AD11" s="58"/>
      <c r="AE11" s="153"/>
    </row>
    <row r="12" spans="1:31" ht="15.75" thickBot="1">
      <c r="A12" s="30">
        <v>41214</v>
      </c>
      <c r="B12" s="152">
        <v>41229</v>
      </c>
      <c r="C12" s="56">
        <v>7.2</v>
      </c>
      <c r="D12" s="47">
        <f t="shared" si="0"/>
        <v>8.1499999999999986</v>
      </c>
      <c r="E12" s="47"/>
      <c r="F12" s="47">
        <v>3.4</v>
      </c>
      <c r="G12" s="47"/>
      <c r="H12" s="47">
        <v>2.9</v>
      </c>
      <c r="I12" s="47"/>
      <c r="J12" s="47">
        <v>4.8</v>
      </c>
      <c r="K12" s="47"/>
      <c r="L12" s="47">
        <v>0.45</v>
      </c>
      <c r="M12" s="47"/>
      <c r="N12" s="47">
        <v>1.5</v>
      </c>
      <c r="O12" s="47"/>
      <c r="P12" s="47">
        <v>0.16</v>
      </c>
      <c r="Q12" s="47" t="s">
        <v>79</v>
      </c>
      <c r="R12" s="47">
        <v>7.1999999999999995E-2</v>
      </c>
      <c r="S12" s="47" t="s">
        <v>66</v>
      </c>
      <c r="T12" s="47">
        <v>6.0000000000000001E-3</v>
      </c>
      <c r="U12" s="47"/>
      <c r="V12" s="47">
        <v>0.14000000000000001</v>
      </c>
      <c r="W12" s="76">
        <v>7.08</v>
      </c>
      <c r="X12" s="77">
        <v>7.25</v>
      </c>
      <c r="Y12" s="78">
        <v>7.18</v>
      </c>
      <c r="Z12" s="76">
        <v>23.9</v>
      </c>
      <c r="AA12" s="77">
        <v>26.2</v>
      </c>
      <c r="AB12" s="78">
        <v>24.9</v>
      </c>
      <c r="AC12" s="68"/>
      <c r="AD12" s="58">
        <v>14</v>
      </c>
    </row>
    <row r="13" spans="1:31" ht="15.75" thickBot="1">
      <c r="A13" s="30">
        <v>41244</v>
      </c>
      <c r="B13" s="90">
        <v>41257</v>
      </c>
      <c r="C13" s="56">
        <v>7.26</v>
      </c>
      <c r="D13" s="47">
        <f t="shared" si="0"/>
        <v>5.7</v>
      </c>
      <c r="E13" s="47"/>
      <c r="F13" s="47">
        <v>3.8</v>
      </c>
      <c r="G13" s="47"/>
      <c r="H13" s="47">
        <v>3.5</v>
      </c>
      <c r="I13" s="47"/>
      <c r="J13" s="47">
        <v>1.7</v>
      </c>
      <c r="K13" s="47"/>
      <c r="L13" s="47">
        <v>0.5</v>
      </c>
      <c r="M13" s="47"/>
      <c r="N13" s="47">
        <v>2.7</v>
      </c>
      <c r="O13" s="47"/>
      <c r="P13" s="47">
        <v>0.17</v>
      </c>
      <c r="Q13" s="47"/>
      <c r="R13" s="47">
        <v>4.1000000000000002E-2</v>
      </c>
      <c r="S13" s="75"/>
      <c r="T13" s="47">
        <v>0.02</v>
      </c>
      <c r="U13" s="47"/>
      <c r="V13" s="47">
        <v>2.8000000000000001E-2</v>
      </c>
      <c r="W13" s="76">
        <v>6.9</v>
      </c>
      <c r="X13" s="77">
        <v>7.53</v>
      </c>
      <c r="Y13" s="78">
        <v>7.29</v>
      </c>
      <c r="Z13" s="76">
        <v>20.399999999999999</v>
      </c>
      <c r="AA13" s="77">
        <v>23.2</v>
      </c>
      <c r="AB13" s="78">
        <v>21.4</v>
      </c>
      <c r="AC13" s="68"/>
      <c r="AD13" s="58">
        <v>15.1</v>
      </c>
      <c r="AE13" s="16" t="s">
        <v>86</v>
      </c>
    </row>
    <row r="14" spans="1:31" ht="15.75" thickBot="1">
      <c r="A14" s="30">
        <v>41275</v>
      </c>
      <c r="B14" s="65"/>
      <c r="C14" s="56"/>
      <c r="D14" s="47">
        <f t="shared" si="0"/>
        <v>0</v>
      </c>
      <c r="E14" s="47"/>
      <c r="F14" s="47"/>
      <c r="G14" s="47"/>
      <c r="H14" s="47"/>
      <c r="I14" s="47"/>
      <c r="J14" s="47"/>
      <c r="K14" s="47"/>
      <c r="L14" s="47"/>
      <c r="M14" s="47"/>
      <c r="N14" s="47"/>
      <c r="O14" s="47"/>
      <c r="P14" s="47"/>
      <c r="Q14" s="47"/>
      <c r="R14" s="47"/>
      <c r="S14" s="47"/>
      <c r="T14" s="47"/>
      <c r="U14" s="47"/>
      <c r="V14" s="47"/>
      <c r="W14" s="66"/>
      <c r="X14" s="67"/>
      <c r="Y14" s="68"/>
      <c r="Z14" s="66"/>
      <c r="AA14" s="67"/>
      <c r="AB14" s="68"/>
      <c r="AC14" s="68"/>
      <c r="AD14" s="58"/>
      <c r="AE14" s="16" t="s">
        <v>15</v>
      </c>
    </row>
    <row r="15" spans="1:31" ht="15.75" thickBot="1">
      <c r="A15" s="30">
        <v>41306</v>
      </c>
      <c r="B15" s="65"/>
      <c r="C15" s="56"/>
      <c r="D15" s="47">
        <f t="shared" si="0"/>
        <v>0</v>
      </c>
      <c r="E15" s="47"/>
      <c r="F15" s="47"/>
      <c r="G15" s="47"/>
      <c r="H15" s="47"/>
      <c r="I15" s="47"/>
      <c r="J15" s="47"/>
      <c r="K15" s="47"/>
      <c r="L15" s="47"/>
      <c r="M15" s="47"/>
      <c r="N15" s="47"/>
      <c r="O15" s="47"/>
      <c r="P15" s="47"/>
      <c r="Q15" s="47"/>
      <c r="R15" s="47"/>
      <c r="S15" s="47"/>
      <c r="T15" s="47"/>
      <c r="U15" s="47"/>
      <c r="V15" s="47"/>
      <c r="W15" s="66"/>
      <c r="X15" s="67"/>
      <c r="Y15" s="68"/>
      <c r="Z15" s="66"/>
      <c r="AA15" s="67"/>
      <c r="AB15" s="68"/>
      <c r="AC15" s="68"/>
      <c r="AD15" s="58"/>
    </row>
    <row r="16" spans="1:31" ht="15.75" thickBot="1">
      <c r="A16" s="30">
        <v>41334</v>
      </c>
      <c r="B16" s="65"/>
      <c r="C16" s="56"/>
      <c r="D16" s="47">
        <f t="shared" si="0"/>
        <v>0</v>
      </c>
      <c r="E16" s="47"/>
      <c r="F16" s="47"/>
      <c r="G16" s="47"/>
      <c r="H16" s="47"/>
      <c r="I16" s="47"/>
      <c r="J16" s="47"/>
      <c r="K16" s="47"/>
      <c r="L16" s="47"/>
      <c r="M16" s="47"/>
      <c r="N16" s="47"/>
      <c r="O16" s="47"/>
      <c r="P16" s="47"/>
      <c r="Q16" s="47"/>
      <c r="R16" s="47"/>
      <c r="S16" s="47"/>
      <c r="T16" s="47"/>
      <c r="U16" s="47"/>
      <c r="V16" s="47"/>
      <c r="W16" s="66"/>
      <c r="X16" s="67"/>
      <c r="Y16" s="68"/>
      <c r="Z16" s="66"/>
      <c r="AA16" s="67"/>
      <c r="AB16" s="68"/>
      <c r="AC16" s="68"/>
      <c r="AD16" s="58"/>
      <c r="AE16" s="16"/>
    </row>
    <row r="17" spans="1:31" ht="15.75" thickBot="1">
      <c r="A17" s="30">
        <v>41365</v>
      </c>
      <c r="B17" s="65"/>
      <c r="C17" s="56"/>
      <c r="D17" s="47">
        <f t="shared" si="0"/>
        <v>0</v>
      </c>
      <c r="E17" s="47"/>
      <c r="F17" s="47"/>
      <c r="G17" s="47"/>
      <c r="H17" s="47"/>
      <c r="I17" s="47"/>
      <c r="J17" s="47"/>
      <c r="K17" s="47"/>
      <c r="L17" s="47"/>
      <c r="M17" s="47"/>
      <c r="N17" s="47"/>
      <c r="O17" s="47"/>
      <c r="P17" s="47"/>
      <c r="Q17" s="47"/>
      <c r="R17" s="47"/>
      <c r="S17" s="47"/>
      <c r="T17" s="47"/>
      <c r="U17" s="47"/>
      <c r="V17" s="47"/>
      <c r="W17" s="66"/>
      <c r="X17" s="67"/>
      <c r="Y17" s="68"/>
      <c r="Z17" s="66"/>
      <c r="AA17" s="67"/>
      <c r="AB17" s="68"/>
      <c r="AC17" s="68"/>
      <c r="AD17" s="58"/>
      <c r="AE17" s="16" t="s">
        <v>17</v>
      </c>
    </row>
    <row r="18" spans="1:31" ht="15.75" thickBot="1">
      <c r="A18" s="30">
        <v>41395</v>
      </c>
      <c r="B18" s="65"/>
      <c r="C18" s="56"/>
      <c r="D18" s="47">
        <f t="shared" si="0"/>
        <v>0</v>
      </c>
      <c r="E18" s="47"/>
      <c r="F18" s="47"/>
      <c r="G18" s="47"/>
      <c r="H18" s="47"/>
      <c r="I18" s="47"/>
      <c r="J18" s="47"/>
      <c r="K18" s="47"/>
      <c r="L18" s="47"/>
      <c r="M18" s="47"/>
      <c r="N18" s="47"/>
      <c r="O18" s="47"/>
      <c r="P18" s="47"/>
      <c r="Q18" s="47"/>
      <c r="R18" s="47"/>
      <c r="S18" s="47"/>
      <c r="T18" s="47"/>
      <c r="U18" s="47"/>
      <c r="V18" s="47"/>
      <c r="W18" s="66"/>
      <c r="X18" s="67"/>
      <c r="Y18" s="68"/>
      <c r="Z18" s="66"/>
      <c r="AA18" s="67"/>
      <c r="AB18" s="68"/>
      <c r="AC18" s="68"/>
      <c r="AD18" s="58"/>
    </row>
    <row r="19" spans="1:31" ht="15.75" thickBot="1">
      <c r="A19" s="30">
        <v>41426</v>
      </c>
      <c r="B19" s="65"/>
      <c r="C19" s="56"/>
      <c r="D19" s="47">
        <f t="shared" si="0"/>
        <v>0</v>
      </c>
      <c r="E19" s="47"/>
      <c r="F19" s="47"/>
      <c r="G19" s="47"/>
      <c r="H19" s="47"/>
      <c r="I19" s="47"/>
      <c r="J19" s="47"/>
      <c r="K19" s="47"/>
      <c r="L19" s="47"/>
      <c r="M19" s="47"/>
      <c r="N19" s="47"/>
      <c r="O19" s="47"/>
      <c r="P19" s="47"/>
      <c r="Q19" s="47"/>
      <c r="R19" s="47"/>
      <c r="S19" s="47"/>
      <c r="T19" s="47"/>
      <c r="U19" s="47"/>
      <c r="V19" s="47"/>
      <c r="W19" s="66"/>
      <c r="X19" s="67"/>
      <c r="Y19" s="68"/>
      <c r="Z19" s="66"/>
      <c r="AA19" s="67"/>
      <c r="AB19" s="68"/>
      <c r="AC19" s="68"/>
      <c r="AD19" s="58"/>
      <c r="AE19" s="20"/>
    </row>
    <row r="20" spans="1:31" ht="15.75" thickBot="1">
      <c r="A20" s="30">
        <v>41456</v>
      </c>
      <c r="B20" s="65"/>
      <c r="C20" s="56"/>
      <c r="D20" s="47">
        <f t="shared" si="0"/>
        <v>0</v>
      </c>
      <c r="E20" s="47"/>
      <c r="F20" s="47"/>
      <c r="G20" s="47"/>
      <c r="H20" s="47"/>
      <c r="I20" s="47"/>
      <c r="J20" s="47"/>
      <c r="K20" s="47"/>
      <c r="L20" s="47"/>
      <c r="M20" s="47"/>
      <c r="N20" s="47"/>
      <c r="O20" s="47"/>
      <c r="P20" s="47"/>
      <c r="Q20" s="47"/>
      <c r="R20" s="47"/>
      <c r="S20" s="47"/>
      <c r="T20" s="47"/>
      <c r="U20" s="47"/>
      <c r="V20" s="47"/>
      <c r="W20" s="66"/>
      <c r="X20" s="67"/>
      <c r="Y20" s="68"/>
      <c r="Z20" s="66"/>
      <c r="AA20" s="67"/>
      <c r="AB20" s="68"/>
      <c r="AC20" s="68"/>
      <c r="AD20" s="58"/>
      <c r="AE20" s="20" t="s">
        <v>26</v>
      </c>
    </row>
    <row r="21" spans="1:31" ht="15.75" thickBot="1">
      <c r="A21" s="30">
        <v>41487</v>
      </c>
      <c r="B21" s="65"/>
      <c r="C21" s="56"/>
      <c r="D21" s="47">
        <f t="shared" si="0"/>
        <v>0</v>
      </c>
      <c r="E21" s="47"/>
      <c r="F21" s="47"/>
      <c r="G21" s="47"/>
      <c r="H21" s="47"/>
      <c r="I21" s="47"/>
      <c r="J21" s="47"/>
      <c r="K21" s="47"/>
      <c r="L21" s="47"/>
      <c r="M21" s="47"/>
      <c r="N21" s="47"/>
      <c r="O21" s="47"/>
      <c r="P21" s="47"/>
      <c r="Q21" s="47"/>
      <c r="R21" s="47"/>
      <c r="S21" s="47"/>
      <c r="T21" s="47"/>
      <c r="U21" s="47"/>
      <c r="V21" s="47"/>
      <c r="W21" s="66"/>
      <c r="X21" s="67"/>
      <c r="Y21" s="68"/>
      <c r="Z21" s="66"/>
      <c r="AA21" s="67"/>
      <c r="AB21" s="68"/>
      <c r="AC21" s="68"/>
      <c r="AD21" s="58"/>
    </row>
    <row r="22" spans="1:31" ht="15.75" thickBot="1">
      <c r="A22" s="30">
        <v>41518</v>
      </c>
      <c r="B22" s="65"/>
      <c r="C22" s="56"/>
      <c r="D22" s="47">
        <f t="shared" si="0"/>
        <v>0</v>
      </c>
      <c r="E22" s="47"/>
      <c r="F22" s="47"/>
      <c r="G22" s="47"/>
      <c r="H22" s="47"/>
      <c r="I22" s="47"/>
      <c r="J22" s="47"/>
      <c r="K22" s="47"/>
      <c r="L22" s="47"/>
      <c r="M22" s="47"/>
      <c r="N22" s="47"/>
      <c r="O22" s="47"/>
      <c r="P22" s="47"/>
      <c r="Q22" s="47"/>
      <c r="R22" s="47"/>
      <c r="S22" s="47"/>
      <c r="T22" s="47"/>
      <c r="U22" s="47"/>
      <c r="V22" s="47"/>
      <c r="W22" s="66"/>
      <c r="X22" s="67"/>
      <c r="Y22" s="68"/>
      <c r="Z22" s="66"/>
      <c r="AA22" s="67"/>
      <c r="AB22" s="68"/>
      <c r="AC22" s="68"/>
      <c r="AD22" s="58"/>
      <c r="AE22" s="16"/>
    </row>
    <row r="23" spans="1:31" ht="15.75" thickBot="1">
      <c r="A23" s="30">
        <v>41548</v>
      </c>
      <c r="B23" s="65"/>
      <c r="C23" s="56"/>
      <c r="D23" s="47">
        <f t="shared" si="0"/>
        <v>0</v>
      </c>
      <c r="E23" s="47"/>
      <c r="F23" s="47"/>
      <c r="G23" s="47"/>
      <c r="H23" s="47"/>
      <c r="I23" s="47"/>
      <c r="J23" s="47"/>
      <c r="K23" s="47"/>
      <c r="L23" s="47"/>
      <c r="M23" s="47"/>
      <c r="N23" s="47"/>
      <c r="O23" s="47"/>
      <c r="P23" s="47"/>
      <c r="Q23" s="47"/>
      <c r="R23" s="47"/>
      <c r="S23" s="47"/>
      <c r="T23" s="47"/>
      <c r="U23" s="47"/>
      <c r="V23" s="47"/>
      <c r="W23" s="66"/>
      <c r="X23" s="67"/>
      <c r="Y23" s="68"/>
      <c r="Z23" s="66"/>
      <c r="AA23" s="67"/>
      <c r="AB23" s="68"/>
      <c r="AC23" s="68"/>
      <c r="AD23" s="58"/>
      <c r="AE23" s="16" t="s">
        <v>16</v>
      </c>
    </row>
    <row r="24" spans="1:31" ht="15.75" thickBot="1">
      <c r="A24" s="30">
        <v>41579</v>
      </c>
      <c r="B24" s="65"/>
      <c r="C24" s="56"/>
      <c r="D24" s="47">
        <f t="shared" si="0"/>
        <v>0</v>
      </c>
      <c r="E24" s="47"/>
      <c r="F24" s="47"/>
      <c r="G24" s="47"/>
      <c r="H24" s="47"/>
      <c r="I24" s="47"/>
      <c r="J24" s="47"/>
      <c r="K24" s="47"/>
      <c r="L24" s="47"/>
      <c r="M24" s="47"/>
      <c r="N24" s="47"/>
      <c r="O24" s="47"/>
      <c r="P24" s="47"/>
      <c r="Q24" s="47"/>
      <c r="R24" s="47"/>
      <c r="S24" s="47"/>
      <c r="T24" s="47"/>
      <c r="U24" s="47"/>
      <c r="V24" s="47"/>
      <c r="W24" s="66"/>
      <c r="X24" s="67"/>
      <c r="Y24" s="68"/>
      <c r="Z24" s="66"/>
      <c r="AA24" s="67"/>
      <c r="AB24" s="68"/>
      <c r="AC24" s="68"/>
      <c r="AD24" s="58"/>
    </row>
    <row r="25" spans="1:31" ht="15.75" thickBot="1">
      <c r="A25" s="30">
        <v>41609</v>
      </c>
      <c r="B25" s="65"/>
      <c r="C25" s="56"/>
      <c r="D25" s="47">
        <f t="shared" si="0"/>
        <v>0</v>
      </c>
      <c r="E25" s="47"/>
      <c r="F25" s="47"/>
      <c r="G25" s="47"/>
      <c r="H25" s="47"/>
      <c r="I25" s="47"/>
      <c r="J25" s="47"/>
      <c r="K25" s="47"/>
      <c r="L25" s="47"/>
      <c r="M25" s="47"/>
      <c r="N25" s="47"/>
      <c r="O25" s="47"/>
      <c r="P25" s="47"/>
      <c r="Q25" s="47"/>
      <c r="R25" s="47"/>
      <c r="S25" s="47"/>
      <c r="T25" s="47"/>
      <c r="U25" s="47"/>
      <c r="V25" s="47"/>
      <c r="W25" s="66"/>
      <c r="X25" s="67"/>
      <c r="Y25" s="68"/>
      <c r="Z25" s="66"/>
      <c r="AA25" s="67"/>
      <c r="AB25" s="68"/>
      <c r="AC25" s="68"/>
      <c r="AD25" s="58"/>
      <c r="AE25" s="16"/>
    </row>
    <row r="26" spans="1:31" ht="15.75" thickBot="1">
      <c r="A26" s="30">
        <v>41640</v>
      </c>
      <c r="B26" s="65"/>
      <c r="C26" s="56"/>
      <c r="D26" s="47">
        <f t="shared" si="0"/>
        <v>0</v>
      </c>
      <c r="E26" s="47"/>
      <c r="F26" s="47"/>
      <c r="G26" s="47"/>
      <c r="H26" s="47"/>
      <c r="I26" s="47"/>
      <c r="J26" s="47"/>
      <c r="K26" s="47"/>
      <c r="L26" s="47"/>
      <c r="M26" s="47"/>
      <c r="N26" s="47"/>
      <c r="O26" s="47"/>
      <c r="P26" s="47"/>
      <c r="Q26" s="47"/>
      <c r="R26" s="47"/>
      <c r="S26" s="47"/>
      <c r="T26" s="47"/>
      <c r="U26" s="47"/>
      <c r="V26" s="47"/>
      <c r="W26" s="66"/>
      <c r="X26" s="67"/>
      <c r="Y26" s="68"/>
      <c r="Z26" s="66"/>
      <c r="AA26" s="67"/>
      <c r="AB26" s="68"/>
      <c r="AC26" s="68"/>
      <c r="AD26" s="58"/>
      <c r="AE26" s="16" t="s">
        <v>15</v>
      </c>
    </row>
    <row r="27" spans="1:31" ht="15.75" thickBot="1">
      <c r="A27" s="30">
        <v>41671</v>
      </c>
      <c r="B27" s="65"/>
      <c r="C27" s="56"/>
      <c r="D27" s="47">
        <f t="shared" si="0"/>
        <v>0</v>
      </c>
      <c r="E27" s="47"/>
      <c r="F27" s="47"/>
      <c r="G27" s="47"/>
      <c r="H27" s="47"/>
      <c r="I27" s="47"/>
      <c r="J27" s="47"/>
      <c r="K27" s="47"/>
      <c r="L27" s="47"/>
      <c r="M27" s="47"/>
      <c r="N27" s="47"/>
      <c r="O27" s="47"/>
      <c r="P27" s="47"/>
      <c r="Q27" s="47"/>
      <c r="R27" s="47"/>
      <c r="S27" s="47"/>
      <c r="T27" s="47"/>
      <c r="U27" s="47"/>
      <c r="V27" s="47"/>
      <c r="W27" s="66"/>
      <c r="X27" s="67"/>
      <c r="Y27" s="68"/>
      <c r="Z27" s="66"/>
      <c r="AA27" s="67"/>
      <c r="AB27" s="68"/>
      <c r="AC27" s="68"/>
      <c r="AD27" s="58"/>
    </row>
    <row r="28" spans="1:31" ht="15.75" thickBot="1">
      <c r="A28" s="30">
        <v>41699</v>
      </c>
      <c r="B28" s="65"/>
      <c r="C28" s="56"/>
      <c r="D28" s="47">
        <f t="shared" si="0"/>
        <v>0</v>
      </c>
      <c r="E28" s="47"/>
      <c r="F28" s="47"/>
      <c r="G28" s="47"/>
      <c r="H28" s="47"/>
      <c r="I28" s="47"/>
      <c r="J28" s="47"/>
      <c r="K28" s="47"/>
      <c r="L28" s="47"/>
      <c r="M28" s="47"/>
      <c r="N28" s="47"/>
      <c r="O28" s="47"/>
      <c r="P28" s="47"/>
      <c r="Q28" s="47"/>
      <c r="R28" s="47"/>
      <c r="S28" s="47"/>
      <c r="T28" s="47"/>
      <c r="U28" s="47"/>
      <c r="V28" s="47"/>
      <c r="W28" s="66"/>
      <c r="X28" s="67"/>
      <c r="Y28" s="68"/>
      <c r="Z28" s="66"/>
      <c r="AA28" s="67"/>
      <c r="AB28" s="68"/>
      <c r="AC28" s="68"/>
      <c r="AD28" s="58"/>
      <c r="AE28" s="16"/>
    </row>
    <row r="29" spans="1:31" ht="15.75" thickBot="1">
      <c r="A29" s="30">
        <v>41730</v>
      </c>
      <c r="B29" s="65"/>
      <c r="C29" s="56"/>
      <c r="D29" s="47">
        <f t="shared" si="0"/>
        <v>0</v>
      </c>
      <c r="E29" s="47"/>
      <c r="F29" s="47"/>
      <c r="G29" s="47"/>
      <c r="H29" s="47"/>
      <c r="I29" s="47"/>
      <c r="J29" s="47"/>
      <c r="K29" s="47"/>
      <c r="L29" s="47"/>
      <c r="M29" s="47"/>
      <c r="N29" s="47"/>
      <c r="O29" s="47"/>
      <c r="P29" s="47"/>
      <c r="Q29" s="47"/>
      <c r="R29" s="47"/>
      <c r="S29" s="47"/>
      <c r="T29" s="47"/>
      <c r="U29" s="47"/>
      <c r="V29" s="47"/>
      <c r="W29" s="66"/>
      <c r="X29" s="67"/>
      <c r="Y29" s="68"/>
      <c r="Z29" s="66"/>
      <c r="AA29" s="67"/>
      <c r="AB29" s="68"/>
      <c r="AC29" s="68"/>
      <c r="AD29" s="58"/>
      <c r="AE29" s="16" t="s">
        <v>17</v>
      </c>
    </row>
    <row r="30" spans="1:31" ht="15.75" thickBot="1">
      <c r="A30" s="30">
        <v>41760</v>
      </c>
      <c r="B30" s="65"/>
      <c r="C30" s="56"/>
      <c r="D30" s="47">
        <f t="shared" si="0"/>
        <v>0</v>
      </c>
      <c r="E30" s="47"/>
      <c r="F30" s="47"/>
      <c r="G30" s="47"/>
      <c r="H30" s="47"/>
      <c r="I30" s="47"/>
      <c r="J30" s="47"/>
      <c r="K30" s="47"/>
      <c r="L30" s="47"/>
      <c r="M30" s="47"/>
      <c r="N30" s="47"/>
      <c r="O30" s="47"/>
      <c r="P30" s="47"/>
      <c r="Q30" s="47"/>
      <c r="R30" s="47"/>
      <c r="S30" s="47"/>
      <c r="T30" s="47"/>
      <c r="U30" s="47"/>
      <c r="V30" s="47"/>
      <c r="W30" s="66"/>
      <c r="X30" s="67"/>
      <c r="Y30" s="68"/>
      <c r="Z30" s="66"/>
      <c r="AA30" s="67"/>
      <c r="AB30" s="68"/>
      <c r="AC30" s="68"/>
      <c r="AD30" s="58"/>
    </row>
    <row r="31" spans="1:31" ht="15.75" thickBot="1">
      <c r="A31" s="31">
        <v>41791</v>
      </c>
      <c r="B31" s="69"/>
      <c r="C31" s="59"/>
      <c r="D31" s="51">
        <f t="shared" si="0"/>
        <v>0</v>
      </c>
      <c r="E31" s="51"/>
      <c r="F31" s="51"/>
      <c r="G31" s="51"/>
      <c r="H31" s="51"/>
      <c r="I31" s="51"/>
      <c r="J31" s="51"/>
      <c r="K31" s="51"/>
      <c r="L31" s="51"/>
      <c r="M31" s="51"/>
      <c r="N31" s="51"/>
      <c r="O31" s="51"/>
      <c r="P31" s="51"/>
      <c r="Q31" s="51"/>
      <c r="R31" s="51"/>
      <c r="S31" s="51"/>
      <c r="T31" s="51"/>
      <c r="U31" s="51"/>
      <c r="V31" s="51"/>
      <c r="W31" s="70"/>
      <c r="X31" s="71"/>
      <c r="Y31" s="72"/>
      <c r="Z31" s="70"/>
      <c r="AA31" s="71"/>
      <c r="AB31" s="72"/>
      <c r="AC31" s="72"/>
      <c r="AD31" s="61"/>
      <c r="AE31" s="20" t="s">
        <v>27</v>
      </c>
    </row>
    <row r="32" spans="1:31" ht="11.25" customHeight="1">
      <c r="B32" s="53"/>
      <c r="C32" s="53"/>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row>
    <row r="33" spans="1:30" ht="10.5" customHeight="1">
      <c r="B33" s="53"/>
      <c r="C33" s="53"/>
      <c r="D33" s="53"/>
      <c r="E33" s="53"/>
      <c r="F33" s="53"/>
      <c r="G33" s="53"/>
      <c r="H33" s="53"/>
      <c r="I33" s="53"/>
      <c r="J33" s="53"/>
      <c r="K33" s="53"/>
      <c r="L33" s="53"/>
      <c r="M33" s="53"/>
      <c r="N33" s="53"/>
      <c r="O33" s="53"/>
      <c r="P33" s="53"/>
      <c r="Q33" s="53"/>
      <c r="R33" s="53"/>
      <c r="S33" s="53"/>
      <c r="T33" s="53"/>
      <c r="U33" s="53"/>
      <c r="V33" s="53"/>
      <c r="W33" s="53"/>
      <c r="X33" s="53"/>
      <c r="Y33" s="53"/>
      <c r="Z33" s="53"/>
      <c r="AA33" s="53"/>
      <c r="AB33" s="53"/>
      <c r="AC33" s="53"/>
      <c r="AD33" s="53"/>
    </row>
    <row r="34" spans="1:30" ht="23.25">
      <c r="B34" s="53"/>
      <c r="C34" s="162" t="s">
        <v>20</v>
      </c>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162"/>
      <c r="AB34" s="162"/>
      <c r="AC34" s="162"/>
      <c r="AD34" s="162"/>
    </row>
    <row r="35" spans="1:30" ht="15.75" thickBot="1">
      <c r="B35" s="53"/>
      <c r="C35" s="163" t="s">
        <v>28</v>
      </c>
      <c r="D35" s="163"/>
      <c r="E35" s="163"/>
      <c r="F35" s="163"/>
      <c r="G35" s="163"/>
      <c r="H35" s="163"/>
      <c r="I35" s="163"/>
      <c r="J35" s="163"/>
      <c r="K35" s="163"/>
      <c r="L35" s="163"/>
      <c r="M35" s="163"/>
      <c r="N35" s="163"/>
      <c r="O35" s="163"/>
      <c r="P35" s="163"/>
      <c r="Q35" s="163"/>
      <c r="R35" s="163"/>
      <c r="S35" s="163"/>
      <c r="T35" s="163"/>
      <c r="U35" s="163"/>
      <c r="V35" s="163"/>
      <c r="W35" s="163"/>
      <c r="X35" s="163"/>
      <c r="Y35" s="163"/>
      <c r="Z35" s="163"/>
      <c r="AA35" s="163"/>
      <c r="AB35" s="163"/>
      <c r="AC35" s="163"/>
      <c r="AD35" s="163"/>
    </row>
    <row r="36" spans="1:30">
      <c r="A36" s="25" t="s">
        <v>18</v>
      </c>
      <c r="B36" s="73">
        <v>41248</v>
      </c>
      <c r="C36" s="175">
        <v>8.91</v>
      </c>
      <c r="D36" s="75">
        <f t="shared" ref="D36:D40" si="1">SUM(H36,J36,L36)</f>
        <v>4.47</v>
      </c>
      <c r="E36" s="154"/>
      <c r="F36" s="154">
        <v>3.9</v>
      </c>
      <c r="G36" s="154"/>
      <c r="H36" s="154">
        <v>2.9</v>
      </c>
      <c r="I36" s="154"/>
      <c r="J36" s="154">
        <v>1.2</v>
      </c>
      <c r="K36" s="154"/>
      <c r="L36" s="154">
        <v>0.37</v>
      </c>
      <c r="M36" s="154"/>
      <c r="N36" s="154">
        <v>2.1</v>
      </c>
      <c r="O36" s="154"/>
      <c r="P36" s="154">
        <v>0.28000000000000003</v>
      </c>
      <c r="Q36" s="154"/>
      <c r="R36" s="43">
        <v>0.1</v>
      </c>
      <c r="S36" s="43" t="s">
        <v>85</v>
      </c>
      <c r="T36" s="43">
        <v>1.4999999999999999E-2</v>
      </c>
      <c r="U36" s="43"/>
      <c r="V36" s="43">
        <v>0.11</v>
      </c>
      <c r="W36" s="62">
        <v>7.29</v>
      </c>
      <c r="X36" s="63">
        <v>7.48</v>
      </c>
      <c r="Y36" s="64">
        <v>7.41</v>
      </c>
      <c r="Z36" s="62">
        <v>22.4</v>
      </c>
      <c r="AA36" s="63">
        <v>24.3</v>
      </c>
      <c r="AB36" s="64">
        <v>23.7</v>
      </c>
      <c r="AC36" s="64"/>
      <c r="AD36" s="55"/>
    </row>
    <row r="37" spans="1:30">
      <c r="A37" s="26"/>
      <c r="B37" s="74">
        <v>41250</v>
      </c>
      <c r="C37" s="57">
        <v>5.5</v>
      </c>
      <c r="D37" s="47"/>
      <c r="E37" s="47"/>
      <c r="F37" s="47"/>
      <c r="G37" s="47"/>
      <c r="H37" s="47"/>
      <c r="I37" s="47"/>
      <c r="J37" s="47"/>
      <c r="K37" s="47"/>
      <c r="L37" s="47"/>
      <c r="M37" s="47"/>
      <c r="N37" s="75"/>
      <c r="O37" s="47"/>
      <c r="P37" s="47"/>
      <c r="Q37" s="47"/>
      <c r="R37" s="47"/>
      <c r="S37" s="47"/>
      <c r="T37" s="47"/>
      <c r="U37" s="47"/>
      <c r="V37" s="47"/>
      <c r="W37" s="66">
        <v>7.23</v>
      </c>
      <c r="X37" s="67">
        <v>7.59</v>
      </c>
      <c r="Y37" s="68">
        <v>7.48</v>
      </c>
      <c r="Z37" s="66">
        <v>22.1</v>
      </c>
      <c r="AA37" s="67">
        <v>24.1</v>
      </c>
      <c r="AB37" s="68">
        <v>23.2</v>
      </c>
      <c r="AC37" s="68"/>
      <c r="AD37" s="58">
        <v>15.1</v>
      </c>
    </row>
    <row r="38" spans="1:30">
      <c r="A38" s="26" t="s">
        <v>18</v>
      </c>
      <c r="B38" s="74"/>
      <c r="C38" s="57"/>
      <c r="D38" s="75">
        <f t="shared" si="1"/>
        <v>0</v>
      </c>
      <c r="E38" s="75"/>
      <c r="F38" s="75"/>
      <c r="G38" s="75"/>
      <c r="H38" s="75"/>
      <c r="I38" s="75"/>
      <c r="J38" s="75"/>
      <c r="K38" s="75"/>
      <c r="L38" s="75"/>
      <c r="M38" s="75"/>
      <c r="N38" s="75"/>
      <c r="O38" s="75"/>
      <c r="P38" s="75"/>
      <c r="Q38" s="75"/>
      <c r="R38" s="75"/>
      <c r="S38" s="75"/>
      <c r="T38" s="75"/>
      <c r="U38" s="75"/>
      <c r="V38" s="75"/>
      <c r="W38" s="76"/>
      <c r="X38" s="77"/>
      <c r="Y38" s="78"/>
      <c r="Z38" s="76"/>
      <c r="AA38" s="77"/>
      <c r="AB38" s="78"/>
      <c r="AC38" s="78"/>
      <c r="AD38" s="79"/>
    </row>
    <row r="39" spans="1:30">
      <c r="A39" s="26" t="s">
        <v>68</v>
      </c>
      <c r="B39" s="74"/>
      <c r="C39" s="56"/>
      <c r="D39" s="47">
        <f t="shared" si="1"/>
        <v>0</v>
      </c>
      <c r="E39" s="47"/>
      <c r="F39" s="47"/>
      <c r="G39" s="47"/>
      <c r="H39" s="47"/>
      <c r="I39" s="47"/>
      <c r="J39" s="47"/>
      <c r="K39" s="47"/>
      <c r="L39" s="47"/>
      <c r="M39" s="47"/>
      <c r="N39" s="47"/>
      <c r="O39" s="47"/>
      <c r="P39" s="47"/>
      <c r="Q39" s="47"/>
      <c r="R39" s="47"/>
      <c r="S39" s="47"/>
      <c r="T39" s="47"/>
      <c r="U39" s="47"/>
      <c r="V39" s="47"/>
      <c r="W39" s="66"/>
      <c r="X39" s="67"/>
      <c r="Y39" s="68"/>
      <c r="Z39" s="66"/>
      <c r="AA39" s="67"/>
      <c r="AB39" s="68"/>
      <c r="AC39" s="68"/>
      <c r="AD39" s="58"/>
    </row>
    <row r="40" spans="1:30" ht="15.75" thickBot="1">
      <c r="A40" s="27" t="s">
        <v>68</v>
      </c>
      <c r="B40" s="80"/>
      <c r="C40" s="60"/>
      <c r="D40" s="81">
        <f t="shared" si="1"/>
        <v>0</v>
      </c>
      <c r="E40" s="81"/>
      <c r="F40" s="81"/>
      <c r="G40" s="81"/>
      <c r="H40" s="81"/>
      <c r="I40" s="81"/>
      <c r="J40" s="81"/>
      <c r="K40" s="81"/>
      <c r="L40" s="81"/>
      <c r="M40" s="81"/>
      <c r="N40" s="81"/>
      <c r="O40" s="81"/>
      <c r="P40" s="81"/>
      <c r="Q40" s="81"/>
      <c r="R40" s="81"/>
      <c r="S40" s="81"/>
      <c r="T40" s="81"/>
      <c r="U40" s="81"/>
      <c r="V40" s="81"/>
      <c r="W40" s="82"/>
      <c r="X40" s="83"/>
      <c r="Y40" s="84"/>
      <c r="Z40" s="82"/>
      <c r="AA40" s="83"/>
      <c r="AB40" s="84"/>
      <c r="AC40" s="84"/>
      <c r="AD40" s="85"/>
    </row>
  </sheetData>
  <mergeCells count="6">
    <mergeCell ref="C2:AD2"/>
    <mergeCell ref="C1:AD1"/>
    <mergeCell ref="C34:AD34"/>
    <mergeCell ref="C35:AD35"/>
    <mergeCell ref="W4:Y4"/>
    <mergeCell ref="Z4:AB4"/>
  </mergeCells>
  <printOptions gridLines="1"/>
  <pageMargins left="0.25" right="0.25" top="0.75" bottom="0.75" header="0.3" footer="0.3"/>
  <pageSetup scale="40" fitToHeight="0" orientation="landscape" r:id="rId1"/>
  <headerFooter>
    <oddHeader>&amp;L&amp;"-,Bold"Shell Oil Products US - Martinez Refinery
Nutrients Data pursuant to the March 8, 2012 Water Code Section 13267 Technical Report Order - Nutrients in Refinery Wastewater Discharges</oddHeader>
  </headerFooter>
  <legacyDrawing r:id="rId2"/>
</worksheet>
</file>

<file path=xl/worksheets/sheet2.xml><?xml version="1.0" encoding="utf-8"?>
<worksheet xmlns="http://schemas.openxmlformats.org/spreadsheetml/2006/main" xmlns:r="http://schemas.openxmlformats.org/officeDocument/2006/relationships">
  <sheetPr>
    <pageSetUpPr fitToPage="1"/>
  </sheetPr>
  <dimension ref="A1:Q40"/>
  <sheetViews>
    <sheetView view="pageLayout" zoomScale="115" zoomScaleNormal="100" zoomScalePageLayoutView="115" workbookViewId="0">
      <selection activeCell="M37" sqref="M37"/>
    </sheetView>
  </sheetViews>
  <sheetFormatPr defaultRowHeight="15"/>
  <cols>
    <col min="1" max="1" width="10.28515625" customWidth="1"/>
    <col min="2" max="5" width="6" customWidth="1"/>
    <col min="6" max="6" width="6.5703125" customWidth="1"/>
    <col min="7" max="7" width="6" customWidth="1"/>
    <col min="8" max="8" width="8.85546875" customWidth="1"/>
    <col min="9" max="13" width="6" customWidth="1"/>
  </cols>
  <sheetData>
    <row r="1" spans="1:14" ht="23.25" customHeight="1">
      <c r="B1" s="167" t="s">
        <v>33</v>
      </c>
      <c r="C1" s="167"/>
      <c r="D1" s="167"/>
      <c r="E1" s="167"/>
      <c r="F1" s="167"/>
      <c r="G1" s="167"/>
      <c r="H1" s="167"/>
      <c r="I1" s="167"/>
      <c r="J1" s="167"/>
      <c r="K1" s="167"/>
      <c r="L1" s="167"/>
      <c r="M1" s="167"/>
    </row>
    <row r="2" spans="1:14" ht="12" customHeight="1">
      <c r="B2" s="167"/>
      <c r="C2" s="167"/>
      <c r="D2" s="167"/>
      <c r="E2" s="167"/>
      <c r="F2" s="167"/>
      <c r="G2" s="167"/>
      <c r="H2" s="167"/>
      <c r="I2" s="167"/>
      <c r="J2" s="167"/>
      <c r="K2" s="167"/>
      <c r="L2" s="167"/>
      <c r="M2" s="167"/>
    </row>
    <row r="3" spans="1:14" ht="12" customHeight="1" thickBot="1">
      <c r="B3" s="168"/>
      <c r="C3" s="168"/>
      <c r="D3" s="168"/>
      <c r="E3" s="168"/>
      <c r="F3" s="168"/>
      <c r="G3" s="168"/>
      <c r="H3" s="168"/>
      <c r="I3" s="168"/>
      <c r="J3" s="168"/>
      <c r="K3" s="168"/>
      <c r="L3" s="168"/>
      <c r="M3" s="168"/>
    </row>
    <row r="4" spans="1:14" ht="39">
      <c r="A4" s="1" t="s">
        <v>0</v>
      </c>
      <c r="B4" s="88" t="s">
        <v>12</v>
      </c>
      <c r="C4" s="2" t="s">
        <v>3</v>
      </c>
      <c r="D4" s="3" t="s">
        <v>1</v>
      </c>
      <c r="E4" s="3" t="s">
        <v>2</v>
      </c>
      <c r="F4" s="3" t="s">
        <v>22</v>
      </c>
      <c r="G4" s="3" t="s">
        <v>23</v>
      </c>
      <c r="H4" s="3" t="s">
        <v>24</v>
      </c>
      <c r="I4" s="3" t="s">
        <v>4</v>
      </c>
      <c r="J4" s="3" t="s">
        <v>5</v>
      </c>
      <c r="K4" s="3" t="s">
        <v>11</v>
      </c>
      <c r="L4" s="4" t="s">
        <v>6</v>
      </c>
      <c r="M4" s="21" t="s">
        <v>7</v>
      </c>
      <c r="N4" s="14"/>
    </row>
    <row r="5" spans="1:14" ht="27" thickBot="1">
      <c r="A5" s="5"/>
      <c r="B5" s="87" t="s">
        <v>13</v>
      </c>
      <c r="C5" s="12"/>
      <c r="D5" s="9"/>
      <c r="E5" s="9"/>
      <c r="F5" s="9"/>
      <c r="G5" s="9"/>
      <c r="H5" s="9"/>
      <c r="I5" s="9"/>
      <c r="J5" s="9"/>
      <c r="K5" s="13"/>
      <c r="L5" s="13"/>
      <c r="M5" s="22"/>
      <c r="N5" s="14"/>
    </row>
    <row r="6" spans="1:14" ht="15.75" thickBot="1">
      <c r="A6" s="99">
        <f>'Eff Conc.'!B6</f>
        <v>41096</v>
      </c>
      <c r="B6" s="41">
        <f>'Eff Conc.'!C6</f>
        <v>6.78</v>
      </c>
      <c r="C6" s="43">
        <f>'Eff Conc.'!D6*B6*3.78</f>
        <v>214.25342399999997</v>
      </c>
      <c r="D6" s="43">
        <f>'Eff Conc.'!F6*B6*3.78</f>
        <v>46.131120000000003</v>
      </c>
      <c r="E6" s="43">
        <f>'Eff Conc.'!H6*B6*3.78</f>
        <v>51.256799999999998</v>
      </c>
      <c r="F6" s="43">
        <f>'Eff Conc.'!J6*B6*3.78</f>
        <v>156.33323999999999</v>
      </c>
      <c r="G6" s="43">
        <f>'Eff Conc.'!L6*B6*3.78</f>
        <v>6.6633840000000006</v>
      </c>
      <c r="H6" s="43">
        <f>'Eff Conc.'!N6*B6*3.78</f>
        <v>13.070484</v>
      </c>
      <c r="I6" s="43">
        <f>'Eff Conc.'!P6*B6*3.78</f>
        <v>3.8442599999999993</v>
      </c>
      <c r="J6" s="43">
        <f>'Eff Conc.'!R6*B6*3.78</f>
        <v>4.6131119999999992</v>
      </c>
      <c r="K6" s="43">
        <f>'Eff Conc.'!T6*B6*3.78</f>
        <v>0.38442599999999999</v>
      </c>
      <c r="L6" s="44">
        <f>'Eff Conc.'!V6*B6*3.78</f>
        <v>0.79448039999999998</v>
      </c>
      <c r="M6" s="42">
        <f>'Eff Conc.'!AD6*B6*3.78</f>
        <v>82.01088</v>
      </c>
    </row>
    <row r="7" spans="1:14" ht="15.75" thickBot="1">
      <c r="A7" s="99">
        <f>'Eff Conc.'!B7</f>
        <v>41130</v>
      </c>
      <c r="B7" s="45">
        <f>'Eff Conc.'!C7</f>
        <v>6.29</v>
      </c>
      <c r="C7" s="47">
        <f>'Eff Conc.'!D7*B7*3.78</f>
        <v>134.0026632</v>
      </c>
      <c r="D7" s="47">
        <f>'Eff Conc.'!F7*B7*3.78</f>
        <v>123.63623999999999</v>
      </c>
      <c r="E7" s="47">
        <f>'Eff Conc.'!H7*B7*3.78</f>
        <v>114.12576</v>
      </c>
      <c r="F7" s="47">
        <f>'Eff Conc.'!J7*B7*3.78</f>
        <v>18.307673999999999</v>
      </c>
      <c r="G7" s="47">
        <f>'Eff Conc.'!L7*B7*3.78</f>
        <v>1.5692291999999999</v>
      </c>
      <c r="H7" s="47">
        <f>'Eff Conc.'!N7*B7*3.78</f>
        <v>73.706220000000002</v>
      </c>
      <c r="I7" s="47">
        <f>'Eff Conc.'!P7*B7*3.78</f>
        <v>3.0909059999999999</v>
      </c>
      <c r="J7" s="47">
        <f>'Eff Conc.'!R7*B7*3.78</f>
        <v>2.6153819999999999</v>
      </c>
      <c r="K7" s="47">
        <f>'Eff Conc.'!T7*B7*3.78</f>
        <v>0</v>
      </c>
      <c r="L7" s="48">
        <f>'Eff Conc.'!V7*B7*3.78</f>
        <v>0</v>
      </c>
      <c r="M7" s="46">
        <f>'Eff Conc.'!AD7*B7*3.78</f>
        <v>73.706220000000002</v>
      </c>
    </row>
    <row r="8" spans="1:14" ht="15.75" thickBot="1">
      <c r="A8" s="99">
        <f>'Eff Conc.'!B8</f>
        <v>41137</v>
      </c>
      <c r="B8" s="45">
        <f>'Eff Conc.'!C8</f>
        <v>6.51</v>
      </c>
      <c r="C8" s="47"/>
      <c r="D8" s="47"/>
      <c r="E8" s="47"/>
      <c r="F8" s="47"/>
      <c r="G8" s="47"/>
      <c r="H8" s="47"/>
      <c r="I8" s="47"/>
      <c r="J8" s="47"/>
      <c r="K8" s="47">
        <f>'Eff Conc.'!T8*B8*3.78</f>
        <v>0.14764679999999999</v>
      </c>
      <c r="L8" s="48">
        <f>'Eff Conc.'!V8*B8*3.78</f>
        <v>0.19686239999999999</v>
      </c>
      <c r="M8" s="46"/>
    </row>
    <row r="9" spans="1:14" ht="15.75" thickBot="1">
      <c r="A9" s="99">
        <f>'Eff Conc.'!B9</f>
        <v>41164</v>
      </c>
      <c r="B9" s="45">
        <f>'Eff Conc.'!C9</f>
        <v>5.23</v>
      </c>
      <c r="C9" s="47">
        <f>'Eff Conc.'!D9*B9*3.78</f>
        <v>92.362636800000004</v>
      </c>
      <c r="D9" s="47">
        <f>'Eff Conc.'!F9*B9*3.78</f>
        <v>59.308199999999999</v>
      </c>
      <c r="E9" s="47">
        <f>'Eff Conc.'!H9*B9*3.78</f>
        <v>55.354319999999994</v>
      </c>
      <c r="F9" s="47">
        <f>'Eff Conc.'!J9*B9*3.78</f>
        <v>35.584920000000004</v>
      </c>
      <c r="G9" s="47">
        <f>'Eff Conc.'!L9*B9*3.78</f>
        <v>1.4233967999999999</v>
      </c>
      <c r="H9" s="47">
        <f>'Eff Conc.'!N9*B9*3.78</f>
        <v>39.538800000000002</v>
      </c>
      <c r="I9" s="47">
        <f>'Eff Conc.'!P9*B9*3.78</f>
        <v>1.6210908000000002</v>
      </c>
      <c r="J9" s="47">
        <f>'Eff Conc.'!R9*B9*3.78</f>
        <v>1.0477782</v>
      </c>
      <c r="K9" s="47">
        <f>'Eff Conc.'!T9*B9*3.78</f>
        <v>0.11861640000000001</v>
      </c>
      <c r="L9" s="48">
        <f>'Eff Conc.'!V9*B9*3.78</f>
        <v>0.19769400000000001</v>
      </c>
      <c r="M9" s="46">
        <f>'Eff Conc.'!AD9*B9*3.78</f>
        <v>57.33126</v>
      </c>
    </row>
    <row r="10" spans="1:14" ht="15.75" thickBot="1">
      <c r="A10" s="99">
        <v>41194</v>
      </c>
      <c r="B10" s="45">
        <f>'Eff Conc.'!C10</f>
        <v>3.25</v>
      </c>
      <c r="C10" s="47">
        <f>'Eff Conc.'!D10*B10*3.78</f>
        <v>80.343900000000005</v>
      </c>
      <c r="D10" s="47">
        <f>'Eff Conc.'!F10*B10*3.78</f>
        <v>79.852499999999992</v>
      </c>
      <c r="E10" s="47">
        <f>'Eff Conc.'!H10*B10*3.78</f>
        <v>78.623999999999995</v>
      </c>
      <c r="F10" s="47">
        <f>'Eff Conc.'!J10*B10*3.78</f>
        <v>1.019655</v>
      </c>
      <c r="G10" s="47">
        <f>'Eff Conc.'!L10*B10*3.78</f>
        <v>0.70024500000000001</v>
      </c>
      <c r="H10" s="47">
        <f>'Eff Conc.'!N10*B10*3.78</f>
        <v>66.338999999999999</v>
      </c>
      <c r="I10" s="47">
        <f>'Eff Conc.'!P10*B10*3.78</f>
        <v>2.7026999999999997</v>
      </c>
      <c r="J10" s="47">
        <f>'Eff Conc.'!R10*B10*3.78</f>
        <v>1.044225</v>
      </c>
      <c r="K10" s="47">
        <f>'Eff Conc.'!T10*B10*3.78</f>
        <v>0</v>
      </c>
      <c r="L10" s="48">
        <f>'Eff Conc.'!V10*B10*3.78</f>
        <v>0</v>
      </c>
      <c r="M10" s="46">
        <f>'Eff Conc.'!AD10*B10*3.78</f>
        <v>128.99250000000001</v>
      </c>
      <c r="N10" s="16" t="s">
        <v>16</v>
      </c>
    </row>
    <row r="11" spans="1:14" ht="15.75" thickBot="1">
      <c r="A11" s="99">
        <v>41195</v>
      </c>
      <c r="B11" s="174">
        <f>'Eff Conc.'!C11</f>
        <v>4.84</v>
      </c>
      <c r="C11" s="47"/>
      <c r="D11" s="47"/>
      <c r="E11" s="47"/>
      <c r="F11" s="47"/>
      <c r="G11" s="47"/>
      <c r="H11" s="47"/>
      <c r="I11" s="47"/>
      <c r="J11" s="47"/>
      <c r="K11" s="47">
        <f>'Eff Conc.'!T11*B11*3.78</f>
        <v>0.38419920000000002</v>
      </c>
      <c r="L11" s="48">
        <f>'Eff Conc.'!V11*B11*3.78</f>
        <v>1.3721399999999999</v>
      </c>
      <c r="M11" s="46"/>
    </row>
    <row r="12" spans="1:14" ht="15.75" thickBot="1">
      <c r="A12" s="99">
        <v>41229</v>
      </c>
      <c r="B12" s="174">
        <f>'Eff Conc.'!C12</f>
        <v>7.2</v>
      </c>
      <c r="C12" s="47">
        <f>'Eff Conc.'!D12*B12*3.78</f>
        <v>221.81039999999996</v>
      </c>
      <c r="D12" s="47">
        <f>'Eff Conc.'!F12*B12*3.78</f>
        <v>92.534399999999991</v>
      </c>
      <c r="E12" s="47">
        <f>'Eff Conc.'!H12*B12*3.78</f>
        <v>78.926399999999987</v>
      </c>
      <c r="F12" s="47">
        <f>'Eff Conc.'!J12*B12*3.78</f>
        <v>130.63679999999999</v>
      </c>
      <c r="G12" s="47">
        <f>'Eff Conc.'!L12*B12*3.78</f>
        <v>12.247199999999999</v>
      </c>
      <c r="H12" s="47">
        <f>'Eff Conc.'!N12*B12*3.78</f>
        <v>40.823999999999998</v>
      </c>
      <c r="I12" s="47">
        <f>'Eff Conc.'!P12*B12*3.78</f>
        <v>4.3545600000000002</v>
      </c>
      <c r="J12" s="47">
        <f>'Eff Conc.'!R12*B12*3.78</f>
        <v>1.9595519999999997</v>
      </c>
      <c r="K12" s="47">
        <f>'Eff Conc.'!T12*B12*3.78</f>
        <v>0.163296</v>
      </c>
      <c r="L12" s="48">
        <f>'Eff Conc.'!V12*B12*3.78</f>
        <v>3.8102400000000007</v>
      </c>
      <c r="M12" s="46">
        <f>'Eff Conc.'!AD12*B12*3.78</f>
        <v>381.02399999999994</v>
      </c>
    </row>
    <row r="13" spans="1:14" ht="15.75" thickBot="1">
      <c r="A13" s="99">
        <v>41257</v>
      </c>
      <c r="B13" s="45">
        <f>'Eff Conc.'!C13</f>
        <v>7.26</v>
      </c>
      <c r="C13" s="47">
        <f>'Eff Conc.'!D13*B13*3.78</f>
        <v>156.42395999999999</v>
      </c>
      <c r="D13" s="47">
        <f>'Eff Conc.'!F13*B13*3.78</f>
        <v>104.28263999999999</v>
      </c>
      <c r="E13" s="47">
        <f>'Eff Conc.'!H13*B13*3.78</f>
        <v>96.049799999999991</v>
      </c>
      <c r="F13" s="47">
        <f>'Eff Conc.'!J13*B13*3.78</f>
        <v>46.652759999999994</v>
      </c>
      <c r="G13" s="47">
        <f>'Eff Conc.'!L13*B13*3.78</f>
        <v>13.721399999999999</v>
      </c>
      <c r="H13" s="47">
        <f>'Eff Conc.'!N13*B13*3.78</f>
        <v>74.095559999999992</v>
      </c>
      <c r="I13" s="47">
        <f>'Eff Conc.'!P13*B13*3.78</f>
        <v>4.6652759999999995</v>
      </c>
      <c r="J13" s="47">
        <f>'Eff Conc.'!R13*B13*3.78</f>
        <v>1.1251547999999998</v>
      </c>
      <c r="K13" s="47">
        <f>'Eff Conc.'!T13*B13*3.78</f>
        <v>0.54885600000000001</v>
      </c>
      <c r="L13" s="48">
        <f>'Eff Conc.'!V13*B13*3.78</f>
        <v>0.76839839999999993</v>
      </c>
      <c r="M13" s="46">
        <f>'Eff Conc.'!AD13*B13*3.78</f>
        <v>414.38627999999994</v>
      </c>
    </row>
    <row r="14" spans="1:14" ht="15.75" thickBot="1">
      <c r="A14" s="32">
        <v>41275</v>
      </c>
      <c r="B14" s="45">
        <f>'Eff Conc.'!C14</f>
        <v>0</v>
      </c>
      <c r="C14" s="47">
        <f>'Eff Conc.'!D14*B14*3.78</f>
        <v>0</v>
      </c>
      <c r="D14" s="47">
        <f>'Eff Conc.'!F14*B14*3.78</f>
        <v>0</v>
      </c>
      <c r="E14" s="47">
        <f>'Eff Conc.'!H14*B14*3.78</f>
        <v>0</v>
      </c>
      <c r="F14" s="47">
        <f>'Eff Conc.'!J14*B14*3.78</f>
        <v>0</v>
      </c>
      <c r="G14" s="47">
        <f>'Eff Conc.'!L14*B14*3.78</f>
        <v>0</v>
      </c>
      <c r="H14" s="47">
        <f>'Eff Conc.'!N14*B14*3.78</f>
        <v>0</v>
      </c>
      <c r="I14" s="47">
        <f>'Eff Conc.'!P14*B14*3.78</f>
        <v>0</v>
      </c>
      <c r="J14" s="47">
        <f>'Eff Conc.'!R14*B14*3.78</f>
        <v>0</v>
      </c>
      <c r="K14" s="47">
        <f>'Eff Conc.'!T14*B14*3.78</f>
        <v>0</v>
      </c>
      <c r="L14" s="48">
        <f>'Eff Conc.'!V14*B14*3.78</f>
        <v>0</v>
      </c>
      <c r="M14" s="46">
        <f>'Eff Conc.'!AD14*B14*3.78</f>
        <v>0</v>
      </c>
      <c r="N14" s="16" t="s">
        <v>15</v>
      </c>
    </row>
    <row r="15" spans="1:14" ht="15.75" thickBot="1">
      <c r="A15" s="32">
        <v>41306</v>
      </c>
      <c r="B15" s="45">
        <f>'Eff Conc.'!C15</f>
        <v>0</v>
      </c>
      <c r="C15" s="47">
        <f>'Eff Conc.'!D15*B15*3.78</f>
        <v>0</v>
      </c>
      <c r="D15" s="47">
        <f>'Eff Conc.'!F15*B15*3.78</f>
        <v>0</v>
      </c>
      <c r="E15" s="47">
        <f>'Eff Conc.'!H15*B15*3.78</f>
        <v>0</v>
      </c>
      <c r="F15" s="47">
        <f>'Eff Conc.'!J15*B15*3.78</f>
        <v>0</v>
      </c>
      <c r="G15" s="47">
        <f>'Eff Conc.'!L15*B15*3.78</f>
        <v>0</v>
      </c>
      <c r="H15" s="47">
        <f>'Eff Conc.'!N15*B15*3.78</f>
        <v>0</v>
      </c>
      <c r="I15" s="47">
        <f>'Eff Conc.'!P15*B15*3.78</f>
        <v>0</v>
      </c>
      <c r="J15" s="47">
        <f>'Eff Conc.'!R15*B15*3.78</f>
        <v>0</v>
      </c>
      <c r="K15" s="47">
        <f>'Eff Conc.'!T15*B15*3.78</f>
        <v>0</v>
      </c>
      <c r="L15" s="48">
        <f>'Eff Conc.'!V15*B15*3.78</f>
        <v>0</v>
      </c>
      <c r="M15" s="46">
        <f>'Eff Conc.'!AD15*B15*3.78</f>
        <v>0</v>
      </c>
    </row>
    <row r="16" spans="1:14" ht="15.75" thickBot="1">
      <c r="A16" s="32">
        <v>41334</v>
      </c>
      <c r="B16" s="45">
        <f>'Eff Conc.'!C16</f>
        <v>0</v>
      </c>
      <c r="C16" s="47">
        <f>'Eff Conc.'!D16*B16*3.78</f>
        <v>0</v>
      </c>
      <c r="D16" s="47">
        <f>'Eff Conc.'!F16*B16*3.78</f>
        <v>0</v>
      </c>
      <c r="E16" s="47">
        <f>'Eff Conc.'!H16*B16*3.78</f>
        <v>0</v>
      </c>
      <c r="F16" s="47">
        <f>'Eff Conc.'!J16*B16*3.78</f>
        <v>0</v>
      </c>
      <c r="G16" s="47">
        <f>'Eff Conc.'!L16*B16*3.78</f>
        <v>0</v>
      </c>
      <c r="H16" s="47">
        <f>'Eff Conc.'!N16*B16*3.78</f>
        <v>0</v>
      </c>
      <c r="I16" s="47">
        <f>'Eff Conc.'!P16*B16*3.78</f>
        <v>0</v>
      </c>
      <c r="J16" s="47">
        <f>'Eff Conc.'!R16*B16*3.78</f>
        <v>0</v>
      </c>
      <c r="K16" s="47">
        <f>'Eff Conc.'!T16*B16*3.78</f>
        <v>0</v>
      </c>
      <c r="L16" s="48">
        <f>'Eff Conc.'!V16*B16*3.78</f>
        <v>0</v>
      </c>
      <c r="M16" s="46">
        <f>'Eff Conc.'!AD16*B16*3.78</f>
        <v>0</v>
      </c>
    </row>
    <row r="17" spans="1:14" ht="15.75" thickBot="1">
      <c r="A17" s="32">
        <v>41365</v>
      </c>
      <c r="B17" s="45">
        <f>'Eff Conc.'!C17</f>
        <v>0</v>
      </c>
      <c r="C17" s="47">
        <f>'Eff Conc.'!D17*B17*3.78</f>
        <v>0</v>
      </c>
      <c r="D17" s="47">
        <f>'Eff Conc.'!F17*B17*3.78</f>
        <v>0</v>
      </c>
      <c r="E17" s="47">
        <f>'Eff Conc.'!H17*B17*3.78</f>
        <v>0</v>
      </c>
      <c r="F17" s="47">
        <f>'Eff Conc.'!J17*B17*3.78</f>
        <v>0</v>
      </c>
      <c r="G17" s="47">
        <f>'Eff Conc.'!L17*B17*3.78</f>
        <v>0</v>
      </c>
      <c r="H17" s="47">
        <f>'Eff Conc.'!N17*B17*3.78</f>
        <v>0</v>
      </c>
      <c r="I17" s="47">
        <f>'Eff Conc.'!P17*B17*3.78</f>
        <v>0</v>
      </c>
      <c r="J17" s="47">
        <f>'Eff Conc.'!R17*B17*3.78</f>
        <v>0</v>
      </c>
      <c r="K17" s="47">
        <f>'Eff Conc.'!T17*B17*3.78</f>
        <v>0</v>
      </c>
      <c r="L17" s="48">
        <f>'Eff Conc.'!V17*B17*3.78</f>
        <v>0</v>
      </c>
      <c r="M17" s="46">
        <f>'Eff Conc.'!AD17*B17*3.78</f>
        <v>0</v>
      </c>
      <c r="N17" s="16" t="s">
        <v>17</v>
      </c>
    </row>
    <row r="18" spans="1:14" ht="15.75" thickBot="1">
      <c r="A18" s="32">
        <v>41395</v>
      </c>
      <c r="B18" s="45">
        <f>'Eff Conc.'!C18</f>
        <v>0</v>
      </c>
      <c r="C18" s="47">
        <f>'Eff Conc.'!D18*B18*3.78</f>
        <v>0</v>
      </c>
      <c r="D18" s="47">
        <f>'Eff Conc.'!F18*B18*3.78</f>
        <v>0</v>
      </c>
      <c r="E18" s="47">
        <f>'Eff Conc.'!H18*B18*3.78</f>
        <v>0</v>
      </c>
      <c r="F18" s="47">
        <f>'Eff Conc.'!J18*B18*3.78</f>
        <v>0</v>
      </c>
      <c r="G18" s="47">
        <f>'Eff Conc.'!L18*B18*3.78</f>
        <v>0</v>
      </c>
      <c r="H18" s="47">
        <f>'Eff Conc.'!N18*B18*3.78</f>
        <v>0</v>
      </c>
      <c r="I18" s="47">
        <f>'Eff Conc.'!P18*B18*3.78</f>
        <v>0</v>
      </c>
      <c r="J18" s="47">
        <f>'Eff Conc.'!R18*B18*3.78</f>
        <v>0</v>
      </c>
      <c r="K18" s="47">
        <f>'Eff Conc.'!T18*B18*3.78</f>
        <v>0</v>
      </c>
      <c r="L18" s="48">
        <f>'Eff Conc.'!V18*B18*3.78</f>
        <v>0</v>
      </c>
      <c r="M18" s="46">
        <f>'Eff Conc.'!AD18*B18*3.78</f>
        <v>0</v>
      </c>
    </row>
    <row r="19" spans="1:14" ht="15.75" thickBot="1">
      <c r="A19" s="32">
        <v>41426</v>
      </c>
      <c r="B19" s="45">
        <f>'Eff Conc.'!C19</f>
        <v>0</v>
      </c>
      <c r="C19" s="47">
        <f>'Eff Conc.'!D19*B19*3.78</f>
        <v>0</v>
      </c>
      <c r="D19" s="47">
        <f>'Eff Conc.'!F19*B19*3.78</f>
        <v>0</v>
      </c>
      <c r="E19" s="47">
        <f>'Eff Conc.'!H19*B19*3.78</f>
        <v>0</v>
      </c>
      <c r="F19" s="47">
        <f>'Eff Conc.'!J19*B19*3.78</f>
        <v>0</v>
      </c>
      <c r="G19" s="47">
        <f>'Eff Conc.'!L19*B19*3.78</f>
        <v>0</v>
      </c>
      <c r="H19" s="47">
        <f>'Eff Conc.'!N19*B19*3.78</f>
        <v>0</v>
      </c>
      <c r="I19" s="47">
        <f>'Eff Conc.'!P19*B19*3.78</f>
        <v>0</v>
      </c>
      <c r="J19" s="47">
        <f>'Eff Conc.'!R19*B19*3.78</f>
        <v>0</v>
      </c>
      <c r="K19" s="47">
        <f>'Eff Conc.'!T19*B19*3.78</f>
        <v>0</v>
      </c>
      <c r="L19" s="48">
        <f>'Eff Conc.'!V19*B19*3.78</f>
        <v>0</v>
      </c>
      <c r="M19" s="46">
        <f>'Eff Conc.'!AD19*B19*3.78</f>
        <v>0</v>
      </c>
    </row>
    <row r="20" spans="1:14" ht="15.75" thickBot="1">
      <c r="A20" s="32">
        <v>41456</v>
      </c>
      <c r="B20" s="45">
        <f>'Eff Conc.'!C20</f>
        <v>0</v>
      </c>
      <c r="C20" s="47">
        <f>'Eff Conc.'!D20*B20*3.78</f>
        <v>0</v>
      </c>
      <c r="D20" s="47">
        <f>'Eff Conc.'!F20*B20*3.78</f>
        <v>0</v>
      </c>
      <c r="E20" s="47">
        <f>'Eff Conc.'!H20*B20*3.78</f>
        <v>0</v>
      </c>
      <c r="F20" s="47">
        <f>'Eff Conc.'!J20*B20*3.78</f>
        <v>0</v>
      </c>
      <c r="G20" s="47">
        <f>'Eff Conc.'!L20*B20*3.78</f>
        <v>0</v>
      </c>
      <c r="H20" s="47">
        <f>'Eff Conc.'!N20*B20*3.78</f>
        <v>0</v>
      </c>
      <c r="I20" s="47">
        <f>'Eff Conc.'!P20*B20*3.78</f>
        <v>0</v>
      </c>
      <c r="J20" s="47">
        <f>'Eff Conc.'!R20*B20*3.78</f>
        <v>0</v>
      </c>
      <c r="K20" s="47">
        <f>'Eff Conc.'!T20*B20*3.78</f>
        <v>0</v>
      </c>
      <c r="L20" s="48">
        <f>'Eff Conc.'!V20*B20*3.78</f>
        <v>0</v>
      </c>
      <c r="M20" s="46">
        <f>'Eff Conc.'!AD20*B20*3.78</f>
        <v>0</v>
      </c>
      <c r="N20" s="20" t="s">
        <v>25</v>
      </c>
    </row>
    <row r="21" spans="1:14" ht="15.75" thickBot="1">
      <c r="A21" s="32">
        <v>41487</v>
      </c>
      <c r="B21" s="45">
        <f>'Eff Conc.'!C21</f>
        <v>0</v>
      </c>
      <c r="C21" s="47">
        <f>'Eff Conc.'!D21*B21*3.78</f>
        <v>0</v>
      </c>
      <c r="D21" s="47">
        <f>'Eff Conc.'!F21*B21*3.78</f>
        <v>0</v>
      </c>
      <c r="E21" s="47">
        <f>'Eff Conc.'!H21*B21*3.78</f>
        <v>0</v>
      </c>
      <c r="F21" s="47">
        <f>'Eff Conc.'!J21*B21*3.78</f>
        <v>0</v>
      </c>
      <c r="G21" s="47">
        <f>'Eff Conc.'!L21*B21*3.78</f>
        <v>0</v>
      </c>
      <c r="H21" s="47">
        <f>'Eff Conc.'!N21*B21*3.78</f>
        <v>0</v>
      </c>
      <c r="I21" s="47">
        <f>'Eff Conc.'!P21*B21*3.78</f>
        <v>0</v>
      </c>
      <c r="J21" s="47">
        <f>'Eff Conc.'!R21*B21*3.78</f>
        <v>0</v>
      </c>
      <c r="K21" s="47">
        <f>'Eff Conc.'!T21*B21*3.78</f>
        <v>0</v>
      </c>
      <c r="L21" s="48">
        <f>'Eff Conc.'!V21*B21*3.78</f>
        <v>0</v>
      </c>
      <c r="M21" s="46">
        <f>'Eff Conc.'!AD21*B21*3.78</f>
        <v>0</v>
      </c>
    </row>
    <row r="22" spans="1:14" ht="15.75" thickBot="1">
      <c r="A22" s="32">
        <v>41518</v>
      </c>
      <c r="B22" s="45">
        <f>'Eff Conc.'!C22</f>
        <v>0</v>
      </c>
      <c r="C22" s="47">
        <f>'Eff Conc.'!D22*B22*3.78</f>
        <v>0</v>
      </c>
      <c r="D22" s="47">
        <f>'Eff Conc.'!F22*B22*3.78</f>
        <v>0</v>
      </c>
      <c r="E22" s="47">
        <f>'Eff Conc.'!H22*B22*3.78</f>
        <v>0</v>
      </c>
      <c r="F22" s="47">
        <f>'Eff Conc.'!J22*B22*3.78</f>
        <v>0</v>
      </c>
      <c r="G22" s="47">
        <f>'Eff Conc.'!L22*B22*3.78</f>
        <v>0</v>
      </c>
      <c r="H22" s="47">
        <f>'Eff Conc.'!N22*B22*3.78</f>
        <v>0</v>
      </c>
      <c r="I22" s="47">
        <f>'Eff Conc.'!P22*B22*3.78</f>
        <v>0</v>
      </c>
      <c r="J22" s="47">
        <f>'Eff Conc.'!R22*B22*3.78</f>
        <v>0</v>
      </c>
      <c r="K22" s="47">
        <f>'Eff Conc.'!T22*B22*3.78</f>
        <v>0</v>
      </c>
      <c r="L22" s="48">
        <f>'Eff Conc.'!V22*B22*3.78</f>
        <v>0</v>
      </c>
      <c r="M22" s="46">
        <f>'Eff Conc.'!AD22*B22*3.78</f>
        <v>0</v>
      </c>
    </row>
    <row r="23" spans="1:14" ht="15.75" thickBot="1">
      <c r="A23" s="32">
        <v>41548</v>
      </c>
      <c r="B23" s="45">
        <f>'Eff Conc.'!C23</f>
        <v>0</v>
      </c>
      <c r="C23" s="47">
        <f>'Eff Conc.'!D23*B23*3.78</f>
        <v>0</v>
      </c>
      <c r="D23" s="47">
        <f>'Eff Conc.'!F23*B23*3.78</f>
        <v>0</v>
      </c>
      <c r="E23" s="47">
        <f>'Eff Conc.'!H23*B23*3.78</f>
        <v>0</v>
      </c>
      <c r="F23" s="47">
        <f>'Eff Conc.'!J23*B23*3.78</f>
        <v>0</v>
      </c>
      <c r="G23" s="47">
        <f>'Eff Conc.'!L23*B23*3.78</f>
        <v>0</v>
      </c>
      <c r="H23" s="47">
        <f>'Eff Conc.'!N23*B23*3.78</f>
        <v>0</v>
      </c>
      <c r="I23" s="47">
        <f>'Eff Conc.'!P23*B23*3.78</f>
        <v>0</v>
      </c>
      <c r="J23" s="47">
        <f>'Eff Conc.'!R23*B23*3.78</f>
        <v>0</v>
      </c>
      <c r="K23" s="47">
        <f>'Eff Conc.'!T23*B23*3.78</f>
        <v>0</v>
      </c>
      <c r="L23" s="48">
        <f>'Eff Conc.'!V23*B23*3.78</f>
        <v>0</v>
      </c>
      <c r="M23" s="46">
        <f>'Eff Conc.'!AD23*B23*3.78</f>
        <v>0</v>
      </c>
      <c r="N23" s="16" t="s">
        <v>16</v>
      </c>
    </row>
    <row r="24" spans="1:14" ht="15.75" thickBot="1">
      <c r="A24" s="32">
        <v>41579</v>
      </c>
      <c r="B24" s="45">
        <f>'Eff Conc.'!C24</f>
        <v>0</v>
      </c>
      <c r="C24" s="47">
        <f>'Eff Conc.'!D24*B24*3.78</f>
        <v>0</v>
      </c>
      <c r="D24" s="47">
        <f>'Eff Conc.'!F24*B24*3.78</f>
        <v>0</v>
      </c>
      <c r="E24" s="47">
        <f>'Eff Conc.'!H24*B24*3.78</f>
        <v>0</v>
      </c>
      <c r="F24" s="47">
        <f>'Eff Conc.'!J24*B24*3.78</f>
        <v>0</v>
      </c>
      <c r="G24" s="47">
        <f>'Eff Conc.'!L24*B24*3.78</f>
        <v>0</v>
      </c>
      <c r="H24" s="47">
        <f>'Eff Conc.'!N24*B24*3.78</f>
        <v>0</v>
      </c>
      <c r="I24" s="47">
        <f>'Eff Conc.'!P24*B24*3.78</f>
        <v>0</v>
      </c>
      <c r="J24" s="47">
        <f>'Eff Conc.'!R24*B24*3.78</f>
        <v>0</v>
      </c>
      <c r="K24" s="47">
        <f>'Eff Conc.'!T24*B24*3.78</f>
        <v>0</v>
      </c>
      <c r="L24" s="48">
        <f>'Eff Conc.'!V24*B24*3.78</f>
        <v>0</v>
      </c>
      <c r="M24" s="46">
        <f>'Eff Conc.'!AD24*B24*3.78</f>
        <v>0</v>
      </c>
    </row>
    <row r="25" spans="1:14" ht="15.75" thickBot="1">
      <c r="A25" s="32">
        <v>41609</v>
      </c>
      <c r="B25" s="45">
        <f>'Eff Conc.'!C25</f>
        <v>0</v>
      </c>
      <c r="C25" s="47">
        <f>'Eff Conc.'!D25*B25*3.78</f>
        <v>0</v>
      </c>
      <c r="D25" s="47">
        <f>'Eff Conc.'!F25*B25*3.78</f>
        <v>0</v>
      </c>
      <c r="E25" s="47">
        <f>'Eff Conc.'!H25*B25*3.78</f>
        <v>0</v>
      </c>
      <c r="F25" s="47">
        <f>'Eff Conc.'!J25*B25*3.78</f>
        <v>0</v>
      </c>
      <c r="G25" s="47">
        <f>'Eff Conc.'!L25*B25*3.78</f>
        <v>0</v>
      </c>
      <c r="H25" s="47">
        <f>'Eff Conc.'!N25*B25*3.78</f>
        <v>0</v>
      </c>
      <c r="I25" s="47">
        <f>'Eff Conc.'!P25*B25*3.78</f>
        <v>0</v>
      </c>
      <c r="J25" s="47">
        <f>'Eff Conc.'!R25*B25*3.78</f>
        <v>0</v>
      </c>
      <c r="K25" s="47">
        <f>'Eff Conc.'!T25*B25*3.78</f>
        <v>0</v>
      </c>
      <c r="L25" s="48">
        <f>'Eff Conc.'!V25*B25*3.78</f>
        <v>0</v>
      </c>
      <c r="M25" s="46">
        <f>'Eff Conc.'!AD25*B25*3.78</f>
        <v>0</v>
      </c>
    </row>
    <row r="26" spans="1:14" ht="15.75" thickBot="1">
      <c r="A26" s="32">
        <v>41640</v>
      </c>
      <c r="B26" s="45">
        <f>'Eff Conc.'!C26</f>
        <v>0</v>
      </c>
      <c r="C26" s="47">
        <f>'Eff Conc.'!D26*B26*3.78</f>
        <v>0</v>
      </c>
      <c r="D26" s="47">
        <f>'Eff Conc.'!F26*B26*3.78</f>
        <v>0</v>
      </c>
      <c r="E26" s="47">
        <f>'Eff Conc.'!H26*B26*3.78</f>
        <v>0</v>
      </c>
      <c r="F26" s="47">
        <f>'Eff Conc.'!J26*B26*3.78</f>
        <v>0</v>
      </c>
      <c r="G26" s="47">
        <f>'Eff Conc.'!L26*B26*3.78</f>
        <v>0</v>
      </c>
      <c r="H26" s="47">
        <f>'Eff Conc.'!N26*B26*3.78</f>
        <v>0</v>
      </c>
      <c r="I26" s="47">
        <f>'Eff Conc.'!P26*B26*3.78</f>
        <v>0</v>
      </c>
      <c r="J26" s="47">
        <f>'Eff Conc.'!R26*B26*3.78</f>
        <v>0</v>
      </c>
      <c r="K26" s="47">
        <f>'Eff Conc.'!T26*B26*3.78</f>
        <v>0</v>
      </c>
      <c r="L26" s="48">
        <f>'Eff Conc.'!V26*B26*3.78</f>
        <v>0</v>
      </c>
      <c r="M26" s="46">
        <f>'Eff Conc.'!AD26*B26*3.78</f>
        <v>0</v>
      </c>
      <c r="N26" s="16" t="s">
        <v>15</v>
      </c>
    </row>
    <row r="27" spans="1:14" ht="15.75" thickBot="1">
      <c r="A27" s="32">
        <v>41671</v>
      </c>
      <c r="B27" s="45">
        <f>'Eff Conc.'!C27</f>
        <v>0</v>
      </c>
      <c r="C27" s="47">
        <f>'Eff Conc.'!D27*B27*3.78</f>
        <v>0</v>
      </c>
      <c r="D27" s="47">
        <f>'Eff Conc.'!F27*B27*3.78</f>
        <v>0</v>
      </c>
      <c r="E27" s="47">
        <f>'Eff Conc.'!H27*B27*3.78</f>
        <v>0</v>
      </c>
      <c r="F27" s="47">
        <f>'Eff Conc.'!J27*B27*3.78</f>
        <v>0</v>
      </c>
      <c r="G27" s="47">
        <f>'Eff Conc.'!L27*B27*3.78</f>
        <v>0</v>
      </c>
      <c r="H27" s="47">
        <f>'Eff Conc.'!N27*B27*3.78</f>
        <v>0</v>
      </c>
      <c r="I27" s="47">
        <f>'Eff Conc.'!P27*B27*3.78</f>
        <v>0</v>
      </c>
      <c r="J27" s="47">
        <f>'Eff Conc.'!R27*B27*3.78</f>
        <v>0</v>
      </c>
      <c r="K27" s="47">
        <f>'Eff Conc.'!T27*B27*3.78</f>
        <v>0</v>
      </c>
      <c r="L27" s="48">
        <f>'Eff Conc.'!V27*B27*3.78</f>
        <v>0</v>
      </c>
      <c r="M27" s="46">
        <f>'Eff Conc.'!AD27*B27*3.78</f>
        <v>0</v>
      </c>
    </row>
    <row r="28" spans="1:14" ht="15.75" thickBot="1">
      <c r="A28" s="32">
        <v>41699</v>
      </c>
      <c r="B28" s="45">
        <f>'Eff Conc.'!C28</f>
        <v>0</v>
      </c>
      <c r="C28" s="47">
        <f>'Eff Conc.'!D28*B28*3.78</f>
        <v>0</v>
      </c>
      <c r="D28" s="47">
        <f>'Eff Conc.'!F28*B28*3.78</f>
        <v>0</v>
      </c>
      <c r="E28" s="47">
        <f>'Eff Conc.'!H28*B28*3.78</f>
        <v>0</v>
      </c>
      <c r="F28" s="47">
        <f>'Eff Conc.'!J28*B28*3.78</f>
        <v>0</v>
      </c>
      <c r="G28" s="47">
        <f>'Eff Conc.'!L28*B28*3.78</f>
        <v>0</v>
      </c>
      <c r="H28" s="47">
        <f>'Eff Conc.'!N28*B28*3.78</f>
        <v>0</v>
      </c>
      <c r="I28" s="47">
        <f>'Eff Conc.'!P28*B28*3.78</f>
        <v>0</v>
      </c>
      <c r="J28" s="47">
        <f>'Eff Conc.'!R28*B28*3.78</f>
        <v>0</v>
      </c>
      <c r="K28" s="47">
        <f>'Eff Conc.'!T28*B28*3.78</f>
        <v>0</v>
      </c>
      <c r="L28" s="48">
        <f>'Eff Conc.'!V28*B28*3.78</f>
        <v>0</v>
      </c>
      <c r="M28" s="46">
        <f>'Eff Conc.'!AD28*B28*3.78</f>
        <v>0</v>
      </c>
    </row>
    <row r="29" spans="1:14" ht="15.75" thickBot="1">
      <c r="A29" s="32">
        <v>41730</v>
      </c>
      <c r="B29" s="45">
        <f>'Eff Conc.'!C29</f>
        <v>0</v>
      </c>
      <c r="C29" s="47">
        <f>'Eff Conc.'!D29*B29*3.78</f>
        <v>0</v>
      </c>
      <c r="D29" s="47">
        <f>'Eff Conc.'!F29*B29*3.78</f>
        <v>0</v>
      </c>
      <c r="E29" s="47">
        <f>'Eff Conc.'!H29*B29*3.78</f>
        <v>0</v>
      </c>
      <c r="F29" s="47">
        <f>'Eff Conc.'!J29*B29*3.78</f>
        <v>0</v>
      </c>
      <c r="G29" s="47">
        <f>'Eff Conc.'!L29*B29*3.78</f>
        <v>0</v>
      </c>
      <c r="H29" s="47">
        <f>'Eff Conc.'!N29*B29*3.78</f>
        <v>0</v>
      </c>
      <c r="I29" s="47">
        <f>'Eff Conc.'!P29*B29*3.78</f>
        <v>0</v>
      </c>
      <c r="J29" s="47">
        <f>'Eff Conc.'!R29*B29*3.78</f>
        <v>0</v>
      </c>
      <c r="K29" s="47">
        <f>'Eff Conc.'!T29*B29*3.78</f>
        <v>0</v>
      </c>
      <c r="L29" s="48">
        <f>'Eff Conc.'!V29*B29*3.78</f>
        <v>0</v>
      </c>
      <c r="M29" s="46">
        <f>'Eff Conc.'!AD29*B29*3.78</f>
        <v>0</v>
      </c>
      <c r="N29" s="16" t="s">
        <v>17</v>
      </c>
    </row>
    <row r="30" spans="1:14" ht="15.75" thickBot="1">
      <c r="A30" s="32">
        <v>41760</v>
      </c>
      <c r="B30" s="45">
        <f>'Eff Conc.'!C30</f>
        <v>0</v>
      </c>
      <c r="C30" s="47">
        <f>'Eff Conc.'!D30*B30*3.78</f>
        <v>0</v>
      </c>
      <c r="D30" s="47">
        <f>'Eff Conc.'!F30*B30*3.78</f>
        <v>0</v>
      </c>
      <c r="E30" s="47">
        <f>'Eff Conc.'!H30*B30*3.78</f>
        <v>0</v>
      </c>
      <c r="F30" s="47">
        <f>'Eff Conc.'!J30*B30*3.78</f>
        <v>0</v>
      </c>
      <c r="G30" s="47">
        <f>'Eff Conc.'!L30*B30*3.78</f>
        <v>0</v>
      </c>
      <c r="H30" s="47">
        <f>'Eff Conc.'!N30*B30*3.78</f>
        <v>0</v>
      </c>
      <c r="I30" s="47">
        <f>'Eff Conc.'!P30*B30*3.78</f>
        <v>0</v>
      </c>
      <c r="J30" s="47">
        <f>'Eff Conc.'!R30*B30*3.78</f>
        <v>0</v>
      </c>
      <c r="K30" s="47">
        <f>'Eff Conc.'!T30*B30*3.78</f>
        <v>0</v>
      </c>
      <c r="L30" s="48">
        <f>'Eff Conc.'!V30*B30*3.78</f>
        <v>0</v>
      </c>
      <c r="M30" s="46">
        <f>'Eff Conc.'!AD30*B30*3.78</f>
        <v>0</v>
      </c>
    </row>
    <row r="31" spans="1:14" ht="15.75" thickBot="1">
      <c r="A31" s="33">
        <v>41791</v>
      </c>
      <c r="B31" s="49">
        <f>'Eff Conc.'!C31</f>
        <v>0</v>
      </c>
      <c r="C31" s="51">
        <f>'Eff Conc.'!D31*B31*3.78</f>
        <v>0</v>
      </c>
      <c r="D31" s="51">
        <f>'Eff Conc.'!F31*B31*3.78</f>
        <v>0</v>
      </c>
      <c r="E31" s="51">
        <f>'Eff Conc.'!H31*B31*3.78</f>
        <v>0</v>
      </c>
      <c r="F31" s="51">
        <f>'Eff Conc.'!J31*B31*3.78</f>
        <v>0</v>
      </c>
      <c r="G31" s="51">
        <f>'Eff Conc.'!L31*B31*3.78</f>
        <v>0</v>
      </c>
      <c r="H31" s="51">
        <f>'Eff Conc.'!N31*B31*3.78</f>
        <v>0</v>
      </c>
      <c r="I31" s="51">
        <f>'Eff Conc.'!P31*B31*3.78</f>
        <v>0</v>
      </c>
      <c r="J31" s="51">
        <f>'Eff Conc.'!R31*B31*3.78</f>
        <v>0</v>
      </c>
      <c r="K31" s="51">
        <f>'Eff Conc.'!T31*B31*3.78</f>
        <v>0</v>
      </c>
      <c r="L31" s="52">
        <f>'Eff Conc.'!V31*B31*3.78</f>
        <v>0</v>
      </c>
      <c r="M31" s="50">
        <f>'Eff Conc.'!AD31*B31*3.78</f>
        <v>0</v>
      </c>
      <c r="N31" s="20" t="s">
        <v>32</v>
      </c>
    </row>
    <row r="32" spans="1:14">
      <c r="B32" s="53"/>
      <c r="C32" s="53"/>
      <c r="D32" s="53"/>
      <c r="E32" s="53"/>
      <c r="F32" s="53"/>
      <c r="G32" s="53"/>
      <c r="H32" s="53"/>
      <c r="I32" s="53"/>
      <c r="J32" s="53"/>
      <c r="K32" s="53"/>
      <c r="L32" s="53"/>
      <c r="M32" s="53"/>
    </row>
    <row r="33" spans="1:17">
      <c r="B33" s="53"/>
      <c r="C33" s="53"/>
      <c r="D33" s="53"/>
      <c r="E33" s="53"/>
      <c r="F33" s="53"/>
      <c r="G33" s="53"/>
      <c r="H33" s="53"/>
      <c r="I33" s="53"/>
      <c r="J33" s="53"/>
      <c r="K33" s="53"/>
      <c r="L33" s="53"/>
      <c r="M33" s="53"/>
    </row>
    <row r="34" spans="1:17" ht="23.25">
      <c r="B34" s="162" t="s">
        <v>21</v>
      </c>
      <c r="C34" s="162"/>
      <c r="D34" s="162"/>
      <c r="E34" s="162"/>
      <c r="F34" s="162"/>
      <c r="G34" s="162"/>
      <c r="H34" s="162"/>
      <c r="I34" s="162"/>
      <c r="J34" s="162"/>
      <c r="K34" s="162"/>
      <c r="L34" s="162"/>
      <c r="M34" s="162"/>
      <c r="N34" s="15"/>
      <c r="O34" s="15"/>
      <c r="P34" s="15"/>
      <c r="Q34" s="15"/>
    </row>
    <row r="35" spans="1:17" ht="15.75" thickBot="1">
      <c r="B35" s="163" t="s">
        <v>31</v>
      </c>
      <c r="C35" s="163"/>
      <c r="D35" s="163"/>
      <c r="E35" s="163"/>
      <c r="F35" s="163"/>
      <c r="G35" s="163"/>
      <c r="H35" s="163"/>
      <c r="I35" s="163"/>
      <c r="J35" s="163"/>
      <c r="K35" s="163"/>
      <c r="L35" s="163"/>
      <c r="M35" s="163"/>
      <c r="N35" s="29"/>
      <c r="O35" s="29"/>
      <c r="P35" s="29"/>
      <c r="Q35" s="29"/>
    </row>
    <row r="36" spans="1:17">
      <c r="A36" s="17">
        <v>41248</v>
      </c>
      <c r="B36" s="54">
        <f>'Eff Conc.'!C36</f>
        <v>8.91</v>
      </c>
      <c r="C36" s="57">
        <f t="shared" ref="C36" si="0">SUM(E36,F36,G36)</f>
        <v>150.54870599999998</v>
      </c>
      <c r="D36" s="47">
        <f>'Eff Conc.'!F36*B36*3.78</f>
        <v>131.35122000000001</v>
      </c>
      <c r="E36" s="47">
        <f>'Eff Conc.'!H36*B36*3.78</f>
        <v>97.671419999999983</v>
      </c>
      <c r="F36" s="47">
        <f>'Eff Conc.'!J36*B36*3.78</f>
        <v>40.415759999999999</v>
      </c>
      <c r="G36" s="47">
        <f>'Eff Conc.'!L36*B36*3.78</f>
        <v>12.461525999999999</v>
      </c>
      <c r="H36" s="46">
        <f>'Eff Conc.'!N36*B36*3.78</f>
        <v>70.727580000000003</v>
      </c>
      <c r="I36" s="56">
        <f>'Eff Conc.'!P36*B36*3.78</f>
        <v>9.4303439999999998</v>
      </c>
      <c r="J36" s="47">
        <f>'Eff Conc.'!R36*B36*3.78</f>
        <v>3.3679799999999998</v>
      </c>
      <c r="K36" s="47">
        <f>'Eff Conc.'!T36*B36*3.78</f>
        <v>0.5051969999999999</v>
      </c>
      <c r="L36" s="46">
        <f>'Eff Conc.'!V36*B36*3.78</f>
        <v>3.7047779999999997</v>
      </c>
      <c r="M36" s="55"/>
      <c r="N36" s="28"/>
      <c r="O36" s="28"/>
      <c r="P36" s="28"/>
      <c r="Q36" s="28"/>
    </row>
    <row r="37" spans="1:17">
      <c r="A37" s="18">
        <v>41250</v>
      </c>
      <c r="B37" s="56">
        <f>'Eff Conc.'!C37</f>
        <v>5.5</v>
      </c>
      <c r="C37" s="57"/>
      <c r="D37" s="47"/>
      <c r="E37" s="47"/>
      <c r="F37" s="47"/>
      <c r="G37" s="47"/>
      <c r="H37" s="46"/>
      <c r="I37" s="56"/>
      <c r="J37" s="47"/>
      <c r="K37" s="47"/>
      <c r="L37" s="46"/>
      <c r="M37" s="58">
        <f>'Eff Conc.'!AD37*B37*3.78</f>
        <v>313.92899999999997</v>
      </c>
      <c r="N37" s="28"/>
      <c r="O37" s="28"/>
      <c r="P37" s="28"/>
      <c r="Q37" s="28"/>
    </row>
    <row r="38" spans="1:17">
      <c r="A38" s="18" t="s">
        <v>18</v>
      </c>
      <c r="B38" s="56">
        <f>'Eff Conc.'!C38</f>
        <v>0</v>
      </c>
      <c r="C38" s="57">
        <f t="shared" ref="C38:C40" si="1">SUM(E38,F38,G38)</f>
        <v>0</v>
      </c>
      <c r="D38" s="47">
        <f>'Eff Conc.'!F38*B38*3.78</f>
        <v>0</v>
      </c>
      <c r="E38" s="47">
        <f>'Eff Conc.'!H38*B38*3.78</f>
        <v>0</v>
      </c>
      <c r="F38" s="47">
        <f>'Eff Conc.'!J38*B38*3.78</f>
        <v>0</v>
      </c>
      <c r="G38" s="47">
        <f>'Eff Conc.'!L38*B38*3.78</f>
        <v>0</v>
      </c>
      <c r="H38" s="46">
        <f>'Eff Conc.'!N38*B38*3.78</f>
        <v>0</v>
      </c>
      <c r="I38" s="56">
        <f>'Eff Conc.'!P38*B38*3.78</f>
        <v>0</v>
      </c>
      <c r="J38" s="47">
        <f>'Eff Conc.'!R38*B38*3.78</f>
        <v>0</v>
      </c>
      <c r="K38" s="47">
        <f>'Eff Conc.'!T38*B38*3.78</f>
        <v>0</v>
      </c>
      <c r="L38" s="46">
        <f>'Eff Conc.'!V38*B38*3.78</f>
        <v>0</v>
      </c>
      <c r="M38" s="58">
        <f>'Eff Conc.'!AD38*B38*3.78</f>
        <v>0</v>
      </c>
    </row>
    <row r="39" spans="1:17">
      <c r="A39" s="18" t="s">
        <v>68</v>
      </c>
      <c r="B39" s="56">
        <f>'Eff Conc.'!C39</f>
        <v>0</v>
      </c>
      <c r="C39" s="56">
        <f t="shared" si="1"/>
        <v>0</v>
      </c>
      <c r="D39" s="47">
        <f>'Eff Conc.'!F39*B39*3.78</f>
        <v>0</v>
      </c>
      <c r="E39" s="47">
        <f>'Eff Conc.'!H39*B39*3.78</f>
        <v>0</v>
      </c>
      <c r="F39" s="47">
        <f>'Eff Conc.'!J39*B39*3.78</f>
        <v>0</v>
      </c>
      <c r="G39" s="47">
        <f>'Eff Conc.'!L39*B39*3.78</f>
        <v>0</v>
      </c>
      <c r="H39" s="46">
        <f>'Eff Conc.'!N39*B39*3.78</f>
        <v>0</v>
      </c>
      <c r="I39" s="56">
        <f>'Eff Conc.'!P39*B39*3.78</f>
        <v>0</v>
      </c>
      <c r="J39" s="47">
        <f>'Eff Conc.'!R39*B39*3.78</f>
        <v>0</v>
      </c>
      <c r="K39" s="47">
        <f>'Eff Conc.'!T39*B39*3.78</f>
        <v>0</v>
      </c>
      <c r="L39" s="46">
        <f>'Eff Conc.'!V39*B39*3.78</f>
        <v>0</v>
      </c>
      <c r="M39" s="58">
        <f>'Eff Conc.'!AD39*B39*3.78</f>
        <v>0</v>
      </c>
    </row>
    <row r="40" spans="1:17" ht="15.75" thickBot="1">
      <c r="A40" s="19" t="s">
        <v>68</v>
      </c>
      <c r="B40" s="59">
        <f>'Eff Conc.'!C40</f>
        <v>0</v>
      </c>
      <c r="C40" s="60">
        <f t="shared" si="1"/>
        <v>0</v>
      </c>
      <c r="D40" s="51">
        <f>'Eff Conc.'!F40*B40*3.78</f>
        <v>0</v>
      </c>
      <c r="E40" s="51">
        <f>'Eff Conc.'!H40*B40*3.78</f>
        <v>0</v>
      </c>
      <c r="F40" s="51">
        <f>'Eff Conc.'!J40*B40*3.78</f>
        <v>0</v>
      </c>
      <c r="G40" s="51">
        <f>'Eff Conc.'!L40*B40*3.78</f>
        <v>0</v>
      </c>
      <c r="H40" s="50">
        <f>'Eff Conc.'!N40*B40*3.78</f>
        <v>0</v>
      </c>
      <c r="I40" s="59">
        <f>'Eff Conc.'!P40*B40*3.78</f>
        <v>0</v>
      </c>
      <c r="J40" s="51">
        <f>'Eff Conc.'!R40*B40*3.78</f>
        <v>0</v>
      </c>
      <c r="K40" s="51">
        <f>'Eff Conc.'!T40*B40*3.78</f>
        <v>0</v>
      </c>
      <c r="L40" s="50">
        <f>'Eff Conc.'!V40*B40*3.78</f>
        <v>0</v>
      </c>
      <c r="M40" s="61">
        <f>'Eff Conc.'!AD40*B40*3.78</f>
        <v>0</v>
      </c>
    </row>
  </sheetData>
  <mergeCells count="3">
    <mergeCell ref="B34:M34"/>
    <mergeCell ref="B35:M35"/>
    <mergeCell ref="B1:M3"/>
  </mergeCells>
  <pageMargins left="0.25" right="0.25" top="0.75" bottom="0.75" header="0.3" footer="0.3"/>
  <pageSetup scale="77" orientation="landscape" r:id="rId1"/>
  <headerFooter>
    <oddHeader>&amp;L&amp;"-,Bold"Shell Oil Products US - Martinez Refinery
Nutrients Data pursuant to the March 8, 2012 Water Code Section 13267 Technical Report Order - Nutrients in Refinery Wastewater Discharges</oddHeader>
  </headerFooter>
  <legacyDrawing r:id="rId2"/>
</worksheet>
</file>

<file path=xl/worksheets/sheet3.xml><?xml version="1.0" encoding="utf-8"?>
<worksheet xmlns="http://schemas.openxmlformats.org/spreadsheetml/2006/main" xmlns:r="http://schemas.openxmlformats.org/officeDocument/2006/relationships">
  <dimension ref="A1:AF40"/>
  <sheetViews>
    <sheetView zoomScale="115" zoomScaleNormal="115" workbookViewId="0">
      <pane ySplit="5" topLeftCell="A6" activePane="bottomLeft" state="frozen"/>
      <selection pane="bottomLeft" activeCell="A6" sqref="A6"/>
    </sheetView>
  </sheetViews>
  <sheetFormatPr defaultRowHeight="15"/>
  <cols>
    <col min="1" max="1" width="18.28515625" customWidth="1"/>
    <col min="2" max="2" width="15.140625" customWidth="1"/>
    <col min="3" max="4" width="6" customWidth="1"/>
    <col min="5" max="5" width="15.140625" bestFit="1" customWidth="1"/>
    <col min="6" max="7" width="6" customWidth="1"/>
    <col min="8" max="8" width="8.7109375" bestFit="1" customWidth="1"/>
    <col min="9" max="10" width="6" customWidth="1"/>
    <col min="11" max="11" width="15.28515625" bestFit="1" customWidth="1"/>
    <col min="12" max="12" width="7.42578125" customWidth="1"/>
    <col min="13" max="13" width="6" customWidth="1"/>
    <col min="14" max="14" width="15.140625" bestFit="1" customWidth="1"/>
    <col min="15" max="16" width="6" customWidth="1"/>
    <col min="17" max="17" width="12.7109375" bestFit="1" customWidth="1"/>
    <col min="18" max="19" width="6" customWidth="1"/>
    <col min="20" max="20" width="12.7109375" bestFit="1" customWidth="1"/>
    <col min="21" max="22" width="6" customWidth="1"/>
    <col min="23" max="23" width="12.7109375" bestFit="1" customWidth="1"/>
    <col min="24" max="25" width="6" customWidth="1"/>
    <col min="26" max="26" width="12.7109375" bestFit="1" customWidth="1"/>
    <col min="27" max="27" width="5.42578125" bestFit="1" customWidth="1"/>
    <col min="28" max="28" width="6" customWidth="1"/>
    <col min="29" max="29" width="9.5703125" bestFit="1" customWidth="1"/>
    <col min="30" max="30" width="5" customWidth="1"/>
    <col min="31" max="31" width="5.28515625" bestFit="1" customWidth="1"/>
  </cols>
  <sheetData>
    <row r="1" spans="1:32" ht="23.25" customHeight="1">
      <c r="D1" s="162" t="s">
        <v>47</v>
      </c>
      <c r="E1" s="162"/>
      <c r="F1" s="162"/>
      <c r="G1" s="162"/>
      <c r="H1" s="162"/>
      <c r="I1" s="162"/>
      <c r="J1" s="162"/>
      <c r="K1" s="162"/>
      <c r="L1" s="162"/>
      <c r="M1" s="162"/>
      <c r="N1" s="162"/>
      <c r="O1" s="162"/>
      <c r="P1" s="162"/>
      <c r="Q1" s="162"/>
      <c r="R1" s="162"/>
      <c r="S1" s="162"/>
      <c r="T1" s="162"/>
      <c r="U1" s="162"/>
      <c r="V1" s="162"/>
      <c r="W1" s="162"/>
      <c r="X1" s="162"/>
      <c r="Y1" s="162"/>
      <c r="Z1" s="162"/>
      <c r="AA1" s="162"/>
      <c r="AB1" s="162"/>
      <c r="AC1" s="94"/>
      <c r="AD1" s="94"/>
    </row>
    <row r="2" spans="1:32" s="14" customFormat="1" ht="20.25" customHeight="1">
      <c r="D2" s="171" t="s">
        <v>67</v>
      </c>
      <c r="E2" s="161"/>
      <c r="F2" s="161"/>
      <c r="G2" s="161"/>
      <c r="H2" s="161"/>
      <c r="I2" s="161"/>
      <c r="J2" s="161"/>
      <c r="K2" s="161"/>
      <c r="L2" s="161"/>
      <c r="M2" s="161"/>
      <c r="N2" s="161"/>
      <c r="O2" s="161"/>
      <c r="P2" s="161"/>
      <c r="Q2" s="161"/>
      <c r="R2" s="161"/>
      <c r="S2" s="161"/>
      <c r="T2" s="161"/>
      <c r="U2" s="161"/>
      <c r="V2" s="161"/>
      <c r="W2" s="161"/>
      <c r="X2" s="161"/>
      <c r="Y2" s="161"/>
      <c r="Z2" s="161"/>
      <c r="AA2" s="161"/>
      <c r="AB2" s="161"/>
      <c r="AC2" s="93"/>
      <c r="AD2" s="93"/>
    </row>
    <row r="3" spans="1:32" ht="19.5" thickBot="1">
      <c r="A3" t="s">
        <v>81</v>
      </c>
      <c r="B3" s="172"/>
      <c r="C3" s="172"/>
      <c r="D3" s="172"/>
      <c r="E3" s="172"/>
      <c r="F3" s="172"/>
      <c r="G3" s="172"/>
      <c r="H3" s="172"/>
      <c r="I3" s="172"/>
      <c r="J3" s="172"/>
      <c r="K3" s="172"/>
      <c r="L3" s="172"/>
      <c r="M3" s="172"/>
      <c r="N3" s="172"/>
      <c r="O3" s="172"/>
      <c r="P3" s="172"/>
      <c r="Q3" s="172"/>
      <c r="R3" s="172"/>
      <c r="S3" s="172"/>
      <c r="T3" s="172"/>
      <c r="U3" s="172"/>
      <c r="V3" s="172"/>
      <c r="W3" s="172"/>
      <c r="X3" s="100"/>
    </row>
    <row r="4" spans="1:32" ht="27.75" customHeight="1">
      <c r="A4" s="1" t="s">
        <v>0</v>
      </c>
      <c r="B4" s="173" t="s">
        <v>1</v>
      </c>
      <c r="C4" s="169"/>
      <c r="D4" s="170"/>
      <c r="E4" s="173" t="s">
        <v>2</v>
      </c>
      <c r="F4" s="169"/>
      <c r="G4" s="170"/>
      <c r="H4" s="173" t="s">
        <v>48</v>
      </c>
      <c r="I4" s="169"/>
      <c r="J4" s="170"/>
      <c r="K4" s="173" t="s">
        <v>49</v>
      </c>
      <c r="L4" s="169"/>
      <c r="M4" s="170"/>
      <c r="N4" s="173" t="s">
        <v>50</v>
      </c>
      <c r="O4" s="169"/>
      <c r="P4" s="170"/>
      <c r="Q4" s="173" t="s">
        <v>4</v>
      </c>
      <c r="R4" s="169"/>
      <c r="S4" s="170"/>
      <c r="T4" s="173" t="s">
        <v>5</v>
      </c>
      <c r="U4" s="169"/>
      <c r="V4" s="170"/>
      <c r="W4" s="169" t="s">
        <v>69</v>
      </c>
      <c r="X4" s="169"/>
      <c r="Y4" s="170"/>
      <c r="Z4" s="169" t="s">
        <v>70</v>
      </c>
      <c r="AA4" s="169"/>
      <c r="AB4" s="170"/>
      <c r="AC4" s="169" t="s">
        <v>7</v>
      </c>
      <c r="AD4" s="169"/>
      <c r="AE4" s="170"/>
      <c r="AF4" s="14"/>
    </row>
    <row r="5" spans="1:32" ht="18.75" customHeight="1" thickBot="1">
      <c r="A5" s="95" t="s">
        <v>51</v>
      </c>
      <c r="B5" s="97" t="s">
        <v>55</v>
      </c>
      <c r="C5" s="11" t="s">
        <v>52</v>
      </c>
      <c r="D5" s="96" t="s">
        <v>78</v>
      </c>
      <c r="E5" s="97" t="s">
        <v>55</v>
      </c>
      <c r="F5" s="11" t="s">
        <v>52</v>
      </c>
      <c r="G5" s="96" t="s">
        <v>78</v>
      </c>
      <c r="H5" s="97" t="s">
        <v>55</v>
      </c>
      <c r="I5" s="6" t="s">
        <v>52</v>
      </c>
      <c r="J5" s="96" t="s">
        <v>78</v>
      </c>
      <c r="K5" s="97" t="s">
        <v>55</v>
      </c>
      <c r="L5" s="6" t="s">
        <v>52</v>
      </c>
      <c r="M5" s="96" t="s">
        <v>78</v>
      </c>
      <c r="N5" s="97" t="s">
        <v>55</v>
      </c>
      <c r="O5" s="6" t="s">
        <v>52</v>
      </c>
      <c r="P5" s="96" t="s">
        <v>78</v>
      </c>
      <c r="Q5" s="97" t="s">
        <v>55</v>
      </c>
      <c r="R5" s="6" t="s">
        <v>52</v>
      </c>
      <c r="S5" s="96" t="s">
        <v>78</v>
      </c>
      <c r="T5" s="97" t="s">
        <v>55</v>
      </c>
      <c r="U5" s="6" t="s">
        <v>52</v>
      </c>
      <c r="V5" s="96" t="s">
        <v>78</v>
      </c>
      <c r="W5" s="97" t="s">
        <v>55</v>
      </c>
      <c r="X5" s="6" t="s">
        <v>52</v>
      </c>
      <c r="Y5" s="96" t="s">
        <v>78</v>
      </c>
      <c r="Z5" s="97" t="s">
        <v>55</v>
      </c>
      <c r="AA5" s="6" t="s">
        <v>52</v>
      </c>
      <c r="AB5" s="96" t="s">
        <v>78</v>
      </c>
      <c r="AC5" s="97" t="s">
        <v>55</v>
      </c>
      <c r="AD5" s="6" t="s">
        <v>52</v>
      </c>
      <c r="AE5" s="96" t="s">
        <v>78</v>
      </c>
      <c r="AF5" s="14"/>
    </row>
    <row r="6" spans="1:32">
      <c r="A6" s="101">
        <f>'Eff Conc.'!B6</f>
        <v>41096</v>
      </c>
      <c r="B6" s="123" t="s">
        <v>71</v>
      </c>
      <c r="C6" s="122">
        <v>7.0000000000000007E-2</v>
      </c>
      <c r="D6" s="121">
        <v>0.1</v>
      </c>
      <c r="E6" s="110" t="s">
        <v>71</v>
      </c>
      <c r="F6" s="122">
        <v>7.0000000000000007E-2</v>
      </c>
      <c r="G6" s="121">
        <v>0.1</v>
      </c>
      <c r="H6" s="110" t="s">
        <v>72</v>
      </c>
      <c r="I6" s="124">
        <v>0.1</v>
      </c>
      <c r="J6" s="121">
        <v>0.2</v>
      </c>
      <c r="K6" s="110" t="s">
        <v>73</v>
      </c>
      <c r="L6" s="125">
        <v>2E-3</v>
      </c>
      <c r="M6" s="109">
        <v>0.03</v>
      </c>
      <c r="N6" s="110" t="s">
        <v>71</v>
      </c>
      <c r="O6" s="126">
        <v>0.04</v>
      </c>
      <c r="P6" s="121">
        <v>0.1</v>
      </c>
      <c r="Q6" s="110" t="s">
        <v>74</v>
      </c>
      <c r="R6" s="122">
        <v>1.4999999999999999E-2</v>
      </c>
      <c r="S6" s="121">
        <v>0.1</v>
      </c>
      <c r="T6" s="110" t="s">
        <v>74</v>
      </c>
      <c r="U6" s="122">
        <v>1.4999999999999999E-2</v>
      </c>
      <c r="V6" s="121">
        <v>0.1</v>
      </c>
      <c r="W6" s="110" t="s">
        <v>74</v>
      </c>
      <c r="X6" s="122">
        <v>6.0000000000000001E-3</v>
      </c>
      <c r="Y6" s="121">
        <v>0.1</v>
      </c>
      <c r="Z6" s="110" t="s">
        <v>74</v>
      </c>
      <c r="AA6" s="122">
        <v>6.0000000000000001E-3</v>
      </c>
      <c r="AB6" s="121">
        <v>0.1</v>
      </c>
      <c r="AC6" s="110" t="s">
        <v>75</v>
      </c>
      <c r="AD6" s="121">
        <v>2</v>
      </c>
      <c r="AE6" s="111" t="s">
        <v>76</v>
      </c>
    </row>
    <row r="7" spans="1:32">
      <c r="A7" s="103">
        <f>'Eff Conc.'!B7</f>
        <v>41130</v>
      </c>
      <c r="B7" s="104" t="s">
        <v>71</v>
      </c>
      <c r="C7" s="133">
        <v>7.0000000000000007E-2</v>
      </c>
      <c r="D7" s="131">
        <v>0.1</v>
      </c>
      <c r="E7" s="114" t="s">
        <v>71</v>
      </c>
      <c r="F7" s="133">
        <v>7.0000000000000007E-2</v>
      </c>
      <c r="G7" s="131">
        <v>0.1</v>
      </c>
      <c r="H7" s="114" t="s">
        <v>72</v>
      </c>
      <c r="I7" s="140">
        <v>0.1</v>
      </c>
      <c r="J7" s="134">
        <v>0.02</v>
      </c>
      <c r="K7" s="114" t="s">
        <v>73</v>
      </c>
      <c r="L7" s="135">
        <v>2E-3</v>
      </c>
      <c r="M7" s="113">
        <v>0.03</v>
      </c>
      <c r="N7" s="143" t="s">
        <v>71</v>
      </c>
      <c r="O7" s="149">
        <v>0.04</v>
      </c>
      <c r="P7" s="145">
        <v>0.1</v>
      </c>
      <c r="Q7" s="114" t="s">
        <v>74</v>
      </c>
      <c r="R7" s="133">
        <v>1.4999999999999999E-2</v>
      </c>
      <c r="S7" s="131">
        <v>0.1</v>
      </c>
      <c r="T7" s="114" t="s">
        <v>74</v>
      </c>
      <c r="U7" s="133">
        <v>1.4999999999999999E-2</v>
      </c>
      <c r="V7" s="131">
        <v>0.1</v>
      </c>
      <c r="W7" s="114"/>
      <c r="X7" s="112"/>
      <c r="Y7" s="113"/>
      <c r="Z7" s="114"/>
      <c r="AA7" s="113"/>
      <c r="AB7" s="115"/>
      <c r="AC7" s="114" t="s">
        <v>75</v>
      </c>
      <c r="AD7" s="131">
        <v>2</v>
      </c>
      <c r="AE7" s="115" t="s">
        <v>76</v>
      </c>
    </row>
    <row r="8" spans="1:32">
      <c r="A8" s="103">
        <f>'Eff Conc.'!B8</f>
        <v>41137</v>
      </c>
      <c r="B8" s="104"/>
      <c r="C8" s="133"/>
      <c r="D8" s="113"/>
      <c r="E8" s="114"/>
      <c r="F8" s="112"/>
      <c r="G8" s="113"/>
      <c r="H8" s="114"/>
      <c r="I8" s="112"/>
      <c r="J8" s="113"/>
      <c r="K8" s="114"/>
      <c r="L8" s="112"/>
      <c r="M8" s="113"/>
      <c r="N8" s="114"/>
      <c r="O8" s="150"/>
      <c r="P8" s="113"/>
      <c r="Q8" s="114"/>
      <c r="R8" s="112"/>
      <c r="S8" s="113"/>
      <c r="T8" s="114"/>
      <c r="U8" s="112"/>
      <c r="V8" s="113"/>
      <c r="W8" s="143" t="s">
        <v>74</v>
      </c>
      <c r="X8" s="144">
        <v>6.0000000000000001E-3</v>
      </c>
      <c r="Y8" s="145">
        <v>0.1</v>
      </c>
      <c r="Z8" s="143" t="s">
        <v>74</v>
      </c>
      <c r="AA8" s="146">
        <v>6.0000000000000001E-3</v>
      </c>
      <c r="AB8" s="147">
        <v>0.1</v>
      </c>
      <c r="AC8" s="114"/>
      <c r="AD8" s="113"/>
      <c r="AE8" s="115"/>
    </row>
    <row r="9" spans="1:32" ht="15.75" thickBot="1">
      <c r="A9" s="105">
        <f>'Eff Conc.'!B9</f>
        <v>41164</v>
      </c>
      <c r="B9" s="106" t="s">
        <v>71</v>
      </c>
      <c r="C9" s="136">
        <v>7.0000000000000007E-2</v>
      </c>
      <c r="D9" s="132">
        <v>0.1</v>
      </c>
      <c r="E9" s="117" t="s">
        <v>71</v>
      </c>
      <c r="F9" s="137">
        <v>7.0000000000000007E-2</v>
      </c>
      <c r="G9" s="132">
        <v>0.1</v>
      </c>
      <c r="H9" s="117" t="s">
        <v>72</v>
      </c>
      <c r="I9" s="139">
        <v>0.1</v>
      </c>
      <c r="J9" s="138">
        <v>0.02</v>
      </c>
      <c r="K9" s="117" t="s">
        <v>73</v>
      </c>
      <c r="L9" s="141">
        <v>2E-3</v>
      </c>
      <c r="M9" s="116">
        <v>0.03</v>
      </c>
      <c r="N9" s="117" t="s">
        <v>71</v>
      </c>
      <c r="O9" s="151">
        <v>0.04</v>
      </c>
      <c r="P9" s="148">
        <v>0.1</v>
      </c>
      <c r="Q9" s="117" t="s">
        <v>74</v>
      </c>
      <c r="R9" s="137">
        <v>1.4999999999999999E-2</v>
      </c>
      <c r="S9" s="132">
        <v>0.1</v>
      </c>
      <c r="T9" s="117" t="s">
        <v>74</v>
      </c>
      <c r="U9" s="137">
        <v>1.4999999999999999E-2</v>
      </c>
      <c r="V9" s="132">
        <v>0.1</v>
      </c>
      <c r="W9" s="117" t="s">
        <v>74</v>
      </c>
      <c r="X9" s="137">
        <v>6.0000000000000001E-3</v>
      </c>
      <c r="Y9" s="132">
        <v>0.1</v>
      </c>
      <c r="Z9" s="117" t="s">
        <v>74</v>
      </c>
      <c r="AA9" s="138">
        <v>6.0000000000000001E-3</v>
      </c>
      <c r="AB9" s="142">
        <v>0.1</v>
      </c>
      <c r="AC9" s="117" t="s">
        <v>75</v>
      </c>
      <c r="AD9" s="132">
        <v>2</v>
      </c>
      <c r="AE9" s="118" t="s">
        <v>76</v>
      </c>
      <c r="AF9" s="16" t="s">
        <v>16</v>
      </c>
    </row>
    <row r="10" spans="1:32">
      <c r="A10" s="103">
        <v>41194</v>
      </c>
      <c r="B10" s="123" t="s">
        <v>71</v>
      </c>
      <c r="C10" s="122">
        <v>7.0000000000000007E-2</v>
      </c>
      <c r="D10" s="121">
        <v>0.1</v>
      </c>
      <c r="E10" s="110" t="s">
        <v>71</v>
      </c>
      <c r="F10" s="122">
        <v>7.0000000000000007E-2</v>
      </c>
      <c r="G10" s="121">
        <v>0.1</v>
      </c>
      <c r="H10" s="110" t="s">
        <v>72</v>
      </c>
      <c r="I10" s="124">
        <v>0.1</v>
      </c>
      <c r="J10" s="109">
        <v>0.02</v>
      </c>
      <c r="K10" s="110" t="s">
        <v>73</v>
      </c>
      <c r="L10" s="125">
        <v>2E-3</v>
      </c>
      <c r="M10" s="109">
        <v>0.03</v>
      </c>
      <c r="N10" s="110" t="s">
        <v>71</v>
      </c>
      <c r="O10" s="126">
        <v>0.04</v>
      </c>
      <c r="P10" s="121">
        <v>0.1</v>
      </c>
      <c r="Q10" s="110" t="s">
        <v>74</v>
      </c>
      <c r="R10" s="122">
        <v>7.0000000000000001E-3</v>
      </c>
      <c r="S10" s="109">
        <v>0.01</v>
      </c>
      <c r="T10" s="110" t="s">
        <v>74</v>
      </c>
      <c r="U10" s="122">
        <v>7.0000000000000001E-3</v>
      </c>
      <c r="V10" s="109">
        <v>0.01</v>
      </c>
      <c r="W10" s="110"/>
      <c r="X10" s="122"/>
      <c r="Y10" s="109"/>
      <c r="Z10" s="110"/>
      <c r="AA10" s="122"/>
      <c r="AB10" s="109"/>
      <c r="AC10" s="110" t="s">
        <v>75</v>
      </c>
      <c r="AD10" s="121">
        <v>2</v>
      </c>
      <c r="AE10" s="111" t="s">
        <v>76</v>
      </c>
    </row>
    <row r="11" spans="1:32">
      <c r="A11" s="103">
        <v>41195</v>
      </c>
      <c r="B11" s="104"/>
      <c r="C11" s="112"/>
      <c r="D11" s="113"/>
      <c r="E11" s="114"/>
      <c r="F11" s="112"/>
      <c r="G11" s="113"/>
      <c r="H11" s="114"/>
      <c r="I11" s="112"/>
      <c r="J11" s="113"/>
      <c r="K11" s="114"/>
      <c r="L11" s="112"/>
      <c r="M11" s="113"/>
      <c r="N11" s="114"/>
      <c r="O11" s="127"/>
      <c r="P11" s="113"/>
      <c r="Q11" s="114"/>
      <c r="R11" s="112"/>
      <c r="S11" s="113"/>
      <c r="T11" s="114"/>
      <c r="U11" s="112"/>
      <c r="V11" s="113"/>
      <c r="W11" s="143" t="s">
        <v>74</v>
      </c>
      <c r="X11" s="144">
        <v>6.0000000000000001E-3</v>
      </c>
      <c r="Y11" s="155">
        <v>0.01</v>
      </c>
      <c r="Z11" s="143" t="s">
        <v>74</v>
      </c>
      <c r="AA11" s="146">
        <v>6.0000000000000001E-3</v>
      </c>
      <c r="AB11" s="156">
        <v>0.01</v>
      </c>
      <c r="AC11" s="114"/>
      <c r="AD11" s="113"/>
      <c r="AE11" s="115"/>
    </row>
    <row r="12" spans="1:32">
      <c r="A12" s="103">
        <v>41229</v>
      </c>
      <c r="B12" s="104" t="s">
        <v>71</v>
      </c>
      <c r="C12" s="133">
        <v>7.0000000000000007E-2</v>
      </c>
      <c r="D12" s="131">
        <v>0.1</v>
      </c>
      <c r="E12" s="114" t="s">
        <v>71</v>
      </c>
      <c r="F12" s="133">
        <v>7.0000000000000007E-2</v>
      </c>
      <c r="G12" s="131">
        <v>0.1</v>
      </c>
      <c r="H12" s="114" t="s">
        <v>72</v>
      </c>
      <c r="I12" s="140">
        <v>0.1</v>
      </c>
      <c r="J12" s="131">
        <v>0.2</v>
      </c>
      <c r="K12" s="114" t="s">
        <v>73</v>
      </c>
      <c r="L12" s="135">
        <v>2E-3</v>
      </c>
      <c r="M12" s="113">
        <v>0.03</v>
      </c>
      <c r="N12" s="143" t="s">
        <v>71</v>
      </c>
      <c r="O12" s="149">
        <v>0.04</v>
      </c>
      <c r="P12" s="145">
        <v>0.1</v>
      </c>
      <c r="Q12" s="114" t="s">
        <v>74</v>
      </c>
      <c r="R12" s="133">
        <v>1.4999999999999999E-2</v>
      </c>
      <c r="S12" s="131">
        <v>0.1</v>
      </c>
      <c r="T12" s="114" t="s">
        <v>74</v>
      </c>
      <c r="U12" s="133">
        <v>1.4999999999999999E-2</v>
      </c>
      <c r="V12" s="131">
        <v>0.1</v>
      </c>
      <c r="W12" s="143" t="s">
        <v>74</v>
      </c>
      <c r="X12" s="144">
        <v>6.0000000000000001E-3</v>
      </c>
      <c r="Y12" s="145">
        <v>0.1</v>
      </c>
      <c r="Z12" s="143" t="s">
        <v>74</v>
      </c>
      <c r="AA12" s="146">
        <v>6.0000000000000001E-3</v>
      </c>
      <c r="AB12" s="147">
        <v>0.1</v>
      </c>
      <c r="AC12" s="114" t="s">
        <v>75</v>
      </c>
      <c r="AD12" s="131">
        <v>2</v>
      </c>
      <c r="AE12" s="115" t="s">
        <v>76</v>
      </c>
    </row>
    <row r="13" spans="1:32" ht="15.75" thickBot="1">
      <c r="A13" s="105">
        <v>41257</v>
      </c>
      <c r="B13" s="106" t="s">
        <v>71</v>
      </c>
      <c r="C13" s="136">
        <v>7.0000000000000007E-2</v>
      </c>
      <c r="D13" s="132">
        <v>0.1</v>
      </c>
      <c r="E13" s="117" t="s">
        <v>71</v>
      </c>
      <c r="F13" s="137">
        <v>7.0000000000000007E-2</v>
      </c>
      <c r="G13" s="132">
        <v>0.1</v>
      </c>
      <c r="H13" s="117" t="s">
        <v>72</v>
      </c>
      <c r="I13" s="139">
        <v>0.1</v>
      </c>
      <c r="J13" s="138">
        <v>0.02</v>
      </c>
      <c r="K13" s="117" t="s">
        <v>73</v>
      </c>
      <c r="L13" s="141">
        <v>2E-3</v>
      </c>
      <c r="M13" s="116">
        <v>0.03</v>
      </c>
      <c r="N13" s="117" t="s">
        <v>71</v>
      </c>
      <c r="O13" s="151">
        <v>0.04</v>
      </c>
      <c r="P13" s="148">
        <v>0.1</v>
      </c>
      <c r="Q13" s="117" t="s">
        <v>74</v>
      </c>
      <c r="R13" s="119">
        <v>0.01</v>
      </c>
      <c r="S13" s="138">
        <v>7.0000000000000001E-3</v>
      </c>
      <c r="T13" s="117" t="s">
        <v>74</v>
      </c>
      <c r="U13" s="119">
        <v>0.01</v>
      </c>
      <c r="V13" s="138">
        <v>7.0000000000000001E-3</v>
      </c>
      <c r="W13" s="117" t="s">
        <v>74</v>
      </c>
      <c r="X13" s="137">
        <v>6.0000000000000001E-3</v>
      </c>
      <c r="Y13" s="116">
        <v>0.01</v>
      </c>
      <c r="Z13" s="117" t="s">
        <v>74</v>
      </c>
      <c r="AA13" s="138">
        <v>6.0000000000000001E-3</v>
      </c>
      <c r="AB13" s="118">
        <v>0.01</v>
      </c>
      <c r="AC13" s="117"/>
      <c r="AD13" s="116"/>
      <c r="AE13" s="118"/>
      <c r="AF13" s="16" t="s">
        <v>15</v>
      </c>
    </row>
    <row r="14" spans="1:32">
      <c r="A14" s="103">
        <v>41275</v>
      </c>
      <c r="B14" s="102"/>
      <c r="C14" s="108"/>
      <c r="D14" s="109"/>
      <c r="E14" s="110"/>
      <c r="F14" s="108"/>
      <c r="G14" s="109"/>
      <c r="H14" s="110"/>
      <c r="I14" s="108"/>
      <c r="J14" s="109"/>
      <c r="K14" s="110"/>
      <c r="L14" s="108"/>
      <c r="M14" s="109"/>
      <c r="N14" s="110"/>
      <c r="O14" s="129"/>
      <c r="P14" s="109"/>
      <c r="Q14" s="110"/>
      <c r="R14" s="108"/>
      <c r="S14" s="109"/>
      <c r="T14" s="110"/>
      <c r="U14" s="108"/>
      <c r="V14" s="109"/>
      <c r="W14" s="110"/>
      <c r="X14" s="108"/>
      <c r="Y14" s="109"/>
      <c r="Z14" s="110"/>
      <c r="AA14" s="109"/>
      <c r="AB14" s="111"/>
      <c r="AC14" s="110"/>
      <c r="AD14" s="109"/>
      <c r="AE14" s="111"/>
    </row>
    <row r="15" spans="1:32">
      <c r="A15" s="103">
        <v>41306</v>
      </c>
      <c r="B15" s="104"/>
      <c r="C15" s="112"/>
      <c r="D15" s="113"/>
      <c r="E15" s="114"/>
      <c r="F15" s="112"/>
      <c r="G15" s="113"/>
      <c r="H15" s="114"/>
      <c r="I15" s="112"/>
      <c r="J15" s="113"/>
      <c r="K15" s="114"/>
      <c r="L15" s="112"/>
      <c r="M15" s="113"/>
      <c r="N15" s="114"/>
      <c r="O15" s="127"/>
      <c r="P15" s="113"/>
      <c r="Q15" s="114"/>
      <c r="R15" s="112"/>
      <c r="S15" s="113"/>
      <c r="T15" s="114"/>
      <c r="U15" s="112"/>
      <c r="V15" s="113"/>
      <c r="W15" s="114"/>
      <c r="X15" s="112"/>
      <c r="Y15" s="113"/>
      <c r="Z15" s="114"/>
      <c r="AA15" s="113"/>
      <c r="AB15" s="115"/>
      <c r="AC15" s="114"/>
      <c r="AD15" s="113"/>
      <c r="AE15" s="115"/>
    </row>
    <row r="16" spans="1:32" ht="15.75" thickBot="1">
      <c r="A16" s="105">
        <v>41334</v>
      </c>
      <c r="B16" s="106"/>
      <c r="C16" s="119"/>
      <c r="D16" s="116"/>
      <c r="E16" s="117"/>
      <c r="F16" s="119"/>
      <c r="G16" s="116"/>
      <c r="H16" s="117"/>
      <c r="I16" s="119"/>
      <c r="J16" s="116"/>
      <c r="K16" s="117"/>
      <c r="L16" s="119"/>
      <c r="M16" s="116"/>
      <c r="N16" s="117"/>
      <c r="O16" s="128"/>
      <c r="P16" s="116"/>
      <c r="Q16" s="117"/>
      <c r="R16" s="119"/>
      <c r="S16" s="116"/>
      <c r="T16" s="117"/>
      <c r="U16" s="119"/>
      <c r="V16" s="116"/>
      <c r="W16" s="117"/>
      <c r="X16" s="119"/>
      <c r="Y16" s="116"/>
      <c r="Z16" s="117"/>
      <c r="AA16" s="116"/>
      <c r="AB16" s="118"/>
      <c r="AC16" s="117"/>
      <c r="AD16" s="116"/>
      <c r="AE16" s="118"/>
      <c r="AF16" s="16" t="s">
        <v>17</v>
      </c>
    </row>
    <row r="17" spans="1:32">
      <c r="A17" s="103">
        <v>41365</v>
      </c>
      <c r="B17" s="102"/>
      <c r="C17" s="108"/>
      <c r="D17" s="109"/>
      <c r="E17" s="110"/>
      <c r="F17" s="108"/>
      <c r="G17" s="109"/>
      <c r="H17" s="110"/>
      <c r="I17" s="108"/>
      <c r="J17" s="109"/>
      <c r="K17" s="110"/>
      <c r="L17" s="108"/>
      <c r="M17" s="109"/>
      <c r="N17" s="110"/>
      <c r="O17" s="129"/>
      <c r="P17" s="109"/>
      <c r="Q17" s="110"/>
      <c r="R17" s="108"/>
      <c r="S17" s="109"/>
      <c r="T17" s="110"/>
      <c r="U17" s="108"/>
      <c r="V17" s="109"/>
      <c r="W17" s="110"/>
      <c r="X17" s="108"/>
      <c r="Y17" s="109"/>
      <c r="Z17" s="110"/>
      <c r="AA17" s="109"/>
      <c r="AB17" s="111"/>
      <c r="AC17" s="110"/>
      <c r="AD17" s="109"/>
      <c r="AE17" s="111"/>
    </row>
    <row r="18" spans="1:32">
      <c r="A18" s="103">
        <v>41395</v>
      </c>
      <c r="B18" s="104"/>
      <c r="C18" s="112"/>
      <c r="D18" s="113"/>
      <c r="E18" s="114"/>
      <c r="F18" s="112"/>
      <c r="G18" s="113"/>
      <c r="H18" s="114"/>
      <c r="I18" s="112"/>
      <c r="J18" s="113"/>
      <c r="K18" s="114"/>
      <c r="L18" s="112"/>
      <c r="M18" s="113"/>
      <c r="N18" s="114"/>
      <c r="O18" s="127"/>
      <c r="P18" s="113"/>
      <c r="Q18" s="114"/>
      <c r="R18" s="112"/>
      <c r="S18" s="113"/>
      <c r="T18" s="114"/>
      <c r="U18" s="112"/>
      <c r="V18" s="113"/>
      <c r="W18" s="114"/>
      <c r="X18" s="112"/>
      <c r="Y18" s="113"/>
      <c r="Z18" s="114"/>
      <c r="AA18" s="113"/>
      <c r="AB18" s="115"/>
      <c r="AC18" s="114"/>
      <c r="AD18" s="113"/>
      <c r="AE18" s="115"/>
    </row>
    <row r="19" spans="1:32" ht="15.75" thickBot="1">
      <c r="A19" s="105">
        <v>41426</v>
      </c>
      <c r="B19" s="106"/>
      <c r="C19" s="119"/>
      <c r="D19" s="116"/>
      <c r="E19" s="117"/>
      <c r="F19" s="119"/>
      <c r="G19" s="116"/>
      <c r="H19" s="117"/>
      <c r="I19" s="119"/>
      <c r="J19" s="116"/>
      <c r="K19" s="117"/>
      <c r="L19" s="119"/>
      <c r="M19" s="116"/>
      <c r="N19" s="117"/>
      <c r="O19" s="128"/>
      <c r="P19" s="116"/>
      <c r="Q19" s="117"/>
      <c r="R19" s="119"/>
      <c r="S19" s="116"/>
      <c r="T19" s="117"/>
      <c r="U19" s="119"/>
      <c r="V19" s="116"/>
      <c r="W19" s="117"/>
      <c r="X19" s="119"/>
      <c r="Y19" s="116"/>
      <c r="Z19" s="117"/>
      <c r="AA19" s="116"/>
      <c r="AB19" s="118"/>
      <c r="AC19" s="117"/>
      <c r="AD19" s="116"/>
      <c r="AE19" s="118"/>
      <c r="AF19" s="20" t="s">
        <v>53</v>
      </c>
    </row>
    <row r="20" spans="1:32">
      <c r="A20" s="103">
        <v>41456</v>
      </c>
      <c r="B20" s="102"/>
      <c r="C20" s="108"/>
      <c r="D20" s="109"/>
      <c r="E20" s="110"/>
      <c r="F20" s="108"/>
      <c r="G20" s="109"/>
      <c r="H20" s="110"/>
      <c r="I20" s="108"/>
      <c r="J20" s="109"/>
      <c r="K20" s="110"/>
      <c r="L20" s="108"/>
      <c r="M20" s="109"/>
      <c r="N20" s="110"/>
      <c r="O20" s="129"/>
      <c r="P20" s="109"/>
      <c r="Q20" s="110"/>
      <c r="R20" s="108"/>
      <c r="S20" s="109"/>
      <c r="T20" s="110"/>
      <c r="U20" s="108"/>
      <c r="V20" s="109"/>
      <c r="W20" s="110"/>
      <c r="X20" s="108"/>
      <c r="Y20" s="109"/>
      <c r="Z20" s="110"/>
      <c r="AA20" s="109"/>
      <c r="AB20" s="111"/>
      <c r="AC20" s="110"/>
      <c r="AD20" s="109"/>
      <c r="AE20" s="111"/>
    </row>
    <row r="21" spans="1:32">
      <c r="A21" s="103">
        <v>41487</v>
      </c>
      <c r="B21" s="104"/>
      <c r="C21" s="112"/>
      <c r="D21" s="113"/>
      <c r="E21" s="114"/>
      <c r="F21" s="112"/>
      <c r="G21" s="113"/>
      <c r="H21" s="114"/>
      <c r="I21" s="112"/>
      <c r="J21" s="113"/>
      <c r="K21" s="114"/>
      <c r="L21" s="112"/>
      <c r="M21" s="113"/>
      <c r="N21" s="114"/>
      <c r="O21" s="127"/>
      <c r="P21" s="113"/>
      <c r="Q21" s="114"/>
      <c r="R21" s="112"/>
      <c r="S21" s="113"/>
      <c r="T21" s="114"/>
      <c r="U21" s="112"/>
      <c r="V21" s="113"/>
      <c r="W21" s="114"/>
      <c r="X21" s="112"/>
      <c r="Y21" s="113"/>
      <c r="Z21" s="114"/>
      <c r="AA21" s="113"/>
      <c r="AB21" s="115"/>
      <c r="AC21" s="114"/>
      <c r="AD21" s="113"/>
      <c r="AE21" s="115"/>
    </row>
    <row r="22" spans="1:32" ht="15.75" thickBot="1">
      <c r="A22" s="105">
        <v>41518</v>
      </c>
      <c r="B22" s="106"/>
      <c r="C22" s="119"/>
      <c r="D22" s="116"/>
      <c r="E22" s="117"/>
      <c r="F22" s="119"/>
      <c r="G22" s="116"/>
      <c r="H22" s="117"/>
      <c r="I22" s="119"/>
      <c r="J22" s="116"/>
      <c r="K22" s="117"/>
      <c r="L22" s="119"/>
      <c r="M22" s="116"/>
      <c r="N22" s="117"/>
      <c r="O22" s="128"/>
      <c r="P22" s="116"/>
      <c r="Q22" s="117"/>
      <c r="R22" s="119"/>
      <c r="S22" s="116"/>
      <c r="T22" s="117"/>
      <c r="U22" s="119"/>
      <c r="V22" s="116"/>
      <c r="W22" s="117"/>
      <c r="X22" s="119"/>
      <c r="Y22" s="116"/>
      <c r="Z22" s="117"/>
      <c r="AA22" s="116"/>
      <c r="AB22" s="118"/>
      <c r="AC22" s="117"/>
      <c r="AD22" s="116"/>
      <c r="AE22" s="118"/>
      <c r="AF22" s="16" t="s">
        <v>16</v>
      </c>
    </row>
    <row r="23" spans="1:32">
      <c r="A23" s="103">
        <v>41548</v>
      </c>
      <c r="B23" s="102"/>
      <c r="C23" s="108"/>
      <c r="D23" s="109"/>
      <c r="E23" s="110"/>
      <c r="F23" s="108"/>
      <c r="G23" s="109"/>
      <c r="H23" s="110"/>
      <c r="I23" s="108"/>
      <c r="J23" s="109"/>
      <c r="K23" s="110"/>
      <c r="L23" s="108"/>
      <c r="M23" s="109"/>
      <c r="N23" s="110"/>
      <c r="O23" s="129"/>
      <c r="P23" s="109"/>
      <c r="Q23" s="110"/>
      <c r="R23" s="108"/>
      <c r="S23" s="109"/>
      <c r="T23" s="110"/>
      <c r="U23" s="108"/>
      <c r="V23" s="109"/>
      <c r="W23" s="110"/>
      <c r="X23" s="108"/>
      <c r="Y23" s="109"/>
      <c r="Z23" s="110"/>
      <c r="AA23" s="109"/>
      <c r="AB23" s="111"/>
      <c r="AC23" s="110"/>
      <c r="AD23" s="109"/>
      <c r="AE23" s="111"/>
    </row>
    <row r="24" spans="1:32">
      <c r="A24" s="103">
        <v>41579</v>
      </c>
      <c r="B24" s="104"/>
      <c r="C24" s="112"/>
      <c r="D24" s="113"/>
      <c r="E24" s="114"/>
      <c r="F24" s="112"/>
      <c r="G24" s="113"/>
      <c r="H24" s="114"/>
      <c r="I24" s="112"/>
      <c r="J24" s="113"/>
      <c r="K24" s="114"/>
      <c r="L24" s="112"/>
      <c r="M24" s="113"/>
      <c r="N24" s="114"/>
      <c r="O24" s="127"/>
      <c r="P24" s="113"/>
      <c r="Q24" s="114"/>
      <c r="R24" s="112"/>
      <c r="S24" s="113"/>
      <c r="T24" s="114"/>
      <c r="U24" s="112"/>
      <c r="V24" s="113"/>
      <c r="W24" s="114"/>
      <c r="X24" s="112"/>
      <c r="Y24" s="113"/>
      <c r="Z24" s="114"/>
      <c r="AA24" s="113"/>
      <c r="AB24" s="115"/>
      <c r="AC24" s="114"/>
      <c r="AD24" s="113"/>
      <c r="AE24" s="115"/>
    </row>
    <row r="25" spans="1:32" ht="15.75" thickBot="1">
      <c r="A25" s="105">
        <v>41609</v>
      </c>
      <c r="B25" s="106"/>
      <c r="C25" s="119"/>
      <c r="D25" s="116"/>
      <c r="E25" s="117"/>
      <c r="F25" s="119"/>
      <c r="G25" s="116"/>
      <c r="H25" s="117"/>
      <c r="I25" s="119"/>
      <c r="J25" s="116"/>
      <c r="K25" s="117"/>
      <c r="L25" s="119"/>
      <c r="M25" s="116"/>
      <c r="N25" s="117"/>
      <c r="O25" s="128"/>
      <c r="P25" s="116"/>
      <c r="Q25" s="117"/>
      <c r="R25" s="119"/>
      <c r="S25" s="116"/>
      <c r="T25" s="117"/>
      <c r="U25" s="119"/>
      <c r="V25" s="116"/>
      <c r="W25" s="117"/>
      <c r="X25" s="119"/>
      <c r="Y25" s="116"/>
      <c r="Z25" s="117"/>
      <c r="AA25" s="116"/>
      <c r="AB25" s="118"/>
      <c r="AC25" s="117"/>
      <c r="AD25" s="116"/>
      <c r="AE25" s="118"/>
      <c r="AF25" s="16" t="s">
        <v>15</v>
      </c>
    </row>
    <row r="26" spans="1:32">
      <c r="A26" s="103">
        <v>41640</v>
      </c>
      <c r="B26" s="102"/>
      <c r="C26" s="108"/>
      <c r="D26" s="109"/>
      <c r="E26" s="110"/>
      <c r="F26" s="108"/>
      <c r="G26" s="109"/>
      <c r="H26" s="110"/>
      <c r="I26" s="108"/>
      <c r="J26" s="109"/>
      <c r="K26" s="110"/>
      <c r="L26" s="108"/>
      <c r="M26" s="109"/>
      <c r="N26" s="110"/>
      <c r="O26" s="129"/>
      <c r="P26" s="109"/>
      <c r="Q26" s="110"/>
      <c r="R26" s="108"/>
      <c r="S26" s="109"/>
      <c r="T26" s="110"/>
      <c r="U26" s="108"/>
      <c r="V26" s="109"/>
      <c r="W26" s="110"/>
      <c r="X26" s="108"/>
      <c r="Y26" s="109"/>
      <c r="Z26" s="110"/>
      <c r="AA26" s="109"/>
      <c r="AB26" s="111"/>
      <c r="AC26" s="110"/>
      <c r="AD26" s="109"/>
      <c r="AE26" s="111"/>
    </row>
    <row r="27" spans="1:32">
      <c r="A27" s="103">
        <v>41671</v>
      </c>
      <c r="B27" s="104"/>
      <c r="C27" s="112"/>
      <c r="D27" s="113"/>
      <c r="E27" s="114"/>
      <c r="F27" s="112"/>
      <c r="G27" s="113"/>
      <c r="H27" s="114"/>
      <c r="I27" s="112"/>
      <c r="J27" s="113"/>
      <c r="K27" s="114"/>
      <c r="L27" s="112"/>
      <c r="M27" s="113"/>
      <c r="N27" s="114"/>
      <c r="O27" s="127"/>
      <c r="P27" s="113"/>
      <c r="Q27" s="114"/>
      <c r="R27" s="112"/>
      <c r="S27" s="113"/>
      <c r="T27" s="114"/>
      <c r="U27" s="112"/>
      <c r="V27" s="113"/>
      <c r="W27" s="114"/>
      <c r="X27" s="112"/>
      <c r="Y27" s="113"/>
      <c r="Z27" s="114"/>
      <c r="AA27" s="113"/>
      <c r="AB27" s="115"/>
      <c r="AC27" s="114"/>
      <c r="AD27" s="113"/>
      <c r="AE27" s="115"/>
    </row>
    <row r="28" spans="1:32" ht="15.75" thickBot="1">
      <c r="A28" s="105">
        <v>41699</v>
      </c>
      <c r="B28" s="106"/>
      <c r="C28" s="119"/>
      <c r="D28" s="116"/>
      <c r="E28" s="117"/>
      <c r="F28" s="119"/>
      <c r="G28" s="116"/>
      <c r="H28" s="117"/>
      <c r="I28" s="119"/>
      <c r="J28" s="116"/>
      <c r="K28" s="117"/>
      <c r="L28" s="119"/>
      <c r="M28" s="116"/>
      <c r="N28" s="117"/>
      <c r="O28" s="128"/>
      <c r="P28" s="116"/>
      <c r="Q28" s="117"/>
      <c r="R28" s="119"/>
      <c r="S28" s="116"/>
      <c r="T28" s="117"/>
      <c r="U28" s="119"/>
      <c r="V28" s="116"/>
      <c r="W28" s="117"/>
      <c r="X28" s="119"/>
      <c r="Y28" s="116"/>
      <c r="Z28" s="117"/>
      <c r="AA28" s="116"/>
      <c r="AB28" s="118"/>
      <c r="AC28" s="117"/>
      <c r="AD28" s="116"/>
      <c r="AE28" s="118"/>
      <c r="AF28" s="16" t="s">
        <v>17</v>
      </c>
    </row>
    <row r="29" spans="1:32">
      <c r="A29" s="103">
        <v>41730</v>
      </c>
      <c r="B29" s="102"/>
      <c r="C29" s="108"/>
      <c r="D29" s="109"/>
      <c r="E29" s="110"/>
      <c r="F29" s="108"/>
      <c r="G29" s="109"/>
      <c r="H29" s="110"/>
      <c r="I29" s="108"/>
      <c r="J29" s="109"/>
      <c r="K29" s="110"/>
      <c r="L29" s="108"/>
      <c r="M29" s="109"/>
      <c r="N29" s="110"/>
      <c r="O29" s="129"/>
      <c r="P29" s="109"/>
      <c r="Q29" s="110"/>
      <c r="R29" s="108"/>
      <c r="S29" s="109"/>
      <c r="T29" s="110"/>
      <c r="U29" s="108"/>
      <c r="V29" s="109"/>
      <c r="W29" s="110"/>
      <c r="X29" s="108"/>
      <c r="Y29" s="109"/>
      <c r="Z29" s="110"/>
      <c r="AA29" s="109"/>
      <c r="AB29" s="111"/>
      <c r="AC29" s="110"/>
      <c r="AD29" s="109"/>
      <c r="AE29" s="111"/>
    </row>
    <row r="30" spans="1:32">
      <c r="A30" s="103">
        <v>41760</v>
      </c>
      <c r="B30" s="104"/>
      <c r="C30" s="112"/>
      <c r="D30" s="113"/>
      <c r="E30" s="114"/>
      <c r="F30" s="112"/>
      <c r="G30" s="113"/>
      <c r="H30" s="114"/>
      <c r="I30" s="112"/>
      <c r="J30" s="113"/>
      <c r="K30" s="114"/>
      <c r="L30" s="112"/>
      <c r="M30" s="113"/>
      <c r="N30" s="114"/>
      <c r="O30" s="127"/>
      <c r="P30" s="113"/>
      <c r="Q30" s="114"/>
      <c r="R30" s="112"/>
      <c r="S30" s="113"/>
      <c r="T30" s="114"/>
      <c r="U30" s="112"/>
      <c r="V30" s="113"/>
      <c r="W30" s="114"/>
      <c r="X30" s="112"/>
      <c r="Y30" s="113"/>
      <c r="Z30" s="114"/>
      <c r="AA30" s="113"/>
      <c r="AB30" s="115"/>
      <c r="AC30" s="114"/>
      <c r="AD30" s="113"/>
      <c r="AE30" s="115"/>
    </row>
    <row r="31" spans="1:32" ht="15.75" thickBot="1">
      <c r="A31" s="107">
        <v>41791</v>
      </c>
      <c r="B31" s="106"/>
      <c r="C31" s="119"/>
      <c r="D31" s="116"/>
      <c r="E31" s="117"/>
      <c r="F31" s="119"/>
      <c r="G31" s="116"/>
      <c r="H31" s="117"/>
      <c r="I31" s="119"/>
      <c r="J31" s="116"/>
      <c r="K31" s="117"/>
      <c r="L31" s="119"/>
      <c r="M31" s="116"/>
      <c r="N31" s="117"/>
      <c r="O31" s="128"/>
      <c r="P31" s="116"/>
      <c r="Q31" s="117"/>
      <c r="R31" s="119"/>
      <c r="S31" s="116"/>
      <c r="T31" s="117"/>
      <c r="U31" s="119"/>
      <c r="V31" s="116"/>
      <c r="W31" s="117"/>
      <c r="X31" s="119"/>
      <c r="Y31" s="116"/>
      <c r="Z31" s="117"/>
      <c r="AA31" s="116"/>
      <c r="AB31" s="118"/>
      <c r="AC31" s="117"/>
      <c r="AD31" s="116"/>
      <c r="AE31" s="118"/>
      <c r="AF31" s="20" t="s">
        <v>54</v>
      </c>
    </row>
    <row r="32" spans="1:32" ht="11.25" customHeight="1">
      <c r="C32" s="120"/>
      <c r="D32" s="120"/>
      <c r="E32" s="120"/>
      <c r="F32" s="120"/>
      <c r="G32" s="120"/>
      <c r="H32" s="120"/>
      <c r="I32" s="120"/>
      <c r="J32" s="120"/>
      <c r="K32" s="120"/>
      <c r="L32" s="120"/>
      <c r="M32" s="120"/>
      <c r="N32" s="120"/>
      <c r="O32" s="130"/>
      <c r="P32" s="120"/>
      <c r="Q32" s="120"/>
      <c r="R32" s="120"/>
      <c r="S32" s="120"/>
      <c r="T32" s="120"/>
      <c r="U32" s="120"/>
      <c r="V32" s="120"/>
      <c r="W32" s="120"/>
      <c r="X32" s="120"/>
      <c r="Y32" s="120"/>
      <c r="Z32" s="120"/>
      <c r="AA32" s="120"/>
      <c r="AB32" s="120"/>
      <c r="AC32" s="120"/>
      <c r="AD32" s="120"/>
      <c r="AE32" s="120"/>
    </row>
    <row r="33" spans="1:31" ht="10.5" customHeight="1" thickBot="1">
      <c r="C33" s="120"/>
      <c r="D33" s="120"/>
      <c r="E33" s="120"/>
      <c r="F33" s="120"/>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row>
    <row r="34" spans="1:31">
      <c r="A34" s="17" t="s">
        <v>82</v>
      </c>
      <c r="B34" s="102" t="s">
        <v>71</v>
      </c>
      <c r="C34" s="122">
        <v>7.0000000000000007E-2</v>
      </c>
      <c r="D34" s="121">
        <v>0.1</v>
      </c>
      <c r="E34" s="110" t="s">
        <v>71</v>
      </c>
      <c r="F34" s="108">
        <v>0.14000000000000001</v>
      </c>
      <c r="G34" s="121">
        <v>0.2</v>
      </c>
      <c r="H34" s="110" t="s">
        <v>72</v>
      </c>
      <c r="I34" s="124">
        <v>0.1</v>
      </c>
      <c r="J34" s="109">
        <v>0.02</v>
      </c>
      <c r="K34" s="110" t="s">
        <v>73</v>
      </c>
      <c r="L34" s="125">
        <v>4.0000000000000001E-3</v>
      </c>
      <c r="M34" s="109">
        <v>0.06</v>
      </c>
      <c r="N34" s="157" t="s">
        <v>71</v>
      </c>
      <c r="O34" s="158">
        <v>0.04</v>
      </c>
      <c r="P34" s="159">
        <v>0.1</v>
      </c>
      <c r="Q34" s="110" t="s">
        <v>74</v>
      </c>
      <c r="R34" s="122">
        <v>1.4999999999999999E-2</v>
      </c>
      <c r="S34" s="160">
        <v>0.1</v>
      </c>
      <c r="T34" s="110" t="s">
        <v>74</v>
      </c>
      <c r="U34" s="122">
        <v>1.4999999999999999E-2</v>
      </c>
      <c r="V34" s="121">
        <v>0.1</v>
      </c>
      <c r="W34" s="110" t="s">
        <v>74</v>
      </c>
      <c r="X34" s="122">
        <v>6.0000000000000001E-3</v>
      </c>
      <c r="Y34" s="121">
        <v>0.1</v>
      </c>
      <c r="Z34" s="110" t="s">
        <v>74</v>
      </c>
      <c r="AA34" s="122">
        <v>6.0000000000000001E-3</v>
      </c>
      <c r="AB34" s="121">
        <v>0.1</v>
      </c>
      <c r="AC34" s="110"/>
      <c r="AD34" s="109"/>
      <c r="AE34" s="111"/>
    </row>
    <row r="35" spans="1:31">
      <c r="A35" s="18" t="s">
        <v>83</v>
      </c>
      <c r="B35" s="104"/>
      <c r="C35" s="133"/>
      <c r="D35" s="131"/>
      <c r="E35" s="114"/>
      <c r="F35" s="112"/>
      <c r="G35" s="131"/>
      <c r="H35" s="114"/>
      <c r="I35" s="140"/>
      <c r="J35" s="113"/>
      <c r="K35" s="114"/>
      <c r="L35" s="135"/>
      <c r="M35" s="113"/>
      <c r="N35" s="114"/>
      <c r="O35" s="112"/>
      <c r="P35" s="113"/>
      <c r="Q35" s="114"/>
      <c r="R35" s="133"/>
      <c r="S35" s="131"/>
      <c r="T35" s="114"/>
      <c r="U35" s="112"/>
      <c r="V35" s="113"/>
      <c r="W35" s="114"/>
      <c r="X35" s="112"/>
      <c r="Y35" s="113"/>
      <c r="Z35" s="114"/>
      <c r="AA35" s="113"/>
      <c r="AB35" s="115"/>
      <c r="AC35" s="114" t="s">
        <v>75</v>
      </c>
      <c r="AD35" s="131">
        <v>2</v>
      </c>
      <c r="AE35" s="115" t="s">
        <v>76</v>
      </c>
    </row>
    <row r="36" spans="1:31">
      <c r="A36" s="18" t="s">
        <v>18</v>
      </c>
      <c r="B36" s="104"/>
      <c r="C36" s="112"/>
      <c r="D36" s="113"/>
      <c r="E36" s="114"/>
      <c r="F36" s="112"/>
      <c r="G36" s="113"/>
      <c r="H36" s="114"/>
      <c r="I36" s="112"/>
      <c r="J36" s="113"/>
      <c r="K36" s="114"/>
      <c r="L36" s="112"/>
      <c r="M36" s="113"/>
      <c r="N36" s="114"/>
      <c r="O36" s="112"/>
      <c r="P36" s="113"/>
      <c r="Q36" s="114"/>
      <c r="R36" s="112"/>
      <c r="S36" s="113"/>
      <c r="T36" s="114"/>
      <c r="U36" s="112"/>
      <c r="V36" s="113"/>
      <c r="W36" s="114"/>
      <c r="X36" s="112"/>
      <c r="Y36" s="113"/>
      <c r="Z36" s="114"/>
      <c r="AA36" s="113"/>
      <c r="AB36" s="115"/>
      <c r="AC36" s="114"/>
      <c r="AD36" s="113"/>
      <c r="AE36" s="115"/>
    </row>
    <row r="37" spans="1:31">
      <c r="A37" s="18" t="s">
        <v>68</v>
      </c>
      <c r="B37" s="104"/>
      <c r="C37" s="112"/>
      <c r="D37" s="113"/>
      <c r="E37" s="114"/>
      <c r="F37" s="112"/>
      <c r="G37" s="113"/>
      <c r="H37" s="114"/>
      <c r="I37" s="112"/>
      <c r="J37" s="113"/>
      <c r="K37" s="114"/>
      <c r="L37" s="112"/>
      <c r="M37" s="113"/>
      <c r="N37" s="114"/>
      <c r="O37" s="112"/>
      <c r="P37" s="113"/>
      <c r="Q37" s="114"/>
      <c r="R37" s="112"/>
      <c r="S37" s="113"/>
      <c r="T37" s="114"/>
      <c r="U37" s="112"/>
      <c r="V37" s="113"/>
      <c r="W37" s="114"/>
      <c r="X37" s="112"/>
      <c r="Y37" s="113"/>
      <c r="Z37" s="114"/>
      <c r="AA37" s="113"/>
      <c r="AB37" s="115"/>
      <c r="AC37" s="114"/>
      <c r="AD37" s="113"/>
      <c r="AE37" s="115"/>
    </row>
    <row r="38" spans="1:31" ht="15.75" thickBot="1">
      <c r="A38" s="19" t="s">
        <v>68</v>
      </c>
      <c r="B38" s="106"/>
      <c r="C38" s="119"/>
      <c r="D38" s="116"/>
      <c r="E38" s="117"/>
      <c r="F38" s="119"/>
      <c r="G38" s="116"/>
      <c r="H38" s="117"/>
      <c r="I38" s="119"/>
      <c r="J38" s="116"/>
      <c r="K38" s="117"/>
      <c r="L38" s="119"/>
      <c r="M38" s="116"/>
      <c r="N38" s="117"/>
      <c r="O38" s="119"/>
      <c r="P38" s="116"/>
      <c r="Q38" s="117"/>
      <c r="R38" s="119"/>
      <c r="S38" s="116"/>
      <c r="T38" s="117"/>
      <c r="U38" s="119"/>
      <c r="V38" s="116"/>
      <c r="W38" s="117"/>
      <c r="X38" s="116"/>
      <c r="Y38" s="116"/>
      <c r="Z38" s="117"/>
      <c r="AA38" s="116"/>
      <c r="AB38" s="118"/>
      <c r="AC38" s="117"/>
      <c r="AD38" s="116"/>
      <c r="AE38" s="118"/>
    </row>
    <row r="40" spans="1:31">
      <c r="A40" s="91" t="s">
        <v>77</v>
      </c>
    </row>
  </sheetData>
  <mergeCells count="13">
    <mergeCell ref="AC4:AE4"/>
    <mergeCell ref="Z4:AB4"/>
    <mergeCell ref="D1:AB1"/>
    <mergeCell ref="D2:AB2"/>
    <mergeCell ref="B3:W3"/>
    <mergeCell ref="B4:D4"/>
    <mergeCell ref="E4:G4"/>
    <mergeCell ref="H4:J4"/>
    <mergeCell ref="K4:M4"/>
    <mergeCell ref="N4:P4"/>
    <mergeCell ref="Q4:S4"/>
    <mergeCell ref="T4:V4"/>
    <mergeCell ref="W4:Y4"/>
  </mergeCells>
  <printOptions gridLines="1"/>
  <pageMargins left="0.7" right="0.7" top="0.75" bottom="0.75" header="0.3" footer="0.3"/>
  <pageSetup scale="80" fitToWidth="2" fitToHeight="0" orientation="landscape" r:id="rId1"/>
  <headerFooter>
    <oddHeader>&amp;L&amp;"-,Bold"Shell Oil Products US - Martinez Refinery
Nutrients Data pursuant to the March 8, 2012 Water Code Section 13267 Technical Report Order - Nutrients in Refinery Wastewater Discharges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Eff Conc.</vt:lpstr>
      <vt:lpstr>Eff Loads</vt:lpstr>
      <vt:lpstr>Eff QAQC MLs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james.ervin</dc:creator>
  <cp:lastModifiedBy>Michael.Armour</cp:lastModifiedBy>
  <cp:lastPrinted>2013-01-24T22:30:08Z</cp:lastPrinted>
  <dcterms:created xsi:type="dcterms:W3CDTF">2012-05-04T22:10:30Z</dcterms:created>
  <dcterms:modified xsi:type="dcterms:W3CDTF">2013-01-24T23:50:39Z</dcterms:modified>
</cp:coreProperties>
</file>