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25725"/>
</workbook>
</file>

<file path=xl/calcChain.xml><?xml version="1.0" encoding="utf-8"?>
<calcChain xmlns="http://schemas.openxmlformats.org/spreadsheetml/2006/main">
  <c r="M7" i="4"/>
  <c r="V8" i="3"/>
  <c r="U8"/>
  <c r="B60" i="4"/>
  <c r="L60" s="1"/>
  <c r="C60"/>
  <c r="M60" s="1"/>
  <c r="B61"/>
  <c r="N61" s="1"/>
  <c r="C61"/>
  <c r="M61" s="1"/>
  <c r="B62"/>
  <c r="L62" s="1"/>
  <c r="C62"/>
  <c r="M62" s="1"/>
  <c r="C59"/>
  <c r="M59" s="1"/>
  <c r="B59"/>
  <c r="N59" s="1"/>
  <c r="D63" i="3"/>
  <c r="D62"/>
  <c r="D61"/>
  <c r="D60"/>
  <c r="B8" i="4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F50" s="1"/>
  <c r="C50"/>
  <c r="B51"/>
  <c r="N51" s="1"/>
  <c r="C51"/>
  <c r="M51" s="1"/>
  <c r="B52"/>
  <c r="N52" s="1"/>
  <c r="C52"/>
  <c r="B53"/>
  <c r="N53" s="1"/>
  <c r="C53"/>
  <c r="M53" s="1"/>
  <c r="B54"/>
  <c r="N54" s="1"/>
  <c r="C54"/>
  <c r="C7" i="2"/>
  <c r="M7" s="1"/>
  <c r="C8"/>
  <c r="M8" s="1"/>
  <c r="C9"/>
  <c r="M9" s="1"/>
  <c r="C10"/>
  <c r="M10" s="1"/>
  <c r="B7"/>
  <c r="N7" s="1"/>
  <c r="B8"/>
  <c r="N8" s="1"/>
  <c r="B9"/>
  <c r="N9" s="1"/>
  <c r="B10"/>
  <c r="N10" s="1"/>
  <c r="D9" i="3"/>
  <c r="D8" i="4" s="1"/>
  <c r="D10" i="3"/>
  <c r="D11"/>
  <c r="D10" i="4" s="1"/>
  <c r="D12" i="3"/>
  <c r="D13"/>
  <c r="D12" i="4" s="1"/>
  <c r="D14" i="3"/>
  <c r="D15"/>
  <c r="D14" i="4" s="1"/>
  <c r="D16" i="3"/>
  <c r="D17"/>
  <c r="D16" i="4" s="1"/>
  <c r="D18" i="3"/>
  <c r="D19"/>
  <c r="D18" i="4" s="1"/>
  <c r="D20" i="3"/>
  <c r="D21"/>
  <c r="D20" i="4" s="1"/>
  <c r="D22" i="3"/>
  <c r="D23"/>
  <c r="D22" i="4" s="1"/>
  <c r="D24" i="3"/>
  <c r="D25"/>
  <c r="D24" i="4" s="1"/>
  <c r="D26" i="3"/>
  <c r="D27"/>
  <c r="D26" i="4" s="1"/>
  <c r="D28" i="3"/>
  <c r="D29"/>
  <c r="D28" i="4" s="1"/>
  <c r="D30" i="3"/>
  <c r="D31"/>
  <c r="D30" i="4" s="1"/>
  <c r="D32" i="3"/>
  <c r="D33"/>
  <c r="D32" i="4" s="1"/>
  <c r="D34" i="3"/>
  <c r="D35"/>
  <c r="D34" i="4" s="1"/>
  <c r="D36" i="3"/>
  <c r="D37"/>
  <c r="D36" i="4" s="1"/>
  <c r="D38" i="3"/>
  <c r="D39"/>
  <c r="D38" i="4" s="1"/>
  <c r="D40" i="3"/>
  <c r="D41"/>
  <c r="D40" i="4" s="1"/>
  <c r="D42" i="3"/>
  <c r="D43"/>
  <c r="D42" i="4" s="1"/>
  <c r="D44" i="3"/>
  <c r="D45"/>
  <c r="D44" i="4" s="1"/>
  <c r="D46" i="3"/>
  <c r="D47"/>
  <c r="D46" i="4" s="1"/>
  <c r="D48" i="3"/>
  <c r="D49"/>
  <c r="D48" i="4" s="1"/>
  <c r="D50" i="3"/>
  <c r="D51"/>
  <c r="D50" i="4" s="1"/>
  <c r="D52" i="3"/>
  <c r="D53"/>
  <c r="D52" i="4" s="1"/>
  <c r="D54" i="3"/>
  <c r="D55"/>
  <c r="D54" i="4" s="1"/>
  <c r="C7"/>
  <c r="B7"/>
  <c r="N7" s="1"/>
  <c r="B6" i="2"/>
  <c r="N6" s="1"/>
  <c r="C6"/>
  <c r="D8" i="3"/>
  <c r="D7" i="4" s="1"/>
  <c r="D9" i="1"/>
  <c r="D7"/>
  <c r="H7" i="4" l="1"/>
  <c r="F7"/>
  <c r="J7"/>
  <c r="D9" i="2"/>
  <c r="E7" i="4"/>
  <c r="G7"/>
  <c r="I7"/>
  <c r="K7"/>
  <c r="D53"/>
  <c r="D51"/>
  <c r="D49"/>
  <c r="D47"/>
  <c r="D45"/>
  <c r="D43"/>
  <c r="D41"/>
  <c r="D39"/>
  <c r="D37"/>
  <c r="D35"/>
  <c r="D33"/>
  <c r="D31"/>
  <c r="D29"/>
  <c r="D27"/>
  <c r="D25"/>
  <c r="D23"/>
  <c r="D21"/>
  <c r="D19"/>
  <c r="D17"/>
  <c r="D15"/>
  <c r="D13"/>
  <c r="D11"/>
  <c r="D9"/>
  <c r="L6" i="2"/>
  <c r="D6"/>
  <c r="E6"/>
  <c r="L7" i="4"/>
  <c r="H6" i="2"/>
  <c r="F6"/>
  <c r="J6"/>
  <c r="E10"/>
  <c r="E8"/>
  <c r="G10"/>
  <c r="G8"/>
  <c r="H10"/>
  <c r="H8"/>
  <c r="I10"/>
  <c r="I8"/>
  <c r="K10"/>
  <c r="K8"/>
  <c r="G59" i="4"/>
  <c r="I59"/>
  <c r="I62"/>
  <c r="G62"/>
  <c r="E62"/>
  <c r="H61"/>
  <c r="F61"/>
  <c r="I60"/>
  <c r="G60"/>
  <c r="E60"/>
  <c r="L59"/>
  <c r="K62"/>
  <c r="K61"/>
  <c r="K60"/>
  <c r="N62"/>
  <c r="N60"/>
  <c r="G6" i="2"/>
  <c r="I6"/>
  <c r="K6"/>
  <c r="P7" i="4" s="1"/>
  <c r="E9" i="2"/>
  <c r="E7"/>
  <c r="G9"/>
  <c r="G7"/>
  <c r="H9"/>
  <c r="H7"/>
  <c r="I9"/>
  <c r="I7"/>
  <c r="K9"/>
  <c r="K7"/>
  <c r="E59" i="4"/>
  <c r="F59"/>
  <c r="H59"/>
  <c r="H62"/>
  <c r="F62"/>
  <c r="I61"/>
  <c r="G61"/>
  <c r="E61"/>
  <c r="H60"/>
  <c r="F60"/>
  <c r="K59"/>
  <c r="L61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54"/>
  <c r="L54"/>
  <c r="J54"/>
  <c r="H54"/>
  <c r="F54"/>
  <c r="K53"/>
  <c r="I53"/>
  <c r="G53"/>
  <c r="E53"/>
  <c r="M52"/>
  <c r="L52"/>
  <c r="J52"/>
  <c r="H52"/>
  <c r="F52"/>
  <c r="K51"/>
  <c r="I51"/>
  <c r="G51"/>
  <c r="E51"/>
  <c r="M50"/>
  <c r="L50"/>
  <c r="J50"/>
  <c r="H50"/>
  <c r="N50"/>
  <c r="E50"/>
  <c r="N49"/>
  <c r="E49"/>
  <c r="G49"/>
  <c r="I49"/>
  <c r="K49"/>
  <c r="F49"/>
  <c r="H49"/>
  <c r="J49"/>
  <c r="L49"/>
  <c r="F48"/>
  <c r="H48"/>
  <c r="J48"/>
  <c r="L48"/>
  <c r="N48"/>
  <c r="E48"/>
  <c r="G48"/>
  <c r="I48"/>
  <c r="K48"/>
  <c r="N47"/>
  <c r="E47"/>
  <c r="G47"/>
  <c r="I47"/>
  <c r="K47"/>
  <c r="F47"/>
  <c r="H47"/>
  <c r="J47"/>
  <c r="L47"/>
  <c r="F46"/>
  <c r="H46"/>
  <c r="J46"/>
  <c r="L46"/>
  <c r="N46"/>
  <c r="E46"/>
  <c r="G46"/>
  <c r="I46"/>
  <c r="K46"/>
  <c r="N45"/>
  <c r="E45"/>
  <c r="G45"/>
  <c r="I45"/>
  <c r="K45"/>
  <c r="F45"/>
  <c r="H45"/>
  <c r="J45"/>
  <c r="L45"/>
  <c r="F44"/>
  <c r="H44"/>
  <c r="J44"/>
  <c r="L44"/>
  <c r="N44"/>
  <c r="E44"/>
  <c r="G44"/>
  <c r="I44"/>
  <c r="K44"/>
  <c r="N43"/>
  <c r="E43"/>
  <c r="G43"/>
  <c r="I43"/>
  <c r="K43"/>
  <c r="F43"/>
  <c r="H43"/>
  <c r="J43"/>
  <c r="L43"/>
  <c r="F42"/>
  <c r="H42"/>
  <c r="J42"/>
  <c r="L42"/>
  <c r="N42"/>
  <c r="E42"/>
  <c r="G42"/>
  <c r="I42"/>
  <c r="K42"/>
  <c r="N41"/>
  <c r="E41"/>
  <c r="G41"/>
  <c r="I41"/>
  <c r="K41"/>
  <c r="F41"/>
  <c r="H41"/>
  <c r="J41"/>
  <c r="L41"/>
  <c r="F40"/>
  <c r="H40"/>
  <c r="J40"/>
  <c r="L40"/>
  <c r="N40"/>
  <c r="E40"/>
  <c r="G40"/>
  <c r="I40"/>
  <c r="K40"/>
  <c r="N39"/>
  <c r="E39"/>
  <c r="G39"/>
  <c r="I39"/>
  <c r="K39"/>
  <c r="F39"/>
  <c r="H39"/>
  <c r="J39"/>
  <c r="L39"/>
  <c r="F38"/>
  <c r="H38"/>
  <c r="J38"/>
  <c r="L38"/>
  <c r="N38"/>
  <c r="E38"/>
  <c r="G38"/>
  <c r="I38"/>
  <c r="K38"/>
  <c r="N37"/>
  <c r="E37"/>
  <c r="G37"/>
  <c r="I37"/>
  <c r="K37"/>
  <c r="F37"/>
  <c r="H37"/>
  <c r="J37"/>
  <c r="L37"/>
  <c r="F36"/>
  <c r="H36"/>
  <c r="J36"/>
  <c r="L36"/>
  <c r="N36"/>
  <c r="E36"/>
  <c r="G36"/>
  <c r="I36"/>
  <c r="K36"/>
  <c r="N35"/>
  <c r="E35"/>
  <c r="G35"/>
  <c r="I35"/>
  <c r="K35"/>
  <c r="F35"/>
  <c r="H35"/>
  <c r="J35"/>
  <c r="L35"/>
  <c r="F34"/>
  <c r="H34"/>
  <c r="J34"/>
  <c r="L34"/>
  <c r="N34"/>
  <c r="E34"/>
  <c r="G34"/>
  <c r="I34"/>
  <c r="K34"/>
  <c r="N33"/>
  <c r="E33"/>
  <c r="G33"/>
  <c r="I33"/>
  <c r="K33"/>
  <c r="F33"/>
  <c r="H33"/>
  <c r="J33"/>
  <c r="L33"/>
  <c r="F32"/>
  <c r="H32"/>
  <c r="J32"/>
  <c r="L32"/>
  <c r="N32"/>
  <c r="E32"/>
  <c r="G32"/>
  <c r="I32"/>
  <c r="K32"/>
  <c r="N31"/>
  <c r="E31"/>
  <c r="G31"/>
  <c r="I31"/>
  <c r="K31"/>
  <c r="F31"/>
  <c r="H31"/>
  <c r="J31"/>
  <c r="L31"/>
  <c r="F30"/>
  <c r="H30"/>
  <c r="J30"/>
  <c r="L30"/>
  <c r="N30"/>
  <c r="E30"/>
  <c r="G30"/>
  <c r="I30"/>
  <c r="K30"/>
  <c r="N29"/>
  <c r="E29"/>
  <c r="G29"/>
  <c r="I29"/>
  <c r="K29"/>
  <c r="F29"/>
  <c r="H29"/>
  <c r="J29"/>
  <c r="L29"/>
  <c r="F28"/>
  <c r="H28"/>
  <c r="J28"/>
  <c r="L28"/>
  <c r="N28"/>
  <c r="E28"/>
  <c r="G28"/>
  <c r="I28"/>
  <c r="K28"/>
  <c r="N27"/>
  <c r="E27"/>
  <c r="G27"/>
  <c r="I27"/>
  <c r="K27"/>
  <c r="F27"/>
  <c r="H27"/>
  <c r="J27"/>
  <c r="L27"/>
  <c r="F26"/>
  <c r="H26"/>
  <c r="J26"/>
  <c r="L26"/>
  <c r="N26"/>
  <c r="E26"/>
  <c r="G26"/>
  <c r="I26"/>
  <c r="K26"/>
  <c r="N25"/>
  <c r="E25"/>
  <c r="G25"/>
  <c r="I25"/>
  <c r="K25"/>
  <c r="F25"/>
  <c r="H25"/>
  <c r="J25"/>
  <c r="L25"/>
  <c r="F24"/>
  <c r="H24"/>
  <c r="J24"/>
  <c r="L24"/>
  <c r="N24"/>
  <c r="E24"/>
  <c r="G24"/>
  <c r="I24"/>
  <c r="K24"/>
  <c r="N23"/>
  <c r="E23"/>
  <c r="G23"/>
  <c r="I23"/>
  <c r="K23"/>
  <c r="F23"/>
  <c r="H23"/>
  <c r="J23"/>
  <c r="L23"/>
  <c r="F22"/>
  <c r="H22"/>
  <c r="J22"/>
  <c r="L22"/>
  <c r="N22"/>
  <c r="E22"/>
  <c r="G22"/>
  <c r="I22"/>
  <c r="K22"/>
  <c r="N21"/>
  <c r="E21"/>
  <c r="G21"/>
  <c r="I21"/>
  <c r="K21"/>
  <c r="F21"/>
  <c r="H21"/>
  <c r="J21"/>
  <c r="L21"/>
  <c r="F20"/>
  <c r="H20"/>
  <c r="J20"/>
  <c r="L20"/>
  <c r="N20"/>
  <c r="E20"/>
  <c r="G20"/>
  <c r="I20"/>
  <c r="K20"/>
  <c r="N19"/>
  <c r="E19"/>
  <c r="G19"/>
  <c r="I19"/>
  <c r="K19"/>
  <c r="F19"/>
  <c r="H19"/>
  <c r="J19"/>
  <c r="L19"/>
  <c r="F18"/>
  <c r="H18"/>
  <c r="J18"/>
  <c r="L18"/>
  <c r="N18"/>
  <c r="E18"/>
  <c r="G18"/>
  <c r="I18"/>
  <c r="K18"/>
  <c r="N17"/>
  <c r="E17"/>
  <c r="G17"/>
  <c r="I17"/>
  <c r="K17"/>
  <c r="F17"/>
  <c r="H17"/>
  <c r="J17"/>
  <c r="L17"/>
  <c r="F16"/>
  <c r="H16"/>
  <c r="J16"/>
  <c r="L16"/>
  <c r="N16"/>
  <c r="E16"/>
  <c r="G16"/>
  <c r="I16"/>
  <c r="K16"/>
  <c r="N15"/>
  <c r="E15"/>
  <c r="G15"/>
  <c r="I15"/>
  <c r="K15"/>
  <c r="F15"/>
  <c r="H15"/>
  <c r="J15"/>
  <c r="L15"/>
  <c r="F14"/>
  <c r="H14"/>
  <c r="J14"/>
  <c r="L14"/>
  <c r="N14"/>
  <c r="E14"/>
  <c r="G14"/>
  <c r="I14"/>
  <c r="K14"/>
  <c r="N13"/>
  <c r="E13"/>
  <c r="G13"/>
  <c r="I13"/>
  <c r="K13"/>
  <c r="F13"/>
  <c r="H13"/>
  <c r="J13"/>
  <c r="L13"/>
  <c r="F12"/>
  <c r="H12"/>
  <c r="J12"/>
  <c r="L12"/>
  <c r="N12"/>
  <c r="E12"/>
  <c r="G12"/>
  <c r="I12"/>
  <c r="K12"/>
  <c r="N11"/>
  <c r="E11"/>
  <c r="G11"/>
  <c r="I11"/>
  <c r="K11"/>
  <c r="F11"/>
  <c r="H11"/>
  <c r="J11"/>
  <c r="L11"/>
  <c r="F10"/>
  <c r="H10"/>
  <c r="J10"/>
  <c r="L10"/>
  <c r="N10"/>
  <c r="E10"/>
  <c r="G10"/>
  <c r="I10"/>
  <c r="K10"/>
  <c r="N9"/>
  <c r="E9"/>
  <c r="G9"/>
  <c r="I9"/>
  <c r="K9"/>
  <c r="F9"/>
  <c r="H9"/>
  <c r="J9"/>
  <c r="L9"/>
  <c r="F8"/>
  <c r="H8"/>
  <c r="J8"/>
  <c r="L8"/>
  <c r="N8"/>
  <c r="E8"/>
  <c r="G8"/>
  <c r="I8"/>
  <c r="K8"/>
  <c r="K54"/>
  <c r="I54"/>
  <c r="G54"/>
  <c r="E54"/>
  <c r="L53"/>
  <c r="J53"/>
  <c r="H53"/>
  <c r="F53"/>
  <c r="K52"/>
  <c r="I52"/>
  <c r="G52"/>
  <c r="E52"/>
  <c r="L51"/>
  <c r="J51"/>
  <c r="H51"/>
  <c r="F51"/>
  <c r="K50"/>
  <c r="I50"/>
  <c r="G50"/>
  <c r="L9" i="2"/>
  <c r="J9"/>
  <c r="F9"/>
  <c r="D59" i="4"/>
  <c r="O7" l="1"/>
  <c r="D60"/>
  <c r="D62"/>
  <c r="D61"/>
</calcChain>
</file>

<file path=xl/sharedStrings.xml><?xml version="1.0" encoding="utf-8"?>
<sst xmlns="http://schemas.openxmlformats.org/spreadsheetml/2006/main" count="270" uniqueCount="98">
  <si>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</si>
  <si>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</si>
  <si>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</si>
  <si>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</si>
  <si>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</si>
  <si>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</si>
  <si>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</si>
  <si>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</si>
  <si>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</si>
  <si>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</si>
  <si>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</si>
  <si>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</si>
  <si>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</si>
  <si>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</si>
  <si>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</si>
  <si>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</si>
  <si>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</si>
  <si>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</si>
  <si>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</si>
  <si>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</si>
  <si>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</si>
  <si>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</si>
  <si>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</si>
  <si>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</si>
  <si>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</si>
  <si>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</si>
  <si>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</si>
  <si>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</si>
  <si>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</si>
  <si>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</si>
  <si>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</si>
  <si>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</si>
  <si>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</si>
  <si>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</si>
  <si>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</si>
  <si>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</si>
  <si>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</si>
  <si>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</si>
  <si>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</si>
  <si>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</si>
  <si>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</si>
  <si>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</si>
  <si>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</si>
  <si>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</si>
  <si>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</si>
  <si>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</si>
  <si>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</si>
  <si>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</si>
  <si>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</si>
  <si>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</si>
  <si>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</si>
  <si>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</si>
  <si>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</si>
  <si>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</si>
  <si>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</si>
  <si>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</si>
  <si>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</si>
  <si>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</si>
  <si>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</si>
  <si>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</si>
  <si>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</si>
  <si>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</si>
  <si>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</si>
  <si>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</si>
  <si>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</si>
  <si>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</si>
  <si>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</si>
  <si>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</si>
  <si>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</si>
  <si>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</si>
  <si>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</si>
  <si>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</si>
  <si>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</si>
  <si>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</si>
  <si>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</si>
  <si>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</si>
  <si>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</si>
  <si>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</si>
  <si>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</si>
  <si>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</si>
  <si>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</si>
  <si>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</si>
  <si>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Dry 2012 [1]</t>
  </si>
  <si>
    <t>Wet 2012/13 [2]</t>
  </si>
  <si>
    <t>Dry 2013 [3]</t>
  </si>
  <si>
    <t>Wet 2013/14 [4]</t>
  </si>
  <si>
    <t>Dry 2014 [5]</t>
  </si>
  <si>
    <t>[1]  Quarterly report due by 30 Oct.</t>
  </si>
  <si>
    <t>[2]  Quarterly report due by 30 Apr.</t>
  </si>
  <si>
    <t>[3]  Quarterly report due by 30 July - End of 13267 requirement for minor dischargers</t>
  </si>
  <si>
    <t>[4]  Quarterly report due by 30 Oct.</t>
  </si>
  <si>
    <t>[5]  Quarterly report due by 30 July - End of 13267 requirement for major dischargers</t>
  </si>
  <si>
    <t>[6]</t>
  </si>
  <si>
    <t>[7]</t>
  </si>
  <si>
    <t xml:space="preserve">[6]  Analysis NO3-N02-N and Result is ND, RL is 0.1 mg/L </t>
  </si>
  <si>
    <t xml:space="preserve">[7]  Analysis NO3-N02-N and Result is ND, RL is 0.1 mg/L </t>
  </si>
  <si>
    <t>[8]</t>
  </si>
  <si>
    <t>[8]  DRP Analysis Influent not run</t>
  </si>
</sst>
</file>

<file path=xl/styles.xml><?xml version="1.0" encoding="utf-8"?>
<styleSheet xmlns="http://schemas.openxmlformats.org/spreadsheetml/2006/main">
  <numFmts count="3">
    <numFmt numFmtId="164" formatCode="[$-409]d\-mmm\-yy;@"/>
    <numFmt numFmtId="165" formatCode="0.0"/>
    <numFmt numFmtId="167" formatCode="0.000"/>
  </numFmts>
  <fonts count="1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5" fillId="3" borderId="14" xfId="0" applyFont="1" applyFill="1" applyBorder="1" applyAlignment="1">
      <alignment wrapText="1"/>
    </xf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164" fontId="2" fillId="0" borderId="12" xfId="0" applyNumberFormat="1" applyFont="1" applyBorder="1"/>
    <xf numFmtId="164" fontId="2" fillId="0" borderId="7" xfId="0" applyNumberFormat="1" applyFon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3" xfId="0" applyBorder="1"/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0" fontId="2" fillId="2" borderId="12" xfId="0" applyFont="1" applyFill="1" applyBorder="1" applyAlignment="1">
      <alignment horizontal="center"/>
    </xf>
    <xf numFmtId="164" fontId="2" fillId="6" borderId="20" xfId="0" applyNumberFormat="1" applyFont="1" applyFill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164" fontId="2" fillId="6" borderId="18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164" fontId="2" fillId="6" borderId="12" xfId="0" applyNumberFormat="1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0" fillId="0" borderId="25" xfId="0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0" fontId="0" fillId="6" borderId="0" xfId="0" applyFill="1" applyBorder="1"/>
    <xf numFmtId="164" fontId="2" fillId="6" borderId="21" xfId="0" applyNumberFormat="1" applyFont="1" applyFill="1" applyBorder="1"/>
    <xf numFmtId="165" fontId="2" fillId="6" borderId="7" xfId="0" applyNumberFormat="1" applyFont="1" applyFill="1" applyBorder="1" applyAlignment="1"/>
    <xf numFmtId="0" fontId="0" fillId="6" borderId="1" xfId="0" applyFill="1" applyBorder="1"/>
    <xf numFmtId="0" fontId="0" fillId="6" borderId="8" xfId="0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164" fontId="2" fillId="0" borderId="12" xfId="0" applyNumberFormat="1" applyFont="1" applyFill="1" applyBorder="1"/>
    <xf numFmtId="164" fontId="2" fillId="6" borderId="7" xfId="0" applyNumberFormat="1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164" fontId="2" fillId="0" borderId="16" xfId="0" applyNumberFormat="1" applyFont="1" applyBorder="1"/>
    <xf numFmtId="0" fontId="7" fillId="0" borderId="16" xfId="0" applyFont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0" xfId="0" applyFont="1" applyFill="1" applyBorder="1"/>
    <xf numFmtId="0" fontId="2" fillId="0" borderId="30" xfId="0" applyFont="1" applyBorder="1"/>
    <xf numFmtId="0" fontId="2" fillId="6" borderId="31" xfId="0" applyFont="1" applyFill="1" applyBorder="1"/>
    <xf numFmtId="0" fontId="2" fillId="6" borderId="14" xfId="0" applyFont="1" applyFill="1" applyBorder="1"/>
    <xf numFmtId="0" fontId="2" fillId="0" borderId="30" xfId="0" applyFont="1" applyFill="1" applyBorder="1"/>
    <xf numFmtId="0" fontId="2" fillId="0" borderId="14" xfId="0" applyFont="1" applyFill="1" applyBorder="1"/>
    <xf numFmtId="0" fontId="2" fillId="2" borderId="30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0" xfId="0" applyNumberFormat="1" applyFont="1" applyFill="1" applyBorder="1"/>
    <xf numFmtId="165" fontId="2" fillId="6" borderId="30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29" xfId="0" applyNumberFormat="1" applyFont="1" applyFill="1" applyBorder="1"/>
    <xf numFmtId="165" fontId="2" fillId="0" borderId="30" xfId="0" applyNumberFormat="1" applyFont="1" applyBorder="1"/>
    <xf numFmtId="165" fontId="2" fillId="6" borderId="31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29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0" borderId="3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0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0" xfId="0" applyFont="1" applyFill="1" applyBorder="1"/>
    <xf numFmtId="164" fontId="2" fillId="6" borderId="16" xfId="0" applyNumberFormat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6" fillId="0" borderId="0" xfId="0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164" fontId="2" fillId="0" borderId="20" xfId="0" applyNumberFormat="1" applyFont="1" applyFill="1" applyBorder="1"/>
    <xf numFmtId="164" fontId="2" fillId="0" borderId="18" xfId="0" applyNumberFormat="1" applyFont="1" applyBorder="1"/>
    <xf numFmtId="0" fontId="2" fillId="6" borderId="32" xfId="0" applyFont="1" applyFill="1" applyBorder="1"/>
    <xf numFmtId="0" fontId="2" fillId="6" borderId="25" xfId="0" applyFont="1" applyFill="1" applyBorder="1"/>
    <xf numFmtId="0" fontId="2" fillId="6" borderId="33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164" fontId="2" fillId="6" borderId="33" xfId="0" applyNumberFormat="1" applyFont="1" applyFill="1" applyBorder="1"/>
    <xf numFmtId="164" fontId="2" fillId="6" borderId="1" xfId="0" applyNumberFormat="1" applyFont="1" applyFill="1" applyBorder="1"/>
    <xf numFmtId="0" fontId="2" fillId="2" borderId="3" xfId="0" applyFont="1" applyFill="1" applyBorder="1" applyAlignment="1">
      <alignment horizontal="center" wrapText="1"/>
    </xf>
    <xf numFmtId="0" fontId="7" fillId="0" borderId="12" xfId="0" applyFont="1" applyBorder="1"/>
    <xf numFmtId="0" fontId="2" fillId="0" borderId="34" xfId="0" applyFont="1" applyBorder="1"/>
    <xf numFmtId="0" fontId="2" fillId="0" borderId="35" xfId="0" applyFont="1" applyBorder="1"/>
    <xf numFmtId="0" fontId="2" fillId="4" borderId="35" xfId="0" applyFont="1" applyFill="1" applyBorder="1"/>
    <xf numFmtId="165" fontId="2" fillId="0" borderId="35" xfId="0" applyNumberFormat="1" applyFont="1" applyBorder="1"/>
    <xf numFmtId="0" fontId="2" fillId="0" borderId="36" xfId="0" applyFont="1" applyBorder="1"/>
    <xf numFmtId="0" fontId="2" fillId="0" borderId="37" xfId="0" applyFont="1" applyFill="1" applyBorder="1"/>
    <xf numFmtId="0" fontId="2" fillId="0" borderId="38" xfId="0" applyFont="1" applyFill="1" applyBorder="1"/>
    <xf numFmtId="0" fontId="2" fillId="4" borderId="38" xfId="0" applyFont="1" applyFill="1" applyBorder="1"/>
    <xf numFmtId="165" fontId="2" fillId="0" borderId="38" xfId="0" applyNumberFormat="1" applyFont="1" applyFill="1" applyBorder="1"/>
    <xf numFmtId="0" fontId="2" fillId="0" borderId="39" xfId="0" applyFont="1" applyFill="1" applyBorder="1"/>
    <xf numFmtId="0" fontId="2" fillId="0" borderId="37" xfId="0" applyFont="1" applyBorder="1"/>
    <xf numFmtId="0" fontId="2" fillId="0" borderId="38" xfId="0" applyFont="1" applyBorder="1"/>
    <xf numFmtId="165" fontId="2" fillId="0" borderId="38" xfId="0" applyNumberFormat="1" applyFont="1" applyBorder="1"/>
    <xf numFmtId="0" fontId="2" fillId="0" borderId="39" xfId="0" applyFont="1" applyBorder="1"/>
    <xf numFmtId="0" fontId="2" fillId="6" borderId="37" xfId="0" applyFont="1" applyFill="1" applyBorder="1"/>
    <xf numFmtId="0" fontId="2" fillId="6" borderId="38" xfId="0" applyFont="1" applyFill="1" applyBorder="1"/>
    <xf numFmtId="165" fontId="2" fillId="6" borderId="38" xfId="0" applyNumberFormat="1" applyFont="1" applyFill="1" applyBorder="1"/>
    <xf numFmtId="0" fontId="2" fillId="6" borderId="39" xfId="0" applyFont="1" applyFill="1" applyBorder="1"/>
    <xf numFmtId="0" fontId="2" fillId="6" borderId="40" xfId="0" applyFont="1" applyFill="1" applyBorder="1"/>
    <xf numFmtId="0" fontId="2" fillId="6" borderId="41" xfId="0" applyFont="1" applyFill="1" applyBorder="1"/>
    <xf numFmtId="0" fontId="2" fillId="4" borderId="41" xfId="0" applyFont="1" applyFill="1" applyBorder="1"/>
    <xf numFmtId="165" fontId="2" fillId="6" borderId="41" xfId="0" applyNumberFormat="1" applyFont="1" applyFill="1" applyBorder="1"/>
    <xf numFmtId="0" fontId="2" fillId="6" borderId="42" xfId="0" applyFont="1" applyFill="1" applyBorder="1"/>
    <xf numFmtId="0" fontId="2" fillId="5" borderId="35" xfId="0" applyFont="1" applyFill="1" applyBorder="1"/>
    <xf numFmtId="0" fontId="2" fillId="5" borderId="38" xfId="0" applyFont="1" applyFill="1" applyBorder="1"/>
    <xf numFmtId="0" fontId="2" fillId="5" borderId="41" xfId="0" applyFont="1" applyFill="1" applyBorder="1"/>
    <xf numFmtId="164" fontId="2" fillId="0" borderId="19" xfId="0" applyNumberFormat="1" applyFont="1" applyBorder="1" applyAlignment="1">
      <alignment horizontal="left"/>
    </xf>
    <xf numFmtId="164" fontId="2" fillId="6" borderId="20" xfId="0" applyNumberFormat="1" applyFont="1" applyFill="1" applyBorder="1" applyAlignment="1">
      <alignment horizontal="left"/>
    </xf>
    <xf numFmtId="164" fontId="2" fillId="0" borderId="20" xfId="0" applyNumberFormat="1" applyFont="1" applyBorder="1" applyAlignment="1">
      <alignment horizontal="left"/>
    </xf>
    <xf numFmtId="164" fontId="2" fillId="6" borderId="18" xfId="0" applyNumberFormat="1" applyFont="1" applyFill="1" applyBorder="1" applyAlignment="1">
      <alignment horizontal="left"/>
    </xf>
    <xf numFmtId="164" fontId="2" fillId="6" borderId="21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164" fontId="2" fillId="0" borderId="21" xfId="0" applyNumberFormat="1" applyFont="1" applyBorder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13" fillId="0" borderId="0" xfId="0" applyFont="1" applyBorder="1" applyAlignment="1"/>
    <xf numFmtId="0" fontId="13" fillId="0" borderId="0" xfId="0" applyFont="1" applyAlignment="1"/>
    <xf numFmtId="0" fontId="14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top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top"/>
    </xf>
    <xf numFmtId="0" fontId="15" fillId="0" borderId="0" xfId="0" applyFont="1" applyFill="1" applyBorder="1" applyAlignment="1"/>
    <xf numFmtId="0" fontId="16" fillId="2" borderId="23" xfId="0" applyFont="1" applyFill="1" applyBorder="1" applyAlignment="1">
      <alignment horizontal="center" wrapText="1"/>
    </xf>
    <xf numFmtId="2" fontId="2" fillId="0" borderId="5" xfId="0" applyNumberFormat="1" applyFont="1" applyBorder="1"/>
    <xf numFmtId="2" fontId="2" fillId="0" borderId="10" xfId="0" applyNumberFormat="1" applyFont="1" applyBorder="1"/>
    <xf numFmtId="2" fontId="2" fillId="0" borderId="3" xfId="0" applyNumberFormat="1" applyFont="1" applyBorder="1"/>
    <xf numFmtId="2" fontId="2" fillId="0" borderId="3" xfId="0" applyNumberFormat="1" applyFont="1" applyFill="1" applyBorder="1"/>
    <xf numFmtId="167" fontId="2" fillId="0" borderId="3" xfId="0" applyNumberFormat="1" applyFont="1" applyBorder="1"/>
    <xf numFmtId="167" fontId="2" fillId="0" borderId="1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workbookViewId="0">
      <selection activeCell="J25" sqref="J25"/>
    </sheetView>
  </sheetViews>
  <sheetFormatPr defaultRowHeight="15"/>
  <cols>
    <col min="1" max="1" width="14.85546875" customWidth="1"/>
    <col min="2" max="4" width="6.7109375" customWidth="1"/>
    <col min="5" max="12" width="6" customWidth="1"/>
    <col min="13" max="13" width="5.85546875" customWidth="1"/>
    <col min="14" max="19" width="4.42578125" customWidth="1"/>
    <col min="20" max="20" width="5.7109375" customWidth="1"/>
  </cols>
  <sheetData>
    <row r="1" spans="1:21" ht="23.25">
      <c r="B1" s="250" t="s">
        <v>15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</row>
    <row r="2" spans="1:21" s="24" customFormat="1">
      <c r="B2" s="251" t="s">
        <v>51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</row>
    <row r="3" spans="1:21" s="24" customFormat="1">
      <c r="B3" s="251" t="s">
        <v>26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</row>
    <row r="4" spans="1:21" s="24" customFormat="1" ht="15.75" thickBot="1">
      <c r="B4" s="197" t="s">
        <v>76</v>
      </c>
    </row>
    <row r="5" spans="1:21" ht="26.25">
      <c r="A5" s="7" t="s">
        <v>0</v>
      </c>
      <c r="B5" s="247" t="s">
        <v>16</v>
      </c>
      <c r="C5" s="248"/>
      <c r="D5" s="8" t="s">
        <v>34</v>
      </c>
      <c r="E5" s="9" t="s">
        <v>4</v>
      </c>
      <c r="F5" s="9" t="s">
        <v>33</v>
      </c>
      <c r="G5" s="9" t="s">
        <v>1</v>
      </c>
      <c r="H5" s="9" t="s">
        <v>2</v>
      </c>
      <c r="I5" s="9" t="s">
        <v>3</v>
      </c>
      <c r="J5" s="9" t="s">
        <v>32</v>
      </c>
      <c r="K5" s="9" t="s">
        <v>8</v>
      </c>
      <c r="L5" s="9" t="s">
        <v>52</v>
      </c>
      <c r="M5" s="172" t="s">
        <v>53</v>
      </c>
      <c r="N5" s="247" t="s">
        <v>78</v>
      </c>
      <c r="O5" s="249"/>
      <c r="P5" s="248"/>
      <c r="Q5" s="247" t="s">
        <v>77</v>
      </c>
      <c r="R5" s="249"/>
      <c r="S5" s="248"/>
      <c r="T5" s="10" t="s">
        <v>10</v>
      </c>
    </row>
    <row r="6" spans="1:21" ht="27" thickBot="1">
      <c r="A6" s="62"/>
      <c r="B6" s="28" t="s">
        <v>17</v>
      </c>
      <c r="C6" s="139" t="s">
        <v>11</v>
      </c>
      <c r="D6" s="141" t="s">
        <v>48</v>
      </c>
      <c r="E6" s="82"/>
      <c r="F6" s="82"/>
      <c r="G6" s="267" t="s">
        <v>92</v>
      </c>
      <c r="H6" s="267" t="s">
        <v>93</v>
      </c>
      <c r="I6" s="82"/>
      <c r="J6" s="82"/>
      <c r="K6" s="82"/>
      <c r="L6" s="82"/>
      <c r="M6" s="196" t="s">
        <v>73</v>
      </c>
      <c r="N6" s="28" t="s">
        <v>12</v>
      </c>
      <c r="O6" s="142" t="s">
        <v>13</v>
      </c>
      <c r="P6" s="139" t="s">
        <v>14</v>
      </c>
      <c r="Q6" s="28" t="s">
        <v>12</v>
      </c>
      <c r="R6" s="142" t="s">
        <v>13</v>
      </c>
      <c r="S6" s="139" t="s">
        <v>14</v>
      </c>
      <c r="T6" s="29"/>
    </row>
    <row r="7" spans="1:21">
      <c r="A7" s="32" t="s">
        <v>82</v>
      </c>
      <c r="B7" s="214">
        <v>0.41899999999999998</v>
      </c>
      <c r="C7" s="215">
        <v>1.1739999999999999</v>
      </c>
      <c r="D7" s="216">
        <f>SUM(F7,G7,H7)</f>
        <v>0.2</v>
      </c>
      <c r="E7" s="215">
        <v>56</v>
      </c>
      <c r="F7" s="216"/>
      <c r="G7" s="215">
        <v>0.1</v>
      </c>
      <c r="H7" s="215">
        <v>0.1</v>
      </c>
      <c r="I7" s="215">
        <v>38</v>
      </c>
      <c r="J7" s="216"/>
      <c r="K7" s="215">
        <v>9.8000000000000007</v>
      </c>
      <c r="L7" s="216"/>
      <c r="M7" s="215" t="s">
        <v>96</v>
      </c>
      <c r="N7" s="217"/>
      <c r="O7" s="217"/>
      <c r="P7" s="217">
        <v>7.18</v>
      </c>
      <c r="Q7" s="217"/>
      <c r="R7" s="217"/>
      <c r="S7" s="217">
        <v>22.8</v>
      </c>
      <c r="T7" s="218">
        <v>313</v>
      </c>
      <c r="U7" s="59"/>
    </row>
    <row r="8" spans="1:21">
      <c r="A8" s="122" t="s">
        <v>83</v>
      </c>
      <c r="B8" s="219"/>
      <c r="C8" s="220"/>
      <c r="D8" s="221"/>
      <c r="E8" s="220"/>
      <c r="F8" s="221"/>
      <c r="G8" s="220"/>
      <c r="H8" s="220"/>
      <c r="I8" s="220"/>
      <c r="J8" s="221"/>
      <c r="K8" s="220"/>
      <c r="L8" s="221"/>
      <c r="M8" s="220"/>
      <c r="N8" s="222"/>
      <c r="O8" s="222"/>
      <c r="P8" s="222"/>
      <c r="Q8" s="222"/>
      <c r="R8" s="222"/>
      <c r="S8" s="222"/>
      <c r="T8" s="223"/>
      <c r="U8" s="59"/>
    </row>
    <row r="9" spans="1:21">
      <c r="A9" s="129" t="s">
        <v>84</v>
      </c>
      <c r="B9" s="224"/>
      <c r="C9" s="225"/>
      <c r="D9" s="221">
        <f t="shared" ref="D9" si="0">SUM(F9,G9,H9)</f>
        <v>0</v>
      </c>
      <c r="E9" s="225"/>
      <c r="F9" s="221"/>
      <c r="G9" s="225"/>
      <c r="H9" s="225"/>
      <c r="I9" s="225"/>
      <c r="J9" s="221"/>
      <c r="K9" s="225"/>
      <c r="L9" s="221"/>
      <c r="M9" s="225"/>
      <c r="N9" s="226"/>
      <c r="O9" s="226"/>
      <c r="P9" s="226"/>
      <c r="Q9" s="226"/>
      <c r="R9" s="226"/>
      <c r="S9" s="226"/>
      <c r="T9" s="227"/>
      <c r="U9" s="213"/>
    </row>
    <row r="10" spans="1:21">
      <c r="A10" s="72" t="s">
        <v>85</v>
      </c>
      <c r="B10" s="228"/>
      <c r="C10" s="229"/>
      <c r="D10" s="221"/>
      <c r="E10" s="229"/>
      <c r="F10" s="221"/>
      <c r="G10" s="229"/>
      <c r="H10" s="229"/>
      <c r="I10" s="229"/>
      <c r="J10" s="221"/>
      <c r="K10" s="229"/>
      <c r="L10" s="221"/>
      <c r="M10" s="229"/>
      <c r="N10" s="230"/>
      <c r="O10" s="230"/>
      <c r="P10" s="230"/>
      <c r="Q10" s="230"/>
      <c r="R10" s="230"/>
      <c r="S10" s="230"/>
      <c r="T10" s="231"/>
      <c r="U10" s="59"/>
    </row>
    <row r="11" spans="1:21" ht="15.75" thickBot="1">
      <c r="A11" s="123" t="s">
        <v>86</v>
      </c>
      <c r="B11" s="232"/>
      <c r="C11" s="233"/>
      <c r="D11" s="234"/>
      <c r="E11" s="233"/>
      <c r="F11" s="234"/>
      <c r="G11" s="233"/>
      <c r="H11" s="233"/>
      <c r="I11" s="233"/>
      <c r="J11" s="234"/>
      <c r="K11" s="233"/>
      <c r="L11" s="234"/>
      <c r="M11" s="233"/>
      <c r="N11" s="235"/>
      <c r="O11" s="235"/>
      <c r="P11" s="235"/>
      <c r="Q11" s="235"/>
      <c r="R11" s="235"/>
      <c r="S11" s="235"/>
      <c r="T11" s="236"/>
      <c r="U11" s="70"/>
    </row>
    <row r="13" spans="1:21" ht="15.75" thickBot="1"/>
    <row r="14" spans="1:21">
      <c r="B14" s="178" t="s">
        <v>66</v>
      </c>
      <c r="C14" s="179"/>
      <c r="D14" s="179"/>
      <c r="E14" s="179"/>
      <c r="F14" s="179"/>
      <c r="G14" s="180"/>
      <c r="I14" s="252" t="s">
        <v>87</v>
      </c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</row>
    <row r="15" spans="1:21">
      <c r="B15" s="181" t="s">
        <v>6</v>
      </c>
      <c r="C15" s="182" t="s">
        <v>54</v>
      </c>
      <c r="D15" s="182"/>
      <c r="E15" s="182"/>
      <c r="F15" s="182"/>
      <c r="G15" s="183"/>
      <c r="I15" s="252" t="s">
        <v>88</v>
      </c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</row>
    <row r="16" spans="1:21">
      <c r="B16" s="181" t="s">
        <v>4</v>
      </c>
      <c r="C16" s="182" t="s">
        <v>55</v>
      </c>
      <c r="D16" s="182"/>
      <c r="E16" s="182"/>
      <c r="F16" s="182"/>
      <c r="G16" s="183"/>
      <c r="I16" s="254" t="s">
        <v>89</v>
      </c>
      <c r="J16" s="254"/>
      <c r="K16" s="254"/>
      <c r="L16" s="254"/>
      <c r="M16" s="254"/>
      <c r="N16" s="254"/>
      <c r="O16" s="254" t="s">
        <v>27</v>
      </c>
      <c r="P16" s="254"/>
      <c r="Q16" s="254"/>
      <c r="R16" s="254"/>
      <c r="S16" s="254"/>
      <c r="T16" s="254"/>
    </row>
    <row r="17" spans="2:20">
      <c r="B17" s="181" t="s">
        <v>5</v>
      </c>
      <c r="C17" s="182" t="s">
        <v>63</v>
      </c>
      <c r="D17" s="182"/>
      <c r="E17" s="182"/>
      <c r="F17" s="182"/>
      <c r="G17" s="183"/>
      <c r="I17" s="252" t="s">
        <v>90</v>
      </c>
      <c r="J17" s="253"/>
      <c r="K17" s="253"/>
      <c r="L17" s="253"/>
      <c r="M17" s="253"/>
      <c r="N17" s="253"/>
      <c r="O17" s="253"/>
      <c r="P17" s="253"/>
      <c r="Q17" s="253"/>
      <c r="R17" s="253"/>
      <c r="S17" s="253"/>
      <c r="T17" s="253"/>
    </row>
    <row r="18" spans="2:20">
      <c r="B18" s="181" t="s">
        <v>64</v>
      </c>
      <c r="C18" s="182" t="s">
        <v>65</v>
      </c>
      <c r="D18" s="182"/>
      <c r="E18" s="182"/>
      <c r="F18" s="182"/>
      <c r="G18" s="183"/>
      <c r="I18" s="254" t="s">
        <v>91</v>
      </c>
      <c r="J18" s="254"/>
      <c r="K18" s="254"/>
      <c r="L18" s="254"/>
      <c r="M18" s="254"/>
      <c r="N18" s="254"/>
      <c r="O18" s="254" t="s">
        <v>27</v>
      </c>
      <c r="P18" s="254"/>
      <c r="Q18" s="254"/>
      <c r="R18" s="254"/>
      <c r="S18" s="254"/>
      <c r="T18" s="254"/>
    </row>
    <row r="19" spans="2:20">
      <c r="B19" s="181" t="s">
        <v>1</v>
      </c>
      <c r="C19" s="182" t="s">
        <v>56</v>
      </c>
      <c r="D19" s="182"/>
      <c r="E19" s="182"/>
      <c r="F19" s="182"/>
      <c r="G19" s="183"/>
      <c r="I19" s="266" t="s">
        <v>94</v>
      </c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</row>
    <row r="20" spans="2:20">
      <c r="B20" s="181" t="s">
        <v>2</v>
      </c>
      <c r="C20" s="182" t="s">
        <v>57</v>
      </c>
      <c r="D20" s="182"/>
      <c r="E20" s="182"/>
      <c r="F20" s="182"/>
      <c r="G20" s="183"/>
      <c r="I20" s="266" t="s">
        <v>95</v>
      </c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</row>
    <row r="21" spans="2:20">
      <c r="B21" s="181" t="s">
        <v>8</v>
      </c>
      <c r="C21" s="182" t="s">
        <v>58</v>
      </c>
      <c r="D21" s="182"/>
      <c r="E21" s="182"/>
      <c r="F21" s="182"/>
      <c r="G21" s="183"/>
      <c r="I21" s="253" t="s">
        <v>97</v>
      </c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</row>
    <row r="22" spans="2:20">
      <c r="B22" s="181" t="s">
        <v>59</v>
      </c>
      <c r="C22" s="182" t="s">
        <v>60</v>
      </c>
      <c r="D22" s="182"/>
      <c r="E22" s="182"/>
      <c r="F22" s="182"/>
      <c r="G22" s="183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</row>
    <row r="23" spans="2:20">
      <c r="B23" s="181" t="s">
        <v>53</v>
      </c>
      <c r="C23" s="182" t="s">
        <v>61</v>
      </c>
      <c r="D23" s="182"/>
      <c r="E23" s="182"/>
      <c r="F23" s="182"/>
      <c r="G23" s="183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</row>
    <row r="24" spans="2:20" ht="15.75" thickBot="1">
      <c r="B24" s="184" t="s">
        <v>10</v>
      </c>
      <c r="C24" s="185" t="s">
        <v>62</v>
      </c>
      <c r="D24" s="185"/>
      <c r="E24" s="185"/>
      <c r="F24" s="185"/>
      <c r="G24" s="186"/>
      <c r="I24" s="255"/>
      <c r="J24" s="255"/>
      <c r="K24" s="255"/>
      <c r="L24" s="255"/>
      <c r="M24" s="255"/>
      <c r="N24" s="255"/>
      <c r="O24" s="255"/>
      <c r="P24" s="255"/>
      <c r="Q24" s="255"/>
      <c r="R24" s="255"/>
      <c r="S24" s="255"/>
      <c r="T24" s="255"/>
    </row>
  </sheetData>
  <mergeCells count="17">
    <mergeCell ref="I24:T24"/>
    <mergeCell ref="I19:T19"/>
    <mergeCell ref="I20:T20"/>
    <mergeCell ref="I21:T21"/>
    <mergeCell ref="I22:T22"/>
    <mergeCell ref="I23:T23"/>
    <mergeCell ref="I14:T14"/>
    <mergeCell ref="I15:T15"/>
    <mergeCell ref="I16:T16"/>
    <mergeCell ref="I17:T17"/>
    <mergeCell ref="I18:T18"/>
    <mergeCell ref="B5:C5"/>
    <mergeCell ref="N5:P5"/>
    <mergeCell ref="Q5:S5"/>
    <mergeCell ref="B1:P1"/>
    <mergeCell ref="B2:T2"/>
    <mergeCell ref="B3:T3"/>
  </mergeCells>
  <pageMargins left="0.61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9"/>
  <sheetViews>
    <sheetView workbookViewId="0">
      <selection activeCell="B19" sqref="B19:M19"/>
    </sheetView>
  </sheetViews>
  <sheetFormatPr defaultRowHeight="15"/>
  <cols>
    <col min="1" max="1" width="14.85546875" customWidth="1"/>
    <col min="2" max="3" width="6.7109375" customWidth="1"/>
    <col min="4" max="4" width="6" customWidth="1"/>
    <col min="5" max="5" width="6.140625" customWidth="1"/>
    <col min="6" max="6" width="6" customWidth="1"/>
    <col min="7" max="7" width="6.42578125" customWidth="1"/>
    <col min="8" max="10" width="6" customWidth="1"/>
    <col min="11" max="11" width="6.28515625" customWidth="1"/>
    <col min="12" max="12" width="6" customWidth="1"/>
    <col min="13" max="13" width="6.7109375" customWidth="1"/>
    <col min="14" max="14" width="6.42578125" customWidth="1"/>
  </cols>
  <sheetData>
    <row r="1" spans="1:15" ht="23.25" customHeight="1">
      <c r="B1" s="256" t="s">
        <v>18</v>
      </c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194"/>
    </row>
    <row r="2" spans="1:15" ht="12" customHeight="1"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24"/>
    </row>
    <row r="3" spans="1:15" ht="31.5" customHeight="1" thickBot="1">
      <c r="B3" s="257" t="s">
        <v>75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198"/>
    </row>
    <row r="4" spans="1:15" ht="26.25">
      <c r="A4" s="212" t="s">
        <v>0</v>
      </c>
      <c r="B4" s="247" t="s">
        <v>16</v>
      </c>
      <c r="C4" s="248"/>
      <c r="D4" s="8" t="s">
        <v>6</v>
      </c>
      <c r="E4" s="9" t="s">
        <v>4</v>
      </c>
      <c r="F4" s="9" t="s">
        <v>24</v>
      </c>
      <c r="G4" s="9" t="s">
        <v>1</v>
      </c>
      <c r="H4" s="9" t="s">
        <v>2</v>
      </c>
      <c r="I4" s="9" t="s">
        <v>3</v>
      </c>
      <c r="J4" s="9" t="s">
        <v>25</v>
      </c>
      <c r="K4" s="9" t="s">
        <v>8</v>
      </c>
      <c r="L4" s="9" t="s">
        <v>59</v>
      </c>
      <c r="M4" s="172" t="s">
        <v>53</v>
      </c>
      <c r="N4" s="44" t="s">
        <v>10</v>
      </c>
    </row>
    <row r="5" spans="1:15" ht="27" thickBot="1">
      <c r="A5" s="62"/>
      <c r="B5" s="28" t="s">
        <v>17</v>
      </c>
      <c r="C5" s="139" t="s">
        <v>11</v>
      </c>
      <c r="D5" s="98"/>
      <c r="E5" s="82"/>
      <c r="F5" s="82"/>
      <c r="G5" s="267" t="s">
        <v>92</v>
      </c>
      <c r="H5" s="267" t="s">
        <v>93</v>
      </c>
      <c r="I5" s="82"/>
      <c r="J5" s="82"/>
      <c r="K5" s="82"/>
      <c r="L5" s="82"/>
      <c r="M5" s="99" t="s">
        <v>20</v>
      </c>
      <c r="N5" s="45"/>
    </row>
    <row r="6" spans="1:15">
      <c r="A6" s="32" t="s">
        <v>82</v>
      </c>
      <c r="B6" s="214">
        <f>'Inf Conc.'!B7</f>
        <v>0.41899999999999998</v>
      </c>
      <c r="C6" s="215">
        <f>'Inf Conc.'!C7</f>
        <v>1.1739999999999999</v>
      </c>
      <c r="D6" s="237">
        <f>'Inf Conc.'!D7*B6*3.78</f>
        <v>0.31676399999999999</v>
      </c>
      <c r="E6" s="215">
        <f>'Inf Conc.'!E7*B6*3.78</f>
        <v>88.693919999999991</v>
      </c>
      <c r="F6" s="237">
        <f>'Inf Conc.'!F7*B6*3.78</f>
        <v>0</v>
      </c>
      <c r="G6" s="215">
        <f>'Inf Conc.'!G7*B6*3.78</f>
        <v>0.158382</v>
      </c>
      <c r="H6" s="215">
        <f>'Inf Conc.'!H7*B6*3.78</f>
        <v>0.158382</v>
      </c>
      <c r="I6" s="215">
        <f>'Inf Conc.'!I7*B6*3.78</f>
        <v>60.185159999999989</v>
      </c>
      <c r="J6" s="237">
        <f>'Inf Conc.'!J7*B6*3.78</f>
        <v>0</v>
      </c>
      <c r="K6" s="215">
        <f>'Inf Conc.'!K7*B6*3.78</f>
        <v>15.521436</v>
      </c>
      <c r="L6" s="237">
        <f>'Inf Conc.'!L7*B6*3.78</f>
        <v>0</v>
      </c>
      <c r="M6" s="215" t="s">
        <v>96</v>
      </c>
      <c r="N6" s="218">
        <f>'Inf Conc.'!T7*B6*3.78</f>
        <v>495.73565999999994</v>
      </c>
      <c r="O6" s="59"/>
    </row>
    <row r="7" spans="1:15">
      <c r="A7" s="122" t="s">
        <v>83</v>
      </c>
      <c r="B7" s="224">
        <f>'Inf Conc.'!B8</f>
        <v>0</v>
      </c>
      <c r="C7" s="225">
        <f>'Inf Conc.'!C8</f>
        <v>0</v>
      </c>
      <c r="D7" s="238"/>
      <c r="E7" s="225">
        <f>'Inf Conc.'!E8*B7*3.78</f>
        <v>0</v>
      </c>
      <c r="F7" s="238"/>
      <c r="G7" s="225">
        <f>'Inf Conc.'!G8*B7*3.78</f>
        <v>0</v>
      </c>
      <c r="H7" s="225">
        <f>'Inf Conc.'!H8*B7*3.78</f>
        <v>0</v>
      </c>
      <c r="I7" s="225">
        <f>'Inf Conc.'!I8*B7*3.78</f>
        <v>0</v>
      </c>
      <c r="J7" s="238"/>
      <c r="K7" s="225">
        <f>'Inf Conc.'!K8*B7*3.78</f>
        <v>0</v>
      </c>
      <c r="L7" s="238"/>
      <c r="M7" s="225">
        <f>'Inf Conc.'!M8*C7*3.78</f>
        <v>0</v>
      </c>
      <c r="N7" s="227">
        <f>'Inf Conc.'!T8*B7*3.78</f>
        <v>0</v>
      </c>
      <c r="O7" s="59"/>
    </row>
    <row r="8" spans="1:15">
      <c r="A8" s="129" t="s">
        <v>84</v>
      </c>
      <c r="B8" s="224">
        <f>'Inf Conc.'!B9</f>
        <v>0</v>
      </c>
      <c r="C8" s="225">
        <f>'Inf Conc.'!C9</f>
        <v>0</v>
      </c>
      <c r="D8" s="238"/>
      <c r="E8" s="225">
        <f>'Inf Conc.'!E9*B8*3.78</f>
        <v>0</v>
      </c>
      <c r="F8" s="238"/>
      <c r="G8" s="225">
        <f>'Inf Conc.'!G9*B8*3.78</f>
        <v>0</v>
      </c>
      <c r="H8" s="225">
        <f>'Inf Conc.'!H9*B8*3.78</f>
        <v>0</v>
      </c>
      <c r="I8" s="225">
        <f>'Inf Conc.'!I9*B8*3.78</f>
        <v>0</v>
      </c>
      <c r="J8" s="238"/>
      <c r="K8" s="225">
        <f>'Inf Conc.'!K9*B8*3.78</f>
        <v>0</v>
      </c>
      <c r="L8" s="238"/>
      <c r="M8" s="225">
        <f>'Inf Conc.'!M9*C8*3.78</f>
        <v>0</v>
      </c>
      <c r="N8" s="227">
        <f>'Inf Conc.'!T9*B8*3.78</f>
        <v>0</v>
      </c>
      <c r="O8" s="70"/>
    </row>
    <row r="9" spans="1:15">
      <c r="A9" s="72" t="s">
        <v>85</v>
      </c>
      <c r="B9" s="228">
        <f>'Inf Conc.'!B10</f>
        <v>0</v>
      </c>
      <c r="C9" s="229">
        <f>'Inf Conc.'!C10</f>
        <v>0</v>
      </c>
      <c r="D9" s="238">
        <f>'Inf Conc.'!D9*B9*3.78</f>
        <v>0</v>
      </c>
      <c r="E9" s="229">
        <f>'Inf Conc.'!E10*B9*3.78</f>
        <v>0</v>
      </c>
      <c r="F9" s="238">
        <f>'Inf Conc.'!F9*B9*3.78</f>
        <v>0</v>
      </c>
      <c r="G9" s="229">
        <f>'Inf Conc.'!G10*B9*3.78</f>
        <v>0</v>
      </c>
      <c r="H9" s="229">
        <f>'Inf Conc.'!H10*B9*3.78</f>
        <v>0</v>
      </c>
      <c r="I9" s="229">
        <f>'Inf Conc.'!I10*B9*3.78</f>
        <v>0</v>
      </c>
      <c r="J9" s="238">
        <f>'Inf Conc.'!J9*B9*3.78</f>
        <v>0</v>
      </c>
      <c r="K9" s="229">
        <f>'Inf Conc.'!K10*B9*3.78</f>
        <v>0</v>
      </c>
      <c r="L9" s="238">
        <f>'Inf Conc.'!L9*B9*3.78</f>
        <v>0</v>
      </c>
      <c r="M9" s="229">
        <f>'Inf Conc.'!M10*C9*3.78</f>
        <v>0</v>
      </c>
      <c r="N9" s="231">
        <f>'Inf Conc.'!T10*B9*3.78</f>
        <v>0</v>
      </c>
      <c r="O9" s="59"/>
    </row>
    <row r="10" spans="1:15" ht="15.75" thickBot="1">
      <c r="A10" s="123" t="s">
        <v>86</v>
      </c>
      <c r="B10" s="232">
        <f>'Inf Conc.'!B11</f>
        <v>0</v>
      </c>
      <c r="C10" s="233">
        <f>'Inf Conc.'!C11</f>
        <v>0</v>
      </c>
      <c r="D10" s="239"/>
      <c r="E10" s="233">
        <f>'Inf Conc.'!E11*B10*3.78</f>
        <v>0</v>
      </c>
      <c r="F10" s="239"/>
      <c r="G10" s="233">
        <f>'Inf Conc.'!G11*B10*3.78</f>
        <v>0</v>
      </c>
      <c r="H10" s="233">
        <f>'Inf Conc.'!H11*B10*3.78</f>
        <v>0</v>
      </c>
      <c r="I10" s="233">
        <f>'Inf Conc.'!I11*B10*3.78</f>
        <v>0</v>
      </c>
      <c r="J10" s="239"/>
      <c r="K10" s="233">
        <f>'Inf Conc.'!K11*B10*3.78</f>
        <v>0</v>
      </c>
      <c r="L10" s="239"/>
      <c r="M10" s="233">
        <f>'Inf Conc.'!M11*C10*3.78</f>
        <v>0</v>
      </c>
      <c r="N10" s="236">
        <f>'Inf Conc.'!T11*B10*3.78</f>
        <v>0</v>
      </c>
      <c r="O10" s="70"/>
    </row>
    <row r="12" spans="1:15">
      <c r="B12" s="252" t="s">
        <v>87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</row>
    <row r="13" spans="1:15">
      <c r="B13" s="252" t="s">
        <v>88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</row>
    <row r="14" spans="1:15">
      <c r="B14" s="254" t="s">
        <v>89</v>
      </c>
      <c r="C14" s="254"/>
      <c r="D14" s="254"/>
      <c r="E14" s="254"/>
      <c r="F14" s="254"/>
      <c r="G14" s="254"/>
      <c r="H14" s="254" t="s">
        <v>27</v>
      </c>
      <c r="I14" s="254"/>
      <c r="J14" s="254"/>
      <c r="K14" s="254"/>
      <c r="L14" s="254"/>
      <c r="M14" s="254"/>
    </row>
    <row r="15" spans="1:15">
      <c r="B15" s="252" t="s">
        <v>90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</row>
    <row r="16" spans="1:15">
      <c r="B16" s="254" t="s">
        <v>91</v>
      </c>
      <c r="C16" s="254"/>
      <c r="D16" s="254"/>
      <c r="E16" s="254"/>
      <c r="F16" s="254"/>
      <c r="G16" s="254"/>
      <c r="H16" s="254" t="s">
        <v>27</v>
      </c>
      <c r="I16" s="254"/>
      <c r="J16" s="254"/>
      <c r="K16" s="254"/>
      <c r="L16" s="254"/>
      <c r="M16" s="254"/>
    </row>
    <row r="17" spans="2:13">
      <c r="B17" s="266" t="s">
        <v>94</v>
      </c>
      <c r="C17" s="266"/>
      <c r="D17" s="266"/>
      <c r="E17" s="266"/>
      <c r="F17" s="266"/>
      <c r="G17" s="266"/>
      <c r="H17" s="266"/>
      <c r="I17" s="266"/>
      <c r="J17" s="266"/>
      <c r="K17" s="266"/>
      <c r="L17" s="266"/>
      <c r="M17" s="266"/>
    </row>
    <row r="18" spans="2:13">
      <c r="B18" s="266" t="s">
        <v>95</v>
      </c>
      <c r="C18" s="266"/>
      <c r="D18" s="266"/>
      <c r="E18" s="266"/>
      <c r="F18" s="266"/>
      <c r="G18" s="266"/>
      <c r="H18" s="266"/>
      <c r="I18" s="266"/>
      <c r="J18" s="266"/>
      <c r="K18" s="266"/>
      <c r="L18" s="266"/>
      <c r="M18" s="266"/>
    </row>
    <row r="19" spans="2:13">
      <c r="B19" s="253" t="s">
        <v>97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</row>
  </sheetData>
  <mergeCells count="11">
    <mergeCell ref="B17:M17"/>
    <mergeCell ref="B18:M18"/>
    <mergeCell ref="B19:M19"/>
    <mergeCell ref="B14:M14"/>
    <mergeCell ref="B15:M15"/>
    <mergeCell ref="B16:M16"/>
    <mergeCell ref="B4:C4"/>
    <mergeCell ref="B1:M1"/>
    <mergeCell ref="B3:N3"/>
    <mergeCell ref="B12:M12"/>
    <mergeCell ref="B13:M13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70"/>
  <sheetViews>
    <sheetView workbookViewId="0">
      <selection activeCell="M8" sqref="M8"/>
    </sheetView>
  </sheetViews>
  <sheetFormatPr defaultRowHeight="15"/>
  <cols>
    <col min="1" max="1" width="13" customWidth="1"/>
    <col min="2" max="2" width="5" customWidth="1"/>
    <col min="3" max="3" width="4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1" width="8.85546875" customWidth="1"/>
    <col min="22" max="22" width="8.140625" customWidth="1"/>
  </cols>
  <sheetData>
    <row r="1" spans="1:23" ht="23.25" customHeight="1">
      <c r="B1" s="250" t="s">
        <v>42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</row>
    <row r="2" spans="1:23" s="24" customFormat="1" ht="16.5" customHeight="1">
      <c r="B2" s="258" t="s">
        <v>41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50"/>
    </row>
    <row r="3" spans="1:23" s="24" customFormat="1" ht="25.5" customHeight="1">
      <c r="B3" s="263" t="s">
        <v>70</v>
      </c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</row>
    <row r="4" spans="1:23" s="24" customFormat="1" ht="13.5" customHeight="1">
      <c r="B4" s="174" t="s">
        <v>68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</row>
    <row r="5" spans="1:23" s="24" customFormat="1" ht="12.75" customHeight="1" thickBot="1">
      <c r="B5" s="264" t="s">
        <v>76</v>
      </c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51"/>
    </row>
    <row r="6" spans="1:23" ht="44.25" customHeight="1">
      <c r="A6" s="176" t="s">
        <v>69</v>
      </c>
      <c r="B6" s="260" t="s">
        <v>16</v>
      </c>
      <c r="C6" s="261"/>
      <c r="D6" s="12" t="s">
        <v>6</v>
      </c>
      <c r="E6" s="13" t="s">
        <v>4</v>
      </c>
      <c r="F6" s="13" t="s">
        <v>5</v>
      </c>
      <c r="G6" s="13" t="s">
        <v>1</v>
      </c>
      <c r="H6" s="13" t="s">
        <v>2</v>
      </c>
      <c r="I6" s="13" t="s">
        <v>3</v>
      </c>
      <c r="J6" s="13" t="s">
        <v>67</v>
      </c>
      <c r="K6" s="13" t="s">
        <v>8</v>
      </c>
      <c r="L6" s="13" t="s">
        <v>59</v>
      </c>
      <c r="M6" s="177" t="s">
        <v>53</v>
      </c>
      <c r="N6" s="260" t="s">
        <v>9</v>
      </c>
      <c r="O6" s="262"/>
      <c r="P6" s="261"/>
      <c r="Q6" s="260" t="s">
        <v>49</v>
      </c>
      <c r="R6" s="262"/>
      <c r="S6" s="261"/>
      <c r="T6" s="14" t="s">
        <v>10</v>
      </c>
      <c r="U6" s="22" t="s">
        <v>21</v>
      </c>
      <c r="V6" s="23" t="s">
        <v>23</v>
      </c>
      <c r="W6" s="24"/>
    </row>
    <row r="7" spans="1:23" ht="36.75" customHeight="1" thickBot="1">
      <c r="A7" s="15"/>
      <c r="B7" s="16" t="s">
        <v>17</v>
      </c>
      <c r="C7" s="131" t="s">
        <v>11</v>
      </c>
      <c r="D7" s="140" t="s">
        <v>48</v>
      </c>
      <c r="E7" s="18"/>
      <c r="F7" s="18"/>
      <c r="G7" s="18"/>
      <c r="H7" s="18"/>
      <c r="I7" s="18"/>
      <c r="J7" s="18"/>
      <c r="K7" s="18"/>
      <c r="L7" s="18"/>
      <c r="M7" s="199" t="s">
        <v>73</v>
      </c>
      <c r="N7" s="16" t="s">
        <v>12</v>
      </c>
      <c r="O7" s="151" t="s">
        <v>13</v>
      </c>
      <c r="P7" s="131" t="s">
        <v>14</v>
      </c>
      <c r="Q7" s="16" t="s">
        <v>12</v>
      </c>
      <c r="R7" s="151" t="s">
        <v>13</v>
      </c>
      <c r="S7" s="131" t="s">
        <v>14</v>
      </c>
      <c r="T7" s="17"/>
      <c r="U7" s="19" t="s">
        <v>22</v>
      </c>
      <c r="V7" s="26" t="s">
        <v>50</v>
      </c>
      <c r="W7" s="24"/>
    </row>
    <row r="8" spans="1:23">
      <c r="A8" s="240">
        <v>41179</v>
      </c>
      <c r="B8" s="30">
        <v>0.93300000000000005</v>
      </c>
      <c r="C8" s="132">
        <v>0.94199999999999995</v>
      </c>
      <c r="D8" s="33">
        <f>SUM(F8,G8,H8)</f>
        <v>11.129999999999999</v>
      </c>
      <c r="E8" s="33">
        <v>19</v>
      </c>
      <c r="F8" s="33">
        <v>11</v>
      </c>
      <c r="G8" s="33">
        <v>0.1</v>
      </c>
      <c r="H8" s="33">
        <v>0.03</v>
      </c>
      <c r="I8" s="33">
        <v>8.3000000000000007</v>
      </c>
      <c r="J8" s="86"/>
      <c r="K8" s="33">
        <v>9.8000000000000007</v>
      </c>
      <c r="L8" s="33">
        <v>9.3000000000000007</v>
      </c>
      <c r="M8" s="33">
        <v>3.1</v>
      </c>
      <c r="N8" s="69"/>
      <c r="O8" s="143"/>
      <c r="P8" s="147">
        <v>7.27</v>
      </c>
      <c r="Q8" s="85"/>
      <c r="R8" s="156"/>
      <c r="S8" s="161">
        <v>20.5</v>
      </c>
      <c r="T8" s="40">
        <v>50</v>
      </c>
      <c r="U8" s="48">
        <f>SUM('Inf Conc.'!E7,'Inf Conc.'!G7,'Inf Conc.'!H7)-SUM(E8,G8,H8)</f>
        <v>37.07</v>
      </c>
      <c r="V8" s="38">
        <f>'Inf Conc.'!K7-K8</f>
        <v>0</v>
      </c>
    </row>
    <row r="9" spans="1:23">
      <c r="A9" s="241">
        <v>41105</v>
      </c>
      <c r="B9" s="73"/>
      <c r="C9" s="133"/>
      <c r="D9" s="64">
        <f t="shared" ref="D9:D55" si="0">SUM(F9,G9,H9)</f>
        <v>0</v>
      </c>
      <c r="E9" s="64"/>
      <c r="F9" s="64"/>
      <c r="G9" s="64"/>
      <c r="H9" s="64"/>
      <c r="I9" s="64"/>
      <c r="J9" s="64"/>
      <c r="K9" s="64"/>
      <c r="L9" s="64"/>
      <c r="M9" s="64"/>
      <c r="N9" s="65"/>
      <c r="O9" s="145"/>
      <c r="P9" s="149"/>
      <c r="Q9" s="87"/>
      <c r="R9" s="157"/>
      <c r="S9" s="162"/>
      <c r="T9" s="74"/>
      <c r="U9" s="88"/>
      <c r="V9" s="89"/>
    </row>
    <row r="10" spans="1:23">
      <c r="A10" s="242">
        <v>41122</v>
      </c>
      <c r="B10" s="1"/>
      <c r="C10" s="134"/>
      <c r="D10" s="3">
        <f t="shared" si="0"/>
        <v>0</v>
      </c>
      <c r="E10" s="3"/>
      <c r="F10" s="3"/>
      <c r="G10" s="3"/>
      <c r="H10" s="3"/>
      <c r="I10" s="3"/>
      <c r="J10" s="80"/>
      <c r="K10" s="3"/>
      <c r="L10" s="3"/>
      <c r="M10" s="3"/>
      <c r="N10" s="58"/>
      <c r="O10" s="152"/>
      <c r="P10" s="154"/>
      <c r="Q10" s="57"/>
      <c r="R10" s="158"/>
      <c r="S10" s="163"/>
      <c r="T10" s="41"/>
      <c r="U10" s="49"/>
      <c r="V10" s="39"/>
    </row>
    <row r="11" spans="1:23">
      <c r="A11" s="241">
        <v>41136</v>
      </c>
      <c r="B11" s="73"/>
      <c r="C11" s="133"/>
      <c r="D11" s="64">
        <f t="shared" si="0"/>
        <v>0</v>
      </c>
      <c r="E11" s="64"/>
      <c r="F11" s="64"/>
      <c r="G11" s="64"/>
      <c r="H11" s="64"/>
      <c r="I11" s="64"/>
      <c r="J11" s="64"/>
      <c r="K11" s="64"/>
      <c r="L11" s="64"/>
      <c r="M11" s="64"/>
      <c r="N11" s="65"/>
      <c r="O11" s="145"/>
      <c r="P11" s="149"/>
      <c r="Q11" s="87"/>
      <c r="R11" s="157"/>
      <c r="S11" s="162"/>
      <c r="T11" s="74"/>
      <c r="U11" s="88"/>
      <c r="V11" s="89"/>
    </row>
    <row r="12" spans="1:23">
      <c r="A12" s="242">
        <v>41153</v>
      </c>
      <c r="B12" s="1"/>
      <c r="C12" s="134"/>
      <c r="D12" s="3">
        <f t="shared" si="0"/>
        <v>0</v>
      </c>
      <c r="E12" s="3"/>
      <c r="F12" s="3"/>
      <c r="G12" s="3"/>
      <c r="H12" s="3"/>
      <c r="I12" s="3"/>
      <c r="J12" s="80"/>
      <c r="K12" s="3"/>
      <c r="L12" s="3"/>
      <c r="M12" s="3"/>
      <c r="N12" s="58"/>
      <c r="O12" s="152"/>
      <c r="P12" s="154"/>
      <c r="Q12" s="57"/>
      <c r="R12" s="158"/>
      <c r="S12" s="163"/>
      <c r="T12" s="41"/>
      <c r="U12" s="49"/>
      <c r="V12" s="39"/>
    </row>
    <row r="13" spans="1:23">
      <c r="A13" s="243">
        <v>41167</v>
      </c>
      <c r="B13" s="71"/>
      <c r="C13" s="135"/>
      <c r="D13" s="71">
        <f t="shared" si="0"/>
        <v>0</v>
      </c>
      <c r="E13" s="67"/>
      <c r="F13" s="67"/>
      <c r="G13" s="67"/>
      <c r="H13" s="67"/>
      <c r="I13" s="67"/>
      <c r="J13" s="67"/>
      <c r="K13" s="67"/>
      <c r="L13" s="67"/>
      <c r="M13" s="67"/>
      <c r="N13" s="68"/>
      <c r="O13" s="153"/>
      <c r="P13" s="155"/>
      <c r="Q13" s="90"/>
      <c r="R13" s="159"/>
      <c r="S13" s="164"/>
      <c r="T13" s="75"/>
      <c r="U13" s="91"/>
      <c r="V13" s="92"/>
      <c r="W13" s="27" t="s">
        <v>30</v>
      </c>
    </row>
    <row r="14" spans="1:23">
      <c r="A14" s="242">
        <v>41183</v>
      </c>
      <c r="B14" s="1"/>
      <c r="C14" s="134"/>
      <c r="D14" s="3">
        <f t="shared" si="0"/>
        <v>0</v>
      </c>
      <c r="E14" s="3"/>
      <c r="F14" s="3"/>
      <c r="G14" s="3"/>
      <c r="H14" s="3"/>
      <c r="I14" s="3"/>
      <c r="J14" s="80"/>
      <c r="K14" s="3"/>
      <c r="L14" s="3"/>
      <c r="M14" s="3"/>
      <c r="N14" s="58"/>
      <c r="O14" s="152"/>
      <c r="P14" s="154"/>
      <c r="Q14" s="57"/>
      <c r="R14" s="158"/>
      <c r="S14" s="163"/>
      <c r="T14" s="41"/>
      <c r="U14" s="83"/>
      <c r="V14" s="84"/>
    </row>
    <row r="15" spans="1:23">
      <c r="A15" s="241">
        <v>41197</v>
      </c>
      <c r="B15" s="73"/>
      <c r="C15" s="133"/>
      <c r="D15" s="64">
        <f t="shared" si="0"/>
        <v>0</v>
      </c>
      <c r="E15" s="64"/>
      <c r="F15" s="64"/>
      <c r="G15" s="64"/>
      <c r="H15" s="64"/>
      <c r="I15" s="64"/>
      <c r="J15" s="64"/>
      <c r="K15" s="64"/>
      <c r="L15" s="64"/>
      <c r="M15" s="64"/>
      <c r="N15" s="65"/>
      <c r="O15" s="145"/>
      <c r="P15" s="149"/>
      <c r="Q15" s="87"/>
      <c r="R15" s="157"/>
      <c r="S15" s="162"/>
      <c r="T15" s="74"/>
      <c r="U15" s="88"/>
      <c r="V15" s="89"/>
    </row>
    <row r="16" spans="1:23">
      <c r="A16" s="242">
        <v>41214</v>
      </c>
      <c r="B16" s="1"/>
      <c r="C16" s="134"/>
      <c r="D16" s="3">
        <f t="shared" si="0"/>
        <v>0</v>
      </c>
      <c r="E16" s="3"/>
      <c r="F16" s="3"/>
      <c r="G16" s="3"/>
      <c r="H16" s="3"/>
      <c r="I16" s="3"/>
      <c r="J16" s="80"/>
      <c r="K16" s="3"/>
      <c r="L16" s="3"/>
      <c r="M16" s="3"/>
      <c r="N16" s="58"/>
      <c r="O16" s="152"/>
      <c r="P16" s="154"/>
      <c r="Q16" s="57"/>
      <c r="R16" s="158"/>
      <c r="S16" s="163"/>
      <c r="T16" s="41"/>
      <c r="U16" s="49"/>
      <c r="V16" s="39"/>
    </row>
    <row r="17" spans="1:23">
      <c r="A17" s="241">
        <v>41228</v>
      </c>
      <c r="B17" s="73"/>
      <c r="C17" s="133"/>
      <c r="D17" s="64">
        <f t="shared" si="0"/>
        <v>0</v>
      </c>
      <c r="E17" s="64"/>
      <c r="F17" s="64"/>
      <c r="G17" s="64"/>
      <c r="H17" s="64"/>
      <c r="I17" s="64"/>
      <c r="J17" s="64"/>
      <c r="K17" s="64"/>
      <c r="L17" s="64"/>
      <c r="M17" s="64"/>
      <c r="N17" s="65"/>
      <c r="O17" s="145"/>
      <c r="P17" s="149"/>
      <c r="Q17" s="87"/>
      <c r="R17" s="157"/>
      <c r="S17" s="162"/>
      <c r="T17" s="74"/>
      <c r="U17" s="88"/>
      <c r="V17" s="89"/>
    </row>
    <row r="18" spans="1:23">
      <c r="A18" s="242">
        <v>41244</v>
      </c>
      <c r="B18" s="1"/>
      <c r="C18" s="134"/>
      <c r="D18" s="3">
        <f t="shared" si="0"/>
        <v>0</v>
      </c>
      <c r="E18" s="3"/>
      <c r="F18" s="3"/>
      <c r="G18" s="3"/>
      <c r="H18" s="3"/>
      <c r="I18" s="3"/>
      <c r="J18" s="80"/>
      <c r="K18" s="3"/>
      <c r="L18" s="3"/>
      <c r="M18" s="3"/>
      <c r="N18" s="58"/>
      <c r="O18" s="152"/>
      <c r="P18" s="154"/>
      <c r="Q18" s="57"/>
      <c r="R18" s="158"/>
      <c r="S18" s="163"/>
      <c r="T18" s="41"/>
      <c r="U18" s="49"/>
      <c r="V18" s="39"/>
    </row>
    <row r="19" spans="1:23">
      <c r="A19" s="243">
        <v>41258</v>
      </c>
      <c r="B19" s="71"/>
      <c r="C19" s="135"/>
      <c r="D19" s="71">
        <f t="shared" si="0"/>
        <v>0</v>
      </c>
      <c r="E19" s="67"/>
      <c r="F19" s="67"/>
      <c r="G19" s="67"/>
      <c r="H19" s="67"/>
      <c r="I19" s="67"/>
      <c r="J19" s="67"/>
      <c r="K19" s="67"/>
      <c r="L19" s="67"/>
      <c r="M19" s="67"/>
      <c r="N19" s="68"/>
      <c r="O19" s="153"/>
      <c r="P19" s="155"/>
      <c r="Q19" s="90"/>
      <c r="R19" s="159"/>
      <c r="S19" s="164"/>
      <c r="T19" s="75"/>
      <c r="U19" s="91"/>
      <c r="V19" s="92"/>
      <c r="W19" s="27" t="s">
        <v>29</v>
      </c>
    </row>
    <row r="20" spans="1:23">
      <c r="A20" s="242">
        <v>41275</v>
      </c>
      <c r="B20" s="1"/>
      <c r="C20" s="134"/>
      <c r="D20" s="3">
        <f t="shared" si="0"/>
        <v>0</v>
      </c>
      <c r="E20" s="3"/>
      <c r="F20" s="3"/>
      <c r="G20" s="3"/>
      <c r="H20" s="3"/>
      <c r="I20" s="3"/>
      <c r="J20" s="80"/>
      <c r="K20" s="3"/>
      <c r="L20" s="3"/>
      <c r="M20" s="3"/>
      <c r="N20" s="58"/>
      <c r="O20" s="152"/>
      <c r="P20" s="154"/>
      <c r="Q20" s="57"/>
      <c r="R20" s="158"/>
      <c r="S20" s="163"/>
      <c r="T20" s="41"/>
      <c r="U20" s="83"/>
      <c r="V20" s="84"/>
    </row>
    <row r="21" spans="1:23">
      <c r="A21" s="241">
        <v>41289</v>
      </c>
      <c r="B21" s="73"/>
      <c r="C21" s="133"/>
      <c r="D21" s="64">
        <f t="shared" si="0"/>
        <v>0</v>
      </c>
      <c r="E21" s="64"/>
      <c r="F21" s="64"/>
      <c r="G21" s="64"/>
      <c r="H21" s="64"/>
      <c r="I21" s="64"/>
      <c r="J21" s="64"/>
      <c r="K21" s="64"/>
      <c r="L21" s="64"/>
      <c r="M21" s="64"/>
      <c r="N21" s="65"/>
      <c r="O21" s="145"/>
      <c r="P21" s="149"/>
      <c r="Q21" s="87"/>
      <c r="R21" s="157"/>
      <c r="S21" s="162"/>
      <c r="T21" s="74"/>
      <c r="U21" s="88"/>
      <c r="V21" s="89"/>
    </row>
    <row r="22" spans="1:23">
      <c r="A22" s="242">
        <v>41306</v>
      </c>
      <c r="B22" s="1"/>
      <c r="C22" s="134"/>
      <c r="D22" s="3">
        <f t="shared" si="0"/>
        <v>0</v>
      </c>
      <c r="E22" s="3"/>
      <c r="F22" s="3"/>
      <c r="G22" s="3"/>
      <c r="H22" s="3"/>
      <c r="I22" s="3"/>
      <c r="J22" s="80"/>
      <c r="K22" s="3"/>
      <c r="L22" s="3"/>
      <c r="M22" s="3"/>
      <c r="N22" s="58"/>
      <c r="O22" s="152"/>
      <c r="P22" s="154"/>
      <c r="Q22" s="57"/>
      <c r="R22" s="158"/>
      <c r="S22" s="163"/>
      <c r="T22" s="41"/>
      <c r="U22" s="49"/>
      <c r="V22" s="39"/>
    </row>
    <row r="23" spans="1:23">
      <c r="A23" s="241">
        <v>41320</v>
      </c>
      <c r="B23" s="73"/>
      <c r="C23" s="133"/>
      <c r="D23" s="64">
        <f t="shared" si="0"/>
        <v>0</v>
      </c>
      <c r="E23" s="64"/>
      <c r="F23" s="64"/>
      <c r="G23" s="64"/>
      <c r="H23" s="64"/>
      <c r="I23" s="64"/>
      <c r="J23" s="64"/>
      <c r="K23" s="64"/>
      <c r="L23" s="64"/>
      <c r="M23" s="64"/>
      <c r="N23" s="65"/>
      <c r="O23" s="145"/>
      <c r="P23" s="149"/>
      <c r="Q23" s="87"/>
      <c r="R23" s="157"/>
      <c r="S23" s="162"/>
      <c r="T23" s="74"/>
      <c r="U23" s="88"/>
      <c r="V23" s="89"/>
    </row>
    <row r="24" spans="1:23">
      <c r="A24" s="242">
        <v>41334</v>
      </c>
      <c r="B24" s="1"/>
      <c r="C24" s="134"/>
      <c r="D24" s="3">
        <f t="shared" si="0"/>
        <v>0</v>
      </c>
      <c r="E24" s="3"/>
      <c r="F24" s="3"/>
      <c r="G24" s="3"/>
      <c r="H24" s="3"/>
      <c r="I24" s="3"/>
      <c r="J24" s="80"/>
      <c r="K24" s="3"/>
      <c r="L24" s="3"/>
      <c r="M24" s="3"/>
      <c r="N24" s="58"/>
      <c r="O24" s="152"/>
      <c r="P24" s="154"/>
      <c r="Q24" s="57"/>
      <c r="R24" s="158"/>
      <c r="S24" s="163"/>
      <c r="T24" s="41"/>
      <c r="U24" s="49"/>
      <c r="V24" s="39"/>
    </row>
    <row r="25" spans="1:23">
      <c r="A25" s="243">
        <v>41348</v>
      </c>
      <c r="B25" s="71"/>
      <c r="C25" s="135"/>
      <c r="D25" s="71">
        <f t="shared" si="0"/>
        <v>0</v>
      </c>
      <c r="E25" s="67"/>
      <c r="F25" s="67"/>
      <c r="G25" s="67"/>
      <c r="H25" s="67"/>
      <c r="I25" s="67"/>
      <c r="J25" s="67"/>
      <c r="K25" s="67"/>
      <c r="L25" s="67"/>
      <c r="M25" s="67"/>
      <c r="N25" s="68"/>
      <c r="O25" s="153"/>
      <c r="P25" s="155"/>
      <c r="Q25" s="90"/>
      <c r="R25" s="159"/>
      <c r="S25" s="164"/>
      <c r="T25" s="75"/>
      <c r="U25" s="91"/>
      <c r="V25" s="92"/>
      <c r="W25" s="27" t="s">
        <v>31</v>
      </c>
    </row>
    <row r="26" spans="1:23">
      <c r="A26" s="242">
        <v>41365</v>
      </c>
      <c r="B26" s="1"/>
      <c r="C26" s="134"/>
      <c r="D26" s="3">
        <f t="shared" si="0"/>
        <v>0</v>
      </c>
      <c r="E26" s="3"/>
      <c r="F26" s="3"/>
      <c r="G26" s="3"/>
      <c r="H26" s="3"/>
      <c r="I26" s="3"/>
      <c r="J26" s="80"/>
      <c r="K26" s="3"/>
      <c r="L26" s="3"/>
      <c r="M26" s="3"/>
      <c r="N26" s="58"/>
      <c r="O26" s="152"/>
      <c r="P26" s="154"/>
      <c r="Q26" s="57"/>
      <c r="R26" s="158"/>
      <c r="S26" s="163"/>
      <c r="T26" s="41"/>
      <c r="U26" s="83"/>
      <c r="V26" s="84"/>
    </row>
    <row r="27" spans="1:23">
      <c r="A27" s="241">
        <v>41379</v>
      </c>
      <c r="B27" s="73"/>
      <c r="C27" s="133"/>
      <c r="D27" s="64">
        <f t="shared" si="0"/>
        <v>0</v>
      </c>
      <c r="E27" s="64"/>
      <c r="F27" s="64"/>
      <c r="G27" s="64"/>
      <c r="H27" s="64"/>
      <c r="I27" s="64"/>
      <c r="J27" s="64"/>
      <c r="K27" s="64"/>
      <c r="L27" s="64"/>
      <c r="M27" s="64"/>
      <c r="N27" s="65"/>
      <c r="O27" s="145"/>
      <c r="P27" s="149"/>
      <c r="Q27" s="87"/>
      <c r="R27" s="157"/>
      <c r="S27" s="162"/>
      <c r="T27" s="74"/>
      <c r="U27" s="88"/>
      <c r="V27" s="89"/>
    </row>
    <row r="28" spans="1:23">
      <c r="A28" s="242">
        <v>41395</v>
      </c>
      <c r="B28" s="1"/>
      <c r="C28" s="134"/>
      <c r="D28" s="3">
        <f t="shared" si="0"/>
        <v>0</v>
      </c>
      <c r="E28" s="3"/>
      <c r="F28" s="3"/>
      <c r="G28" s="3"/>
      <c r="H28" s="3"/>
      <c r="I28" s="3"/>
      <c r="J28" s="80"/>
      <c r="K28" s="3"/>
      <c r="L28" s="3"/>
      <c r="M28" s="3"/>
      <c r="N28" s="58"/>
      <c r="O28" s="152"/>
      <c r="P28" s="154"/>
      <c r="Q28" s="57"/>
      <c r="R28" s="158"/>
      <c r="S28" s="163"/>
      <c r="T28" s="41"/>
      <c r="U28" s="49"/>
      <c r="V28" s="39"/>
    </row>
    <row r="29" spans="1:23">
      <c r="A29" s="241">
        <v>41409</v>
      </c>
      <c r="B29" s="73"/>
      <c r="C29" s="133"/>
      <c r="D29" s="64">
        <f t="shared" si="0"/>
        <v>0</v>
      </c>
      <c r="E29" s="64"/>
      <c r="F29" s="64"/>
      <c r="G29" s="64"/>
      <c r="H29" s="64"/>
      <c r="I29" s="64"/>
      <c r="J29" s="64"/>
      <c r="K29" s="64"/>
      <c r="L29" s="64"/>
      <c r="M29" s="64"/>
      <c r="N29" s="65"/>
      <c r="O29" s="145"/>
      <c r="P29" s="149"/>
      <c r="Q29" s="87"/>
      <c r="R29" s="157"/>
      <c r="S29" s="162"/>
      <c r="T29" s="74"/>
      <c r="U29" s="88"/>
      <c r="V29" s="89"/>
    </row>
    <row r="30" spans="1:23">
      <c r="A30" s="242">
        <v>41426</v>
      </c>
      <c r="B30" s="1"/>
      <c r="C30" s="134"/>
      <c r="D30" s="3">
        <f t="shared" si="0"/>
        <v>0</v>
      </c>
      <c r="E30" s="3"/>
      <c r="F30" s="3"/>
      <c r="G30" s="3"/>
      <c r="H30" s="3"/>
      <c r="I30" s="3"/>
      <c r="J30" s="80"/>
      <c r="K30" s="3"/>
      <c r="L30" s="3"/>
      <c r="M30" s="3"/>
      <c r="N30" s="58"/>
      <c r="O30" s="152"/>
      <c r="P30" s="154"/>
      <c r="Q30" s="57"/>
      <c r="R30" s="158"/>
      <c r="S30" s="163"/>
      <c r="T30" s="41"/>
      <c r="U30" s="49"/>
      <c r="V30" s="39"/>
    </row>
    <row r="31" spans="1:23">
      <c r="A31" s="243">
        <v>41440</v>
      </c>
      <c r="B31" s="71"/>
      <c r="C31" s="135"/>
      <c r="D31" s="71">
        <f t="shared" si="0"/>
        <v>0</v>
      </c>
      <c r="E31" s="67"/>
      <c r="F31" s="67"/>
      <c r="G31" s="67"/>
      <c r="H31" s="67"/>
      <c r="I31" s="67"/>
      <c r="J31" s="67"/>
      <c r="K31" s="67"/>
      <c r="L31" s="67"/>
      <c r="M31" s="67"/>
      <c r="N31" s="68"/>
      <c r="O31" s="153"/>
      <c r="P31" s="155"/>
      <c r="Q31" s="90"/>
      <c r="R31" s="159"/>
      <c r="S31" s="164"/>
      <c r="T31" s="75"/>
      <c r="U31" s="91"/>
      <c r="V31" s="92"/>
      <c r="W31" s="43" t="s">
        <v>27</v>
      </c>
    </row>
    <row r="32" spans="1:23">
      <c r="A32" s="242">
        <v>41456</v>
      </c>
      <c r="B32" s="1"/>
      <c r="C32" s="134"/>
      <c r="D32" s="3">
        <f t="shared" si="0"/>
        <v>0</v>
      </c>
      <c r="E32" s="3"/>
      <c r="F32" s="3"/>
      <c r="G32" s="3"/>
      <c r="H32" s="3"/>
      <c r="I32" s="3"/>
      <c r="J32" s="80"/>
      <c r="K32" s="3"/>
      <c r="L32" s="3"/>
      <c r="M32" s="3"/>
      <c r="N32" s="58"/>
      <c r="O32" s="152"/>
      <c r="P32" s="154"/>
      <c r="Q32" s="57"/>
      <c r="R32" s="158"/>
      <c r="S32" s="163"/>
      <c r="T32" s="41"/>
      <c r="U32" s="83"/>
      <c r="V32" s="84"/>
    </row>
    <row r="33" spans="1:23">
      <c r="A33" s="241">
        <v>41470</v>
      </c>
      <c r="B33" s="73"/>
      <c r="C33" s="133"/>
      <c r="D33" s="64">
        <f t="shared" si="0"/>
        <v>0</v>
      </c>
      <c r="E33" s="64"/>
      <c r="F33" s="64"/>
      <c r="G33" s="64"/>
      <c r="H33" s="64"/>
      <c r="I33" s="64"/>
      <c r="J33" s="64"/>
      <c r="K33" s="64"/>
      <c r="L33" s="64"/>
      <c r="M33" s="64"/>
      <c r="N33" s="65"/>
      <c r="O33" s="145"/>
      <c r="P33" s="149"/>
      <c r="Q33" s="87"/>
      <c r="R33" s="157"/>
      <c r="S33" s="162"/>
      <c r="T33" s="74"/>
      <c r="U33" s="88"/>
      <c r="V33" s="89"/>
    </row>
    <row r="34" spans="1:23">
      <c r="A34" s="242">
        <v>41487</v>
      </c>
      <c r="B34" s="1"/>
      <c r="C34" s="134"/>
      <c r="D34" s="3">
        <f t="shared" si="0"/>
        <v>0</v>
      </c>
      <c r="E34" s="3"/>
      <c r="F34" s="3"/>
      <c r="G34" s="3"/>
      <c r="H34" s="3"/>
      <c r="I34" s="3"/>
      <c r="J34" s="80"/>
      <c r="K34" s="3"/>
      <c r="L34" s="3"/>
      <c r="M34" s="3"/>
      <c r="N34" s="58"/>
      <c r="O34" s="152"/>
      <c r="P34" s="154"/>
      <c r="Q34" s="57"/>
      <c r="R34" s="158"/>
      <c r="S34" s="163"/>
      <c r="T34" s="41"/>
      <c r="U34" s="49"/>
      <c r="V34" s="39"/>
    </row>
    <row r="35" spans="1:23">
      <c r="A35" s="241">
        <v>41501</v>
      </c>
      <c r="B35" s="73"/>
      <c r="C35" s="133"/>
      <c r="D35" s="64">
        <f t="shared" si="0"/>
        <v>0</v>
      </c>
      <c r="E35" s="64"/>
      <c r="F35" s="64"/>
      <c r="G35" s="64"/>
      <c r="H35" s="64"/>
      <c r="I35" s="64"/>
      <c r="J35" s="64"/>
      <c r="K35" s="64"/>
      <c r="L35" s="64"/>
      <c r="M35" s="64"/>
      <c r="N35" s="65"/>
      <c r="O35" s="145"/>
      <c r="P35" s="149"/>
      <c r="Q35" s="87"/>
      <c r="R35" s="157"/>
      <c r="S35" s="162"/>
      <c r="T35" s="74"/>
      <c r="U35" s="88"/>
      <c r="V35" s="89"/>
    </row>
    <row r="36" spans="1:23">
      <c r="A36" s="242">
        <v>41518</v>
      </c>
      <c r="B36" s="1"/>
      <c r="C36" s="134"/>
      <c r="D36" s="3">
        <f t="shared" si="0"/>
        <v>0</v>
      </c>
      <c r="E36" s="3"/>
      <c r="F36" s="3"/>
      <c r="G36" s="3"/>
      <c r="H36" s="3"/>
      <c r="I36" s="3"/>
      <c r="J36" s="80"/>
      <c r="K36" s="3"/>
      <c r="L36" s="3"/>
      <c r="M36" s="3"/>
      <c r="N36" s="58"/>
      <c r="O36" s="152"/>
      <c r="P36" s="154"/>
      <c r="Q36" s="57"/>
      <c r="R36" s="158"/>
      <c r="S36" s="163"/>
      <c r="T36" s="41"/>
      <c r="U36" s="49"/>
      <c r="V36" s="39"/>
    </row>
    <row r="37" spans="1:23">
      <c r="A37" s="243">
        <v>41532</v>
      </c>
      <c r="B37" s="71"/>
      <c r="C37" s="135"/>
      <c r="D37" s="71">
        <f t="shared" si="0"/>
        <v>0</v>
      </c>
      <c r="E37" s="67"/>
      <c r="F37" s="67"/>
      <c r="G37" s="67"/>
      <c r="H37" s="67"/>
      <c r="I37" s="67"/>
      <c r="J37" s="67"/>
      <c r="K37" s="67"/>
      <c r="L37" s="67"/>
      <c r="M37" s="67"/>
      <c r="N37" s="68"/>
      <c r="O37" s="153"/>
      <c r="P37" s="155"/>
      <c r="Q37" s="90"/>
      <c r="R37" s="159"/>
      <c r="S37" s="164"/>
      <c r="T37" s="75"/>
      <c r="U37" s="91"/>
      <c r="V37" s="92"/>
      <c r="W37" s="27" t="s">
        <v>30</v>
      </c>
    </row>
    <row r="38" spans="1:23">
      <c r="A38" s="242">
        <v>41548</v>
      </c>
      <c r="B38" s="1"/>
      <c r="C38" s="134"/>
      <c r="D38" s="3">
        <f t="shared" si="0"/>
        <v>0</v>
      </c>
      <c r="E38" s="3"/>
      <c r="F38" s="3"/>
      <c r="G38" s="3"/>
      <c r="H38" s="3"/>
      <c r="I38" s="3"/>
      <c r="J38" s="80"/>
      <c r="K38" s="3"/>
      <c r="L38" s="3"/>
      <c r="M38" s="3"/>
      <c r="N38" s="58"/>
      <c r="O38" s="152"/>
      <c r="P38" s="154"/>
      <c r="Q38" s="57"/>
      <c r="R38" s="158"/>
      <c r="S38" s="163"/>
      <c r="T38" s="41"/>
      <c r="U38" s="83"/>
      <c r="V38" s="84"/>
    </row>
    <row r="39" spans="1:23">
      <c r="A39" s="241">
        <v>41562</v>
      </c>
      <c r="B39" s="73"/>
      <c r="C39" s="133"/>
      <c r="D39" s="64">
        <f t="shared" si="0"/>
        <v>0</v>
      </c>
      <c r="E39" s="64"/>
      <c r="F39" s="64"/>
      <c r="G39" s="64"/>
      <c r="H39" s="64"/>
      <c r="I39" s="64"/>
      <c r="J39" s="64"/>
      <c r="K39" s="64"/>
      <c r="L39" s="64"/>
      <c r="M39" s="64"/>
      <c r="N39" s="65"/>
      <c r="O39" s="145"/>
      <c r="P39" s="149"/>
      <c r="Q39" s="87"/>
      <c r="R39" s="157"/>
      <c r="S39" s="162"/>
      <c r="T39" s="74"/>
      <c r="U39" s="88"/>
      <c r="V39" s="89"/>
    </row>
    <row r="40" spans="1:23">
      <c r="A40" s="242">
        <v>41579</v>
      </c>
      <c r="B40" s="1"/>
      <c r="C40" s="134"/>
      <c r="D40" s="3">
        <f t="shared" si="0"/>
        <v>0</v>
      </c>
      <c r="E40" s="3"/>
      <c r="F40" s="3"/>
      <c r="G40" s="3"/>
      <c r="H40" s="3"/>
      <c r="I40" s="3"/>
      <c r="J40" s="80"/>
      <c r="K40" s="3"/>
      <c r="L40" s="3"/>
      <c r="M40" s="3"/>
      <c r="N40" s="58"/>
      <c r="O40" s="152"/>
      <c r="P40" s="154"/>
      <c r="Q40" s="57"/>
      <c r="R40" s="158"/>
      <c r="S40" s="163"/>
      <c r="T40" s="41"/>
      <c r="U40" s="49"/>
      <c r="V40" s="39"/>
    </row>
    <row r="41" spans="1:23">
      <c r="A41" s="241">
        <v>41593</v>
      </c>
      <c r="B41" s="73"/>
      <c r="C41" s="133"/>
      <c r="D41" s="64">
        <f t="shared" si="0"/>
        <v>0</v>
      </c>
      <c r="E41" s="64"/>
      <c r="F41" s="64"/>
      <c r="G41" s="64"/>
      <c r="H41" s="64"/>
      <c r="I41" s="64"/>
      <c r="J41" s="64"/>
      <c r="K41" s="64"/>
      <c r="L41" s="64"/>
      <c r="M41" s="64"/>
      <c r="N41" s="65"/>
      <c r="O41" s="145"/>
      <c r="P41" s="149"/>
      <c r="Q41" s="87"/>
      <c r="R41" s="157"/>
      <c r="S41" s="162"/>
      <c r="T41" s="74"/>
      <c r="U41" s="88"/>
      <c r="V41" s="89"/>
    </row>
    <row r="42" spans="1:23">
      <c r="A42" s="242">
        <v>41609</v>
      </c>
      <c r="B42" s="1"/>
      <c r="C42" s="134"/>
      <c r="D42" s="3">
        <f t="shared" si="0"/>
        <v>0</v>
      </c>
      <c r="E42" s="3"/>
      <c r="F42" s="3"/>
      <c r="G42" s="3"/>
      <c r="H42" s="3"/>
      <c r="I42" s="3"/>
      <c r="J42" s="80"/>
      <c r="K42" s="3"/>
      <c r="L42" s="3"/>
      <c r="M42" s="3"/>
      <c r="N42" s="58"/>
      <c r="O42" s="152"/>
      <c r="P42" s="154"/>
      <c r="Q42" s="57"/>
      <c r="R42" s="158"/>
      <c r="S42" s="163"/>
      <c r="T42" s="41"/>
      <c r="U42" s="49"/>
      <c r="V42" s="39"/>
    </row>
    <row r="43" spans="1:23">
      <c r="A43" s="243">
        <v>41623</v>
      </c>
      <c r="B43" s="71"/>
      <c r="C43" s="135"/>
      <c r="D43" s="71">
        <f t="shared" si="0"/>
        <v>0</v>
      </c>
      <c r="E43" s="67"/>
      <c r="F43" s="67"/>
      <c r="G43" s="67"/>
      <c r="H43" s="67"/>
      <c r="I43" s="67"/>
      <c r="J43" s="67"/>
      <c r="K43" s="67"/>
      <c r="L43" s="67"/>
      <c r="M43" s="67"/>
      <c r="N43" s="68"/>
      <c r="O43" s="153"/>
      <c r="P43" s="155"/>
      <c r="Q43" s="90"/>
      <c r="R43" s="159"/>
      <c r="S43" s="164"/>
      <c r="T43" s="75"/>
      <c r="U43" s="91"/>
      <c r="V43" s="92"/>
      <c r="W43" s="27" t="s">
        <v>29</v>
      </c>
    </row>
    <row r="44" spans="1:23">
      <c r="A44" s="242">
        <v>41640</v>
      </c>
      <c r="B44" s="1"/>
      <c r="C44" s="134"/>
      <c r="D44" s="3">
        <f t="shared" si="0"/>
        <v>0</v>
      </c>
      <c r="E44" s="3"/>
      <c r="F44" s="3"/>
      <c r="G44" s="3"/>
      <c r="H44" s="3"/>
      <c r="I44" s="3"/>
      <c r="J44" s="80"/>
      <c r="K44" s="3"/>
      <c r="L44" s="3"/>
      <c r="M44" s="3"/>
      <c r="N44" s="58"/>
      <c r="O44" s="152"/>
      <c r="P44" s="154"/>
      <c r="Q44" s="57"/>
      <c r="R44" s="158"/>
      <c r="S44" s="163"/>
      <c r="T44" s="41"/>
      <c r="U44" s="83"/>
      <c r="V44" s="84"/>
    </row>
    <row r="45" spans="1:23">
      <c r="A45" s="241">
        <v>41654</v>
      </c>
      <c r="B45" s="73"/>
      <c r="C45" s="133"/>
      <c r="D45" s="64">
        <f t="shared" si="0"/>
        <v>0</v>
      </c>
      <c r="E45" s="64"/>
      <c r="F45" s="64"/>
      <c r="G45" s="64"/>
      <c r="H45" s="64"/>
      <c r="I45" s="64"/>
      <c r="J45" s="64"/>
      <c r="K45" s="64"/>
      <c r="L45" s="64"/>
      <c r="M45" s="64"/>
      <c r="N45" s="65"/>
      <c r="O45" s="145"/>
      <c r="P45" s="149"/>
      <c r="Q45" s="87"/>
      <c r="R45" s="157"/>
      <c r="S45" s="162"/>
      <c r="T45" s="74"/>
      <c r="U45" s="88"/>
      <c r="V45" s="89"/>
    </row>
    <row r="46" spans="1:23">
      <c r="A46" s="242">
        <v>41671</v>
      </c>
      <c r="B46" s="1"/>
      <c r="C46" s="134"/>
      <c r="D46" s="3">
        <f t="shared" si="0"/>
        <v>0</v>
      </c>
      <c r="E46" s="3"/>
      <c r="F46" s="3"/>
      <c r="G46" s="3"/>
      <c r="H46" s="3"/>
      <c r="I46" s="3"/>
      <c r="J46" s="80"/>
      <c r="K46" s="3"/>
      <c r="L46" s="3"/>
      <c r="M46" s="3"/>
      <c r="N46" s="58"/>
      <c r="O46" s="152"/>
      <c r="P46" s="154"/>
      <c r="Q46" s="57"/>
      <c r="R46" s="158"/>
      <c r="S46" s="163"/>
      <c r="T46" s="41"/>
      <c r="U46" s="49"/>
      <c r="V46" s="39"/>
    </row>
    <row r="47" spans="1:23">
      <c r="A47" s="241">
        <v>41685</v>
      </c>
      <c r="B47" s="73"/>
      <c r="C47" s="133"/>
      <c r="D47" s="64">
        <f t="shared" si="0"/>
        <v>0</v>
      </c>
      <c r="E47" s="64"/>
      <c r="F47" s="64"/>
      <c r="G47" s="64"/>
      <c r="H47" s="64"/>
      <c r="I47" s="64"/>
      <c r="J47" s="64"/>
      <c r="K47" s="64"/>
      <c r="L47" s="64"/>
      <c r="M47" s="64"/>
      <c r="N47" s="65"/>
      <c r="O47" s="145"/>
      <c r="P47" s="149"/>
      <c r="Q47" s="87"/>
      <c r="R47" s="157"/>
      <c r="S47" s="162"/>
      <c r="T47" s="74"/>
      <c r="U47" s="88"/>
      <c r="V47" s="89"/>
    </row>
    <row r="48" spans="1:23">
      <c r="A48" s="242">
        <v>41699</v>
      </c>
      <c r="B48" s="1"/>
      <c r="C48" s="134"/>
      <c r="D48" s="3">
        <f t="shared" si="0"/>
        <v>0</v>
      </c>
      <c r="E48" s="3"/>
      <c r="F48" s="3"/>
      <c r="G48" s="3"/>
      <c r="H48" s="3"/>
      <c r="I48" s="3"/>
      <c r="J48" s="80"/>
      <c r="K48" s="3"/>
      <c r="L48" s="3"/>
      <c r="M48" s="3"/>
      <c r="N48" s="58"/>
      <c r="O48" s="152"/>
      <c r="P48" s="154"/>
      <c r="Q48" s="57"/>
      <c r="R48" s="158"/>
      <c r="S48" s="163"/>
      <c r="T48" s="41"/>
      <c r="U48" s="49"/>
      <c r="V48" s="39"/>
    </row>
    <row r="49" spans="1:23">
      <c r="A49" s="243">
        <v>41713</v>
      </c>
      <c r="B49" s="71"/>
      <c r="C49" s="135"/>
      <c r="D49" s="71">
        <f t="shared" si="0"/>
        <v>0</v>
      </c>
      <c r="E49" s="67"/>
      <c r="F49" s="67"/>
      <c r="G49" s="67"/>
      <c r="H49" s="67"/>
      <c r="I49" s="67"/>
      <c r="J49" s="67"/>
      <c r="K49" s="67"/>
      <c r="L49" s="67"/>
      <c r="M49" s="67"/>
      <c r="N49" s="68"/>
      <c r="O49" s="153"/>
      <c r="P49" s="155"/>
      <c r="Q49" s="90"/>
      <c r="R49" s="159"/>
      <c r="S49" s="164"/>
      <c r="T49" s="75"/>
      <c r="U49" s="91"/>
      <c r="V49" s="92"/>
      <c r="W49" s="27" t="s">
        <v>31</v>
      </c>
    </row>
    <row r="50" spans="1:23">
      <c r="A50" s="242">
        <v>41730</v>
      </c>
      <c r="B50" s="1"/>
      <c r="C50" s="134"/>
      <c r="D50" s="3">
        <f t="shared" si="0"/>
        <v>0</v>
      </c>
      <c r="E50" s="3"/>
      <c r="F50" s="3"/>
      <c r="G50" s="3"/>
      <c r="H50" s="3"/>
      <c r="I50" s="3"/>
      <c r="J50" s="80"/>
      <c r="K50" s="3"/>
      <c r="L50" s="3"/>
      <c r="M50" s="3"/>
      <c r="N50" s="58"/>
      <c r="O50" s="152"/>
      <c r="P50" s="154"/>
      <c r="Q50" s="57"/>
      <c r="R50" s="158"/>
      <c r="S50" s="163"/>
      <c r="T50" s="41"/>
      <c r="U50" s="37"/>
      <c r="V50" s="39"/>
    </row>
    <row r="51" spans="1:23">
      <c r="A51" s="241">
        <v>41744</v>
      </c>
      <c r="B51" s="73"/>
      <c r="C51" s="133"/>
      <c r="D51" s="64">
        <f t="shared" si="0"/>
        <v>0</v>
      </c>
      <c r="E51" s="64"/>
      <c r="F51" s="64"/>
      <c r="G51" s="64"/>
      <c r="H51" s="64"/>
      <c r="I51" s="64"/>
      <c r="J51" s="64"/>
      <c r="K51" s="64"/>
      <c r="L51" s="64"/>
      <c r="M51" s="64"/>
      <c r="N51" s="65"/>
      <c r="O51" s="145"/>
      <c r="P51" s="149"/>
      <c r="Q51" s="87"/>
      <c r="R51" s="157"/>
      <c r="S51" s="162"/>
      <c r="T51" s="74"/>
      <c r="U51" s="93"/>
      <c r="V51" s="89"/>
    </row>
    <row r="52" spans="1:23">
      <c r="A52" s="242">
        <v>41760</v>
      </c>
      <c r="B52" s="1"/>
      <c r="C52" s="134"/>
      <c r="D52" s="3">
        <f t="shared" si="0"/>
        <v>0</v>
      </c>
      <c r="E52" s="3"/>
      <c r="F52" s="3"/>
      <c r="G52" s="3"/>
      <c r="H52" s="3"/>
      <c r="I52" s="3"/>
      <c r="J52" s="80"/>
      <c r="K52" s="3"/>
      <c r="L52" s="3"/>
      <c r="M52" s="3"/>
      <c r="N52" s="58"/>
      <c r="O52" s="152"/>
      <c r="P52" s="154"/>
      <c r="Q52" s="57"/>
      <c r="R52" s="158"/>
      <c r="S52" s="163"/>
      <c r="T52" s="41"/>
      <c r="U52" s="37"/>
      <c r="V52" s="39"/>
    </row>
    <row r="53" spans="1:23">
      <c r="A53" s="241">
        <v>41774</v>
      </c>
      <c r="B53" s="73"/>
      <c r="C53" s="133"/>
      <c r="D53" s="64">
        <f t="shared" si="0"/>
        <v>0</v>
      </c>
      <c r="E53" s="64"/>
      <c r="F53" s="64"/>
      <c r="G53" s="64"/>
      <c r="H53" s="64"/>
      <c r="I53" s="64"/>
      <c r="J53" s="64"/>
      <c r="K53" s="64"/>
      <c r="L53" s="64"/>
      <c r="M53" s="64"/>
      <c r="N53" s="65"/>
      <c r="O53" s="145"/>
      <c r="P53" s="149"/>
      <c r="Q53" s="87"/>
      <c r="R53" s="157"/>
      <c r="S53" s="162"/>
      <c r="T53" s="74"/>
      <c r="U53" s="93"/>
      <c r="V53" s="89"/>
    </row>
    <row r="54" spans="1:23">
      <c r="A54" s="242">
        <v>41791</v>
      </c>
      <c r="B54" s="1"/>
      <c r="C54" s="134"/>
      <c r="D54" s="3">
        <f t="shared" si="0"/>
        <v>0</v>
      </c>
      <c r="E54" s="3"/>
      <c r="F54" s="3"/>
      <c r="G54" s="3"/>
      <c r="H54" s="3"/>
      <c r="I54" s="3"/>
      <c r="J54" s="80"/>
      <c r="K54" s="3"/>
      <c r="L54" s="3"/>
      <c r="M54" s="3"/>
      <c r="N54" s="58"/>
      <c r="O54" s="152"/>
      <c r="P54" s="154"/>
      <c r="Q54" s="57"/>
      <c r="R54" s="158"/>
      <c r="S54" s="163"/>
      <c r="T54" s="41"/>
      <c r="U54" s="37"/>
      <c r="V54" s="39"/>
    </row>
    <row r="55" spans="1:23" ht="15.75" thickBot="1">
      <c r="A55" s="244">
        <v>41805</v>
      </c>
      <c r="B55" s="76"/>
      <c r="C55" s="136"/>
      <c r="D55" s="77">
        <f t="shared" si="0"/>
        <v>0</v>
      </c>
      <c r="E55" s="77"/>
      <c r="F55" s="77"/>
      <c r="G55" s="77"/>
      <c r="H55" s="77"/>
      <c r="I55" s="77"/>
      <c r="J55" s="77"/>
      <c r="K55" s="77"/>
      <c r="L55" s="77"/>
      <c r="M55" s="77"/>
      <c r="N55" s="79"/>
      <c r="O55" s="146"/>
      <c r="P55" s="150"/>
      <c r="Q55" s="95"/>
      <c r="R55" s="160"/>
      <c r="S55" s="165"/>
      <c r="T55" s="78"/>
      <c r="U55" s="96"/>
      <c r="V55" s="97"/>
      <c r="W55" s="43" t="s">
        <v>28</v>
      </c>
    </row>
    <row r="56" spans="1:23" ht="11.25" customHeight="1">
      <c r="A56" s="245"/>
    </row>
    <row r="57" spans="1:23" ht="10.5" customHeight="1">
      <c r="A57" s="245"/>
    </row>
    <row r="58" spans="1:23" ht="23.25">
      <c r="A58" s="245"/>
      <c r="B58" s="250" t="s">
        <v>44</v>
      </c>
      <c r="C58" s="250"/>
      <c r="D58" s="250"/>
      <c r="E58" s="250"/>
      <c r="F58" s="250"/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</row>
    <row r="59" spans="1:23" ht="15.75" thickBot="1">
      <c r="A59" s="245"/>
      <c r="B59" s="259" t="s">
        <v>43</v>
      </c>
      <c r="C59" s="259"/>
      <c r="D59" s="259"/>
      <c r="E59" s="259"/>
      <c r="F59" s="259"/>
      <c r="G59" s="259"/>
      <c r="H59" s="259"/>
      <c r="I59" s="259"/>
      <c r="J59" s="259"/>
      <c r="K59" s="259"/>
      <c r="L59" s="259"/>
      <c r="M59" s="259"/>
      <c r="N59" s="259"/>
      <c r="O59" s="259"/>
      <c r="P59" s="259"/>
      <c r="Q59" s="259"/>
      <c r="R59" s="259"/>
      <c r="S59" s="259"/>
      <c r="T59" s="259"/>
    </row>
    <row r="60" spans="1:23">
      <c r="A60" s="240" t="s">
        <v>36</v>
      </c>
      <c r="B60" s="30"/>
      <c r="C60" s="132"/>
      <c r="D60" s="33">
        <f t="shared" ref="D60:D63" si="1">SUM(F60,G60,H60)</f>
        <v>0</v>
      </c>
      <c r="E60" s="33"/>
      <c r="F60" s="33"/>
      <c r="G60" s="33"/>
      <c r="H60" s="33"/>
      <c r="I60" s="33"/>
      <c r="J60" s="100"/>
      <c r="K60" s="33"/>
      <c r="L60" s="33"/>
      <c r="M60" s="33"/>
      <c r="N60" s="69"/>
      <c r="O60" s="143"/>
      <c r="P60" s="147"/>
      <c r="Q60" s="85"/>
      <c r="R60" s="156"/>
      <c r="S60" s="161"/>
      <c r="T60" s="40"/>
      <c r="U60" s="36"/>
      <c r="V60" s="38"/>
    </row>
    <row r="61" spans="1:23">
      <c r="A61" s="242" t="s">
        <v>36</v>
      </c>
      <c r="B61" s="103"/>
      <c r="C61" s="137"/>
      <c r="D61" s="104">
        <f t="shared" si="1"/>
        <v>0</v>
      </c>
      <c r="E61" s="104"/>
      <c r="F61" s="104"/>
      <c r="G61" s="104"/>
      <c r="H61" s="104"/>
      <c r="I61" s="104"/>
      <c r="J61" s="101"/>
      <c r="K61" s="104"/>
      <c r="L61" s="104"/>
      <c r="M61" s="104"/>
      <c r="N61" s="105"/>
      <c r="O61" s="144"/>
      <c r="P61" s="148"/>
      <c r="Q61" s="106"/>
      <c r="R61" s="168"/>
      <c r="S61" s="170"/>
      <c r="T61" s="107"/>
      <c r="U61" s="108"/>
      <c r="V61" s="109"/>
    </row>
    <row r="62" spans="1:23">
      <c r="A62" s="242" t="s">
        <v>40</v>
      </c>
      <c r="B62" s="1"/>
      <c r="C62" s="134"/>
      <c r="D62" s="3">
        <f t="shared" si="1"/>
        <v>0</v>
      </c>
      <c r="E62" s="3"/>
      <c r="F62" s="3"/>
      <c r="G62" s="3"/>
      <c r="H62" s="3"/>
      <c r="I62" s="3"/>
      <c r="J62" s="101"/>
      <c r="K62" s="3"/>
      <c r="L62" s="3"/>
      <c r="M62" s="3"/>
      <c r="N62" s="58"/>
      <c r="O62" s="152"/>
      <c r="P62" s="154"/>
      <c r="Q62" s="57"/>
      <c r="R62" s="158"/>
      <c r="S62" s="163"/>
      <c r="T62" s="41"/>
      <c r="U62" s="37"/>
      <c r="V62" s="39"/>
    </row>
    <row r="63" spans="1:23" ht="15.75" thickBot="1">
      <c r="A63" s="246" t="s">
        <v>40</v>
      </c>
      <c r="B63" s="110"/>
      <c r="C63" s="138"/>
      <c r="D63" s="111">
        <f t="shared" si="1"/>
        <v>0</v>
      </c>
      <c r="E63" s="111"/>
      <c r="F63" s="111"/>
      <c r="G63" s="111"/>
      <c r="H63" s="111"/>
      <c r="I63" s="111"/>
      <c r="J63" s="102"/>
      <c r="K63" s="111"/>
      <c r="L63" s="111"/>
      <c r="M63" s="111"/>
      <c r="N63" s="112"/>
      <c r="O63" s="166"/>
      <c r="P63" s="167"/>
      <c r="Q63" s="113"/>
      <c r="R63" s="169"/>
      <c r="S63" s="171"/>
      <c r="T63" s="114"/>
      <c r="U63" s="115"/>
      <c r="V63" s="116"/>
    </row>
    <row r="64" spans="1:23">
      <c r="A64" s="245"/>
    </row>
    <row r="66" spans="2:13">
      <c r="B66" s="252" t="s">
        <v>87</v>
      </c>
      <c r="C66" s="253"/>
      <c r="D66" s="253"/>
      <c r="E66" s="253"/>
      <c r="F66" s="253"/>
      <c r="G66" s="253"/>
      <c r="H66" s="253"/>
      <c r="I66" s="253"/>
      <c r="J66" s="253"/>
      <c r="K66" s="253"/>
      <c r="L66" s="253"/>
      <c r="M66" s="253"/>
    </row>
    <row r="67" spans="2:13">
      <c r="B67" s="252" t="s">
        <v>88</v>
      </c>
      <c r="C67" s="253"/>
      <c r="D67" s="253"/>
      <c r="E67" s="253"/>
      <c r="F67" s="253"/>
      <c r="G67" s="253"/>
      <c r="H67" s="253"/>
      <c r="I67" s="253"/>
      <c r="J67" s="253"/>
      <c r="K67" s="253"/>
      <c r="L67" s="253"/>
      <c r="M67" s="253"/>
    </row>
    <row r="68" spans="2:13">
      <c r="B68" s="254" t="s">
        <v>89</v>
      </c>
      <c r="C68" s="254"/>
      <c r="D68" s="254"/>
      <c r="E68" s="254"/>
      <c r="F68" s="254"/>
      <c r="G68" s="254"/>
      <c r="H68" s="254" t="s">
        <v>27</v>
      </c>
      <c r="I68" s="254"/>
      <c r="J68" s="254"/>
      <c r="K68" s="254"/>
      <c r="L68" s="254"/>
      <c r="M68" s="254"/>
    </row>
    <row r="69" spans="2:13">
      <c r="B69" s="252" t="s">
        <v>90</v>
      </c>
      <c r="C69" s="253"/>
      <c r="D69" s="253"/>
      <c r="E69" s="253"/>
      <c r="F69" s="253"/>
      <c r="G69" s="253"/>
      <c r="H69" s="253"/>
      <c r="I69" s="253"/>
      <c r="J69" s="253"/>
      <c r="K69" s="253"/>
      <c r="L69" s="253"/>
      <c r="M69" s="253"/>
    </row>
    <row r="70" spans="2:13">
      <c r="B70" s="254" t="s">
        <v>91</v>
      </c>
      <c r="C70" s="254"/>
      <c r="D70" s="254"/>
      <c r="E70" s="254"/>
      <c r="F70" s="254"/>
      <c r="G70" s="254"/>
      <c r="H70" s="254" t="s">
        <v>27</v>
      </c>
      <c r="I70" s="254"/>
      <c r="J70" s="254"/>
      <c r="K70" s="254"/>
      <c r="L70" s="254"/>
      <c r="M70" s="254"/>
    </row>
  </sheetData>
  <mergeCells count="14">
    <mergeCell ref="B66:M66"/>
    <mergeCell ref="B67:M67"/>
    <mergeCell ref="B68:M68"/>
    <mergeCell ref="B69:M69"/>
    <mergeCell ref="B70:M70"/>
    <mergeCell ref="B2:T2"/>
    <mergeCell ref="B1:T1"/>
    <mergeCell ref="B58:T58"/>
    <mergeCell ref="B59:T59"/>
    <mergeCell ref="B6:C6"/>
    <mergeCell ref="N6:P6"/>
    <mergeCell ref="Q6:S6"/>
    <mergeCell ref="B3:U3"/>
    <mergeCell ref="B5:T5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2"/>
  <sheetViews>
    <sheetView workbookViewId="0">
      <selection activeCell="P7" sqref="P7"/>
    </sheetView>
  </sheetViews>
  <sheetFormatPr defaultRowHeight="15"/>
  <cols>
    <col min="1" max="1" width="9.85546875" customWidth="1"/>
    <col min="2" max="2" width="5.28515625" customWidth="1"/>
    <col min="3" max="3" width="5" customWidth="1"/>
    <col min="4" max="13" width="6" customWidth="1"/>
    <col min="14" max="14" width="5.140625" customWidth="1"/>
    <col min="15" max="15" width="8.7109375" customWidth="1"/>
    <col min="16" max="16" width="8.42578125" customWidth="1"/>
  </cols>
  <sheetData>
    <row r="1" spans="1:17" ht="9.75" customHeight="1">
      <c r="B1" s="256" t="s">
        <v>19</v>
      </c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</row>
    <row r="2" spans="1:17" ht="17.25" customHeight="1">
      <c r="A2" s="194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</row>
    <row r="3" spans="1:17" ht="8.25" customHeight="1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</row>
    <row r="4" spans="1:17" ht="27" customHeight="1" thickBot="1">
      <c r="B4" s="257" t="s">
        <v>75</v>
      </c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</row>
    <row r="5" spans="1:17" ht="45">
      <c r="A5" s="11" t="s">
        <v>0</v>
      </c>
      <c r="B5" s="260" t="s">
        <v>16</v>
      </c>
      <c r="C5" s="261"/>
      <c r="D5" s="12" t="s">
        <v>6</v>
      </c>
      <c r="E5" s="13" t="s">
        <v>4</v>
      </c>
      <c r="F5" s="13" t="s">
        <v>5</v>
      </c>
      <c r="G5" s="13" t="s">
        <v>1</v>
      </c>
      <c r="H5" s="13" t="s">
        <v>2</v>
      </c>
      <c r="I5" s="13" t="s">
        <v>3</v>
      </c>
      <c r="J5" s="13" t="s">
        <v>7</v>
      </c>
      <c r="K5" s="13" t="s">
        <v>8</v>
      </c>
      <c r="L5" s="13" t="s">
        <v>59</v>
      </c>
      <c r="M5" s="177" t="s">
        <v>53</v>
      </c>
      <c r="N5" s="46" t="s">
        <v>10</v>
      </c>
      <c r="O5" s="52" t="s">
        <v>47</v>
      </c>
      <c r="P5" s="52" t="s">
        <v>46</v>
      </c>
      <c r="Q5" s="24"/>
    </row>
    <row r="6" spans="1:17" ht="35.25" thickBot="1">
      <c r="A6" s="15"/>
      <c r="B6" s="16" t="s">
        <v>17</v>
      </c>
      <c r="C6" s="131" t="s">
        <v>11</v>
      </c>
      <c r="D6" s="20"/>
      <c r="E6" s="18"/>
      <c r="F6" s="18"/>
      <c r="G6" s="18"/>
      <c r="H6" s="18"/>
      <c r="I6" s="18"/>
      <c r="J6" s="18"/>
      <c r="K6" s="18"/>
      <c r="L6" s="18"/>
      <c r="M6" s="21" t="s">
        <v>74</v>
      </c>
      <c r="N6" s="47"/>
      <c r="O6" s="53" t="s">
        <v>22</v>
      </c>
      <c r="P6" s="53" t="s">
        <v>50</v>
      </c>
      <c r="Q6" s="24"/>
    </row>
    <row r="7" spans="1:17">
      <c r="A7" s="60">
        <v>41091</v>
      </c>
      <c r="B7" s="33">
        <f>'Eff Conc.'!B8</f>
        <v>0.93300000000000005</v>
      </c>
      <c r="C7" s="132">
        <f>'Eff Conc.'!C8</f>
        <v>0.94199999999999995</v>
      </c>
      <c r="D7" s="33">
        <f>'Eff Conc.'!D8*B7*3.78</f>
        <v>39.252616199999999</v>
      </c>
      <c r="E7" s="33">
        <f>'Eff Conc.'!E8*B7*3.78</f>
        <v>67.00806</v>
      </c>
      <c r="F7" s="33">
        <f>'Eff Conc.'!F8*B7*3.78</f>
        <v>38.794139999999999</v>
      </c>
      <c r="G7" s="33">
        <f>'Eff Conc.'!G8*B7*3.78</f>
        <v>0.35267399999999999</v>
      </c>
      <c r="H7" s="33">
        <f>'Eff Conc.'!H8*B7*3.78</f>
        <v>0.1058022</v>
      </c>
      <c r="I7" s="33">
        <f>'Eff Conc.'!I8*B7*3.78</f>
        <v>29.271942000000003</v>
      </c>
      <c r="J7" s="86">
        <f>'Eff Conc.'!J8*B7*3.78</f>
        <v>0</v>
      </c>
      <c r="K7" s="33">
        <f>'Eff Conc.'!K8*B7*3.78</f>
        <v>34.562052000000001</v>
      </c>
      <c r="L7" s="33">
        <f>'Eff Conc.'!L8*B7*3.78</f>
        <v>32.798682000000007</v>
      </c>
      <c r="M7" s="33">
        <f>'Eff Conc.'!M8*B7*3.78</f>
        <v>10.932893999999999</v>
      </c>
      <c r="N7" s="40">
        <f>'Eff Conc.'!T8*B7*3.78</f>
        <v>176.33700000000002</v>
      </c>
      <c r="O7" s="48">
        <f>SUM('Inf Loads'!E6,'Inf Loads'!G6,'Inf Loads'!H6)-SUM(E7,G7,H7)</f>
        <v>21.544147800000005</v>
      </c>
      <c r="P7" s="54">
        <f>'Inf Loads'!K6-K7</f>
        <v>-19.040616</v>
      </c>
    </row>
    <row r="8" spans="1:17">
      <c r="A8" s="63">
        <v>41105</v>
      </c>
      <c r="B8" s="64">
        <f>'Eff Conc.'!B9</f>
        <v>0</v>
      </c>
      <c r="C8" s="133">
        <f>'Eff Conc.'!C9</f>
        <v>0</v>
      </c>
      <c r="D8" s="64">
        <f>'Eff Conc.'!D9*B8*3.78</f>
        <v>0</v>
      </c>
      <c r="E8" s="64">
        <f>'Eff Conc.'!E9*B8*3.78</f>
        <v>0</v>
      </c>
      <c r="F8" s="64">
        <f>'Eff Conc.'!F9*B8*3.78</f>
        <v>0</v>
      </c>
      <c r="G8" s="64">
        <f>'Eff Conc.'!G9*B8*3.78</f>
        <v>0</v>
      </c>
      <c r="H8" s="64">
        <f>'Eff Conc.'!H9*B8*3.78</f>
        <v>0</v>
      </c>
      <c r="I8" s="64">
        <f>'Eff Conc.'!I9*B8*3.78</f>
        <v>0</v>
      </c>
      <c r="J8" s="64">
        <f>'Eff Conc.'!J9*B8*3.78</f>
        <v>0</v>
      </c>
      <c r="K8" s="64">
        <f>'Eff Conc.'!K9*B8*3.78</f>
        <v>0</v>
      </c>
      <c r="L8" s="64">
        <f>'Eff Conc.'!L9*B8*3.78</f>
        <v>0</v>
      </c>
      <c r="M8" s="64">
        <f>'Eff Conc.'!M9*C8*3.78</f>
        <v>0</v>
      </c>
      <c r="N8" s="74">
        <f>'Eff Conc.'!T9*B8*3.78</f>
        <v>0</v>
      </c>
      <c r="O8" s="88"/>
      <c r="P8" s="124"/>
    </row>
    <row r="9" spans="1:17">
      <c r="A9" s="61">
        <v>41122</v>
      </c>
      <c r="B9" s="3">
        <f>'Eff Conc.'!B10</f>
        <v>0</v>
      </c>
      <c r="C9" s="134">
        <f>'Eff Conc.'!C10</f>
        <v>0</v>
      </c>
      <c r="D9" s="3">
        <f>'Eff Conc.'!D10*B9*3.78</f>
        <v>0</v>
      </c>
      <c r="E9" s="3">
        <f>'Eff Conc.'!E10*B9*3.78</f>
        <v>0</v>
      </c>
      <c r="F9" s="3">
        <f>'Eff Conc.'!F10*B9*3.78</f>
        <v>0</v>
      </c>
      <c r="G9" s="3">
        <f>'Eff Conc.'!G10*B9*3.78</f>
        <v>0</v>
      </c>
      <c r="H9" s="3">
        <f>'Eff Conc.'!H10*B9*3.78</f>
        <v>0</v>
      </c>
      <c r="I9" s="3">
        <f>'Eff Conc.'!I10*B9*3.78</f>
        <v>0</v>
      </c>
      <c r="J9" s="80">
        <f>'Eff Conc.'!J10*B9*3.78</f>
        <v>0</v>
      </c>
      <c r="K9" s="3">
        <f>'Eff Conc.'!K10*B9*3.78</f>
        <v>0</v>
      </c>
      <c r="L9" s="3">
        <f>'Eff Conc.'!L10*B9*3.78</f>
        <v>0</v>
      </c>
      <c r="M9" s="3">
        <f>'Eff Conc.'!M10*C9*3.78</f>
        <v>0</v>
      </c>
      <c r="N9" s="41">
        <f>'Eff Conc.'!T10*B9*3.78</f>
        <v>0</v>
      </c>
      <c r="O9" s="49"/>
      <c r="P9" s="55"/>
    </row>
    <row r="10" spans="1:17">
      <c r="A10" s="63">
        <v>41136</v>
      </c>
      <c r="B10" s="64">
        <f>'Eff Conc.'!B11</f>
        <v>0</v>
      </c>
      <c r="C10" s="133">
        <f>'Eff Conc.'!C11</f>
        <v>0</v>
      </c>
      <c r="D10" s="64">
        <f>'Eff Conc.'!D11*B10*3.78</f>
        <v>0</v>
      </c>
      <c r="E10" s="64">
        <f>'Eff Conc.'!E11*B10*3.78</f>
        <v>0</v>
      </c>
      <c r="F10" s="64">
        <f>'Eff Conc.'!F11*B10*3.78</f>
        <v>0</v>
      </c>
      <c r="G10" s="64">
        <f>'Eff Conc.'!G11*B10*3.78</f>
        <v>0</v>
      </c>
      <c r="H10" s="64">
        <f>'Eff Conc.'!H11*B10*3.78</f>
        <v>0</v>
      </c>
      <c r="I10" s="64">
        <f>'Eff Conc.'!I11*B10*3.78</f>
        <v>0</v>
      </c>
      <c r="J10" s="64">
        <f>'Eff Conc.'!J11*B10*3.78</f>
        <v>0</v>
      </c>
      <c r="K10" s="64">
        <f>'Eff Conc.'!K11*B10*3.78</f>
        <v>0</v>
      </c>
      <c r="L10" s="64">
        <f>'Eff Conc.'!L11*B10*3.78</f>
        <v>0</v>
      </c>
      <c r="M10" s="64">
        <f>'Eff Conc.'!M11*C10*3.78</f>
        <v>0</v>
      </c>
      <c r="N10" s="74">
        <f>'Eff Conc.'!T11*B10*3.78</f>
        <v>0</v>
      </c>
      <c r="O10" s="88"/>
      <c r="P10" s="124"/>
    </row>
    <row r="11" spans="1:17">
      <c r="A11" s="61">
        <v>41153</v>
      </c>
      <c r="B11" s="3">
        <f>'Eff Conc.'!B12</f>
        <v>0</v>
      </c>
      <c r="C11" s="134">
        <f>'Eff Conc.'!C12</f>
        <v>0</v>
      </c>
      <c r="D11" s="3">
        <f>'Eff Conc.'!D12*B11*3.78</f>
        <v>0</v>
      </c>
      <c r="E11" s="3">
        <f>'Eff Conc.'!E12*B11*3.78</f>
        <v>0</v>
      </c>
      <c r="F11" s="3">
        <f>'Eff Conc.'!F12*B11*3.78</f>
        <v>0</v>
      </c>
      <c r="G11" s="3">
        <f>'Eff Conc.'!G12*B11*3.78</f>
        <v>0</v>
      </c>
      <c r="H11" s="3">
        <f>'Eff Conc.'!H12*B11*3.78</f>
        <v>0</v>
      </c>
      <c r="I11" s="3">
        <f>'Eff Conc.'!I12*B11*3.78</f>
        <v>0</v>
      </c>
      <c r="J11" s="80">
        <f>'Eff Conc.'!J12*B11*3.78</f>
        <v>0</v>
      </c>
      <c r="K11" s="3">
        <f>'Eff Conc.'!K12*B11*3.78</f>
        <v>0</v>
      </c>
      <c r="L11" s="3">
        <f>'Eff Conc.'!L12*B11*3.78</f>
        <v>0</v>
      </c>
      <c r="M11" s="3">
        <f>'Eff Conc.'!M12*C11*3.78</f>
        <v>0</v>
      </c>
      <c r="N11" s="41">
        <f>'Eff Conc.'!T12*B11*3.78</f>
        <v>0</v>
      </c>
      <c r="O11" s="49"/>
      <c r="P11" s="55"/>
    </row>
    <row r="12" spans="1:17">
      <c r="A12" s="66">
        <v>41167</v>
      </c>
      <c r="B12" s="67">
        <f>'Eff Conc.'!B13</f>
        <v>0</v>
      </c>
      <c r="C12" s="135">
        <f>'Eff Conc.'!C13</f>
        <v>0</v>
      </c>
      <c r="D12" s="67">
        <f>'Eff Conc.'!D13*B12*3.78</f>
        <v>0</v>
      </c>
      <c r="E12" s="67">
        <f>'Eff Conc.'!E13*B12*3.78</f>
        <v>0</v>
      </c>
      <c r="F12" s="67">
        <f>'Eff Conc.'!F13*B12*3.78</f>
        <v>0</v>
      </c>
      <c r="G12" s="67">
        <f>'Eff Conc.'!G13*B12*3.78</f>
        <v>0</v>
      </c>
      <c r="H12" s="67">
        <f>'Eff Conc.'!H13*B12*3.78</f>
        <v>0</v>
      </c>
      <c r="I12" s="67">
        <f>'Eff Conc.'!I13*B12*3.78</f>
        <v>0</v>
      </c>
      <c r="J12" s="67">
        <f>'Eff Conc.'!J13*B12*3.78</f>
        <v>0</v>
      </c>
      <c r="K12" s="67">
        <f>'Eff Conc.'!K13*B12*3.78</f>
        <v>0</v>
      </c>
      <c r="L12" s="67">
        <f>'Eff Conc.'!L13*B12*3.78</f>
        <v>0</v>
      </c>
      <c r="M12" s="67">
        <f>'Eff Conc.'!M13*C12*3.78</f>
        <v>0</v>
      </c>
      <c r="N12" s="75">
        <f>'Eff Conc.'!T13*B12*3.78</f>
        <v>0</v>
      </c>
      <c r="O12" s="125"/>
      <c r="P12" s="125"/>
      <c r="Q12" s="27" t="s">
        <v>30</v>
      </c>
    </row>
    <row r="13" spans="1:17">
      <c r="A13" s="61">
        <v>41183</v>
      </c>
      <c r="B13" s="3">
        <f>'Eff Conc.'!B14</f>
        <v>0</v>
      </c>
      <c r="C13" s="134">
        <f>'Eff Conc.'!C14</f>
        <v>0</v>
      </c>
      <c r="D13" s="3">
        <f>'Eff Conc.'!D14*B13*3.78</f>
        <v>0</v>
      </c>
      <c r="E13" s="3">
        <f>'Eff Conc.'!E14*B13*3.78</f>
        <v>0</v>
      </c>
      <c r="F13" s="3">
        <f>'Eff Conc.'!F14*B13*3.78</f>
        <v>0</v>
      </c>
      <c r="G13" s="3">
        <f>'Eff Conc.'!G14*B13*3.78</f>
        <v>0</v>
      </c>
      <c r="H13" s="3">
        <f>'Eff Conc.'!H14*B13*3.78</f>
        <v>0</v>
      </c>
      <c r="I13" s="3">
        <f>'Eff Conc.'!I14*B13*3.78</f>
        <v>0</v>
      </c>
      <c r="J13" s="80">
        <f>'Eff Conc.'!J14*B13*3.78</f>
        <v>0</v>
      </c>
      <c r="K13" s="3">
        <f>'Eff Conc.'!K14*B13*3.78</f>
        <v>0</v>
      </c>
      <c r="L13" s="3">
        <f>'Eff Conc.'!L14*B13*3.78</f>
        <v>0</v>
      </c>
      <c r="M13" s="3">
        <f>'Eff Conc.'!M14*C13*3.78</f>
        <v>0</v>
      </c>
      <c r="N13" s="41">
        <f>'Eff Conc.'!T14*B13*3.78</f>
        <v>0</v>
      </c>
      <c r="O13" s="49"/>
      <c r="P13" s="55"/>
    </row>
    <row r="14" spans="1:17">
      <c r="A14" s="63">
        <v>41197</v>
      </c>
      <c r="B14" s="64">
        <f>'Eff Conc.'!B15</f>
        <v>0</v>
      </c>
      <c r="C14" s="133">
        <f>'Eff Conc.'!C15</f>
        <v>0</v>
      </c>
      <c r="D14" s="64">
        <f>'Eff Conc.'!D15*B14*3.78</f>
        <v>0</v>
      </c>
      <c r="E14" s="64">
        <f>'Eff Conc.'!E15*B14*3.78</f>
        <v>0</v>
      </c>
      <c r="F14" s="64">
        <f>'Eff Conc.'!F15*B14*3.78</f>
        <v>0</v>
      </c>
      <c r="G14" s="64">
        <f>'Eff Conc.'!G15*B14*3.78</f>
        <v>0</v>
      </c>
      <c r="H14" s="64">
        <f>'Eff Conc.'!H15*B14*3.78</f>
        <v>0</v>
      </c>
      <c r="I14" s="64">
        <f>'Eff Conc.'!I15*B14*3.78</f>
        <v>0</v>
      </c>
      <c r="J14" s="64">
        <f>'Eff Conc.'!J15*B14*3.78</f>
        <v>0</v>
      </c>
      <c r="K14" s="64">
        <f>'Eff Conc.'!K15*B14*3.78</f>
        <v>0</v>
      </c>
      <c r="L14" s="64">
        <f>'Eff Conc.'!L15*B14*3.78</f>
        <v>0</v>
      </c>
      <c r="M14" s="64">
        <f>'Eff Conc.'!M15*C14*3.78</f>
        <v>0</v>
      </c>
      <c r="N14" s="74">
        <f>'Eff Conc.'!T15*B14*3.78</f>
        <v>0</v>
      </c>
      <c r="O14" s="88"/>
      <c r="P14" s="124"/>
    </row>
    <row r="15" spans="1:17">
      <c r="A15" s="61">
        <v>41214</v>
      </c>
      <c r="B15" s="3">
        <f>'Eff Conc.'!B16</f>
        <v>0</v>
      </c>
      <c r="C15" s="134">
        <f>'Eff Conc.'!C16</f>
        <v>0</v>
      </c>
      <c r="D15" s="3">
        <f>'Eff Conc.'!D16*B15*3.78</f>
        <v>0</v>
      </c>
      <c r="E15" s="3">
        <f>'Eff Conc.'!E16*B15*3.78</f>
        <v>0</v>
      </c>
      <c r="F15" s="3">
        <f>'Eff Conc.'!F16*B15*3.78</f>
        <v>0</v>
      </c>
      <c r="G15" s="3">
        <f>'Eff Conc.'!G16*B15*3.78</f>
        <v>0</v>
      </c>
      <c r="H15" s="3">
        <f>'Eff Conc.'!H16*B15*3.78</f>
        <v>0</v>
      </c>
      <c r="I15" s="3">
        <f>'Eff Conc.'!I16*B15*3.78</f>
        <v>0</v>
      </c>
      <c r="J15" s="80">
        <f>'Eff Conc.'!J16*B15*3.78</f>
        <v>0</v>
      </c>
      <c r="K15" s="3">
        <f>'Eff Conc.'!K16*B15*3.78</f>
        <v>0</v>
      </c>
      <c r="L15" s="3">
        <f>'Eff Conc.'!L16*B15*3.78</f>
        <v>0</v>
      </c>
      <c r="M15" s="3">
        <f>'Eff Conc.'!M16*C15*3.78</f>
        <v>0</v>
      </c>
      <c r="N15" s="41">
        <f>'Eff Conc.'!T16*B15*3.78</f>
        <v>0</v>
      </c>
      <c r="O15" s="49"/>
      <c r="P15" s="55"/>
    </row>
    <row r="16" spans="1:17">
      <c r="A16" s="63">
        <v>41228</v>
      </c>
      <c r="B16" s="64">
        <f>'Eff Conc.'!B17</f>
        <v>0</v>
      </c>
      <c r="C16" s="133">
        <f>'Eff Conc.'!C17</f>
        <v>0</v>
      </c>
      <c r="D16" s="64">
        <f>'Eff Conc.'!D17*B16*3.78</f>
        <v>0</v>
      </c>
      <c r="E16" s="64">
        <f>'Eff Conc.'!E17*B16*3.78</f>
        <v>0</v>
      </c>
      <c r="F16" s="64">
        <f>'Eff Conc.'!F17*B16*3.78</f>
        <v>0</v>
      </c>
      <c r="G16" s="64">
        <f>'Eff Conc.'!G17*B16*3.78</f>
        <v>0</v>
      </c>
      <c r="H16" s="64">
        <f>'Eff Conc.'!H17*B16*3.78</f>
        <v>0</v>
      </c>
      <c r="I16" s="64">
        <f>'Eff Conc.'!I17*B16*3.78</f>
        <v>0</v>
      </c>
      <c r="J16" s="64">
        <f>'Eff Conc.'!J17*B16*3.78</f>
        <v>0</v>
      </c>
      <c r="K16" s="64">
        <f>'Eff Conc.'!K17*B16*3.78</f>
        <v>0</v>
      </c>
      <c r="L16" s="64">
        <f>'Eff Conc.'!L17*B16*3.78</f>
        <v>0</v>
      </c>
      <c r="M16" s="64">
        <f>'Eff Conc.'!M17*C16*3.78</f>
        <v>0</v>
      </c>
      <c r="N16" s="74">
        <f>'Eff Conc.'!T17*B16*3.78</f>
        <v>0</v>
      </c>
      <c r="O16" s="88"/>
      <c r="P16" s="124"/>
    </row>
    <row r="17" spans="1:17">
      <c r="A17" s="61">
        <v>41244</v>
      </c>
      <c r="B17" s="3">
        <f>'Eff Conc.'!B18</f>
        <v>0</v>
      </c>
      <c r="C17" s="134">
        <f>'Eff Conc.'!C18</f>
        <v>0</v>
      </c>
      <c r="D17" s="3">
        <f>'Eff Conc.'!D18*B17*3.78</f>
        <v>0</v>
      </c>
      <c r="E17" s="3">
        <f>'Eff Conc.'!E18*B17*3.78</f>
        <v>0</v>
      </c>
      <c r="F17" s="3">
        <f>'Eff Conc.'!F18*B17*3.78</f>
        <v>0</v>
      </c>
      <c r="G17" s="3">
        <f>'Eff Conc.'!G18*B17*3.78</f>
        <v>0</v>
      </c>
      <c r="H17" s="3">
        <f>'Eff Conc.'!H18*B17*3.78</f>
        <v>0</v>
      </c>
      <c r="I17" s="3">
        <f>'Eff Conc.'!I18*B17*3.78</f>
        <v>0</v>
      </c>
      <c r="J17" s="80">
        <f>'Eff Conc.'!J18*B17*3.78</f>
        <v>0</v>
      </c>
      <c r="K17" s="3">
        <f>'Eff Conc.'!K18*B17*3.78</f>
        <v>0</v>
      </c>
      <c r="L17" s="3">
        <f>'Eff Conc.'!L18*B17*3.78</f>
        <v>0</v>
      </c>
      <c r="M17" s="3">
        <f>'Eff Conc.'!M18*C17*3.78</f>
        <v>0</v>
      </c>
      <c r="N17" s="41">
        <f>'Eff Conc.'!T18*B17*3.78</f>
        <v>0</v>
      </c>
      <c r="O17" s="49"/>
      <c r="P17" s="55"/>
    </row>
    <row r="18" spans="1:17">
      <c r="A18" s="66">
        <v>41258</v>
      </c>
      <c r="B18" s="67">
        <f>'Eff Conc.'!B19</f>
        <v>0</v>
      </c>
      <c r="C18" s="135">
        <f>'Eff Conc.'!C19</f>
        <v>0</v>
      </c>
      <c r="D18" s="67">
        <f>'Eff Conc.'!D19*B18*3.78</f>
        <v>0</v>
      </c>
      <c r="E18" s="67">
        <f>'Eff Conc.'!E19*B18*3.78</f>
        <v>0</v>
      </c>
      <c r="F18" s="67">
        <f>'Eff Conc.'!F19*B18*3.78</f>
        <v>0</v>
      </c>
      <c r="G18" s="67">
        <f>'Eff Conc.'!G19*B18*3.78</f>
        <v>0</v>
      </c>
      <c r="H18" s="67">
        <f>'Eff Conc.'!H19*B18*3.78</f>
        <v>0</v>
      </c>
      <c r="I18" s="67">
        <f>'Eff Conc.'!I19*B18*3.78</f>
        <v>0</v>
      </c>
      <c r="J18" s="67">
        <f>'Eff Conc.'!J19*B18*3.78</f>
        <v>0</v>
      </c>
      <c r="K18" s="67">
        <f>'Eff Conc.'!K19*B18*3.78</f>
        <v>0</v>
      </c>
      <c r="L18" s="67">
        <f>'Eff Conc.'!L19*B18*3.78</f>
        <v>0</v>
      </c>
      <c r="M18" s="67">
        <f>'Eff Conc.'!M19*C18*3.78</f>
        <v>0</v>
      </c>
      <c r="N18" s="75">
        <f>'Eff Conc.'!T19*B18*3.78</f>
        <v>0</v>
      </c>
      <c r="O18" s="91"/>
      <c r="P18" s="125"/>
      <c r="Q18" s="27" t="s">
        <v>29</v>
      </c>
    </row>
    <row r="19" spans="1:17">
      <c r="A19" s="61">
        <v>41275</v>
      </c>
      <c r="B19" s="3">
        <f>'Eff Conc.'!B20</f>
        <v>0</v>
      </c>
      <c r="C19" s="134">
        <f>'Eff Conc.'!C20</f>
        <v>0</v>
      </c>
      <c r="D19" s="3">
        <f>'Eff Conc.'!D20*B19*3.78</f>
        <v>0</v>
      </c>
      <c r="E19" s="3">
        <f>'Eff Conc.'!E20*B19*3.78</f>
        <v>0</v>
      </c>
      <c r="F19" s="3">
        <f>'Eff Conc.'!F20*B19*3.78</f>
        <v>0</v>
      </c>
      <c r="G19" s="3">
        <f>'Eff Conc.'!G20*B19*3.78</f>
        <v>0</v>
      </c>
      <c r="H19" s="3">
        <f>'Eff Conc.'!H20*B19*3.78</f>
        <v>0</v>
      </c>
      <c r="I19" s="3">
        <f>'Eff Conc.'!I20*B19*3.78</f>
        <v>0</v>
      </c>
      <c r="J19" s="80">
        <f>'Eff Conc.'!J20*B19*3.78</f>
        <v>0</v>
      </c>
      <c r="K19" s="3">
        <f>'Eff Conc.'!K20*B19*3.78</f>
        <v>0</v>
      </c>
      <c r="L19" s="3">
        <f>'Eff Conc.'!L20*B19*3.78</f>
        <v>0</v>
      </c>
      <c r="M19" s="3">
        <f>'Eff Conc.'!M20*C19*3.78</f>
        <v>0</v>
      </c>
      <c r="N19" s="41">
        <f>'Eff Conc.'!T20*B19*3.78</f>
        <v>0</v>
      </c>
      <c r="O19" s="49"/>
      <c r="P19" s="55"/>
    </row>
    <row r="20" spans="1:17">
      <c r="A20" s="63">
        <v>41289</v>
      </c>
      <c r="B20" s="64">
        <f>'Eff Conc.'!B21</f>
        <v>0</v>
      </c>
      <c r="C20" s="133">
        <f>'Eff Conc.'!C21</f>
        <v>0</v>
      </c>
      <c r="D20" s="64">
        <f>'Eff Conc.'!D21*B20*3.78</f>
        <v>0</v>
      </c>
      <c r="E20" s="64">
        <f>'Eff Conc.'!E21*B20*3.78</f>
        <v>0</v>
      </c>
      <c r="F20" s="64">
        <f>'Eff Conc.'!F21*B20*3.78</f>
        <v>0</v>
      </c>
      <c r="G20" s="64">
        <f>'Eff Conc.'!G21*B20*3.78</f>
        <v>0</v>
      </c>
      <c r="H20" s="64">
        <f>'Eff Conc.'!H21*B20*3.78</f>
        <v>0</v>
      </c>
      <c r="I20" s="64">
        <f>'Eff Conc.'!I21*B20*3.78</f>
        <v>0</v>
      </c>
      <c r="J20" s="64">
        <f>'Eff Conc.'!J21*B20*3.78</f>
        <v>0</v>
      </c>
      <c r="K20" s="64">
        <f>'Eff Conc.'!K21*B20*3.78</f>
        <v>0</v>
      </c>
      <c r="L20" s="64">
        <f>'Eff Conc.'!L21*B20*3.78</f>
        <v>0</v>
      </c>
      <c r="M20" s="64">
        <f>'Eff Conc.'!M21*C20*3.78</f>
        <v>0</v>
      </c>
      <c r="N20" s="74">
        <f>'Eff Conc.'!T21*B20*3.78</f>
        <v>0</v>
      </c>
      <c r="O20" s="88"/>
      <c r="P20" s="124"/>
    </row>
    <row r="21" spans="1:17">
      <c r="A21" s="61">
        <v>41306</v>
      </c>
      <c r="B21" s="3">
        <f>'Eff Conc.'!B22</f>
        <v>0</v>
      </c>
      <c r="C21" s="134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80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41">
        <f>'Eff Conc.'!T22*B21*3.78</f>
        <v>0</v>
      </c>
      <c r="O21" s="49"/>
      <c r="P21" s="55"/>
    </row>
    <row r="22" spans="1:17">
      <c r="A22" s="63">
        <v>41320</v>
      </c>
      <c r="B22" s="64">
        <f>'Eff Conc.'!B23</f>
        <v>0</v>
      </c>
      <c r="C22" s="133">
        <f>'Eff Conc.'!C23</f>
        <v>0</v>
      </c>
      <c r="D22" s="64">
        <f>'Eff Conc.'!D23*B22*3.78</f>
        <v>0</v>
      </c>
      <c r="E22" s="64">
        <f>'Eff Conc.'!E23*B22*3.78</f>
        <v>0</v>
      </c>
      <c r="F22" s="64">
        <f>'Eff Conc.'!F23*B22*3.78</f>
        <v>0</v>
      </c>
      <c r="G22" s="64">
        <f>'Eff Conc.'!G23*B22*3.78</f>
        <v>0</v>
      </c>
      <c r="H22" s="64">
        <f>'Eff Conc.'!H23*B22*3.78</f>
        <v>0</v>
      </c>
      <c r="I22" s="64">
        <f>'Eff Conc.'!I23*B22*3.78</f>
        <v>0</v>
      </c>
      <c r="J22" s="64">
        <f>'Eff Conc.'!J23*B22*3.78</f>
        <v>0</v>
      </c>
      <c r="K22" s="64">
        <f>'Eff Conc.'!K23*B22*3.78</f>
        <v>0</v>
      </c>
      <c r="L22" s="64">
        <f>'Eff Conc.'!L23*B22*3.78</f>
        <v>0</v>
      </c>
      <c r="M22" s="64">
        <f>'Eff Conc.'!M23*C22*3.78</f>
        <v>0</v>
      </c>
      <c r="N22" s="74">
        <f>'Eff Conc.'!T23*B22*3.78</f>
        <v>0</v>
      </c>
      <c r="O22" s="88"/>
      <c r="P22" s="124"/>
    </row>
    <row r="23" spans="1:17">
      <c r="A23" s="61">
        <v>41334</v>
      </c>
      <c r="B23" s="3">
        <f>'Eff Conc.'!B24</f>
        <v>0</v>
      </c>
      <c r="C23" s="134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80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41">
        <f>'Eff Conc.'!T24*B23*3.78</f>
        <v>0</v>
      </c>
      <c r="O23" s="49"/>
      <c r="P23" s="55"/>
    </row>
    <row r="24" spans="1:17">
      <c r="A24" s="66">
        <v>41348</v>
      </c>
      <c r="B24" s="67">
        <f>'Eff Conc.'!B25</f>
        <v>0</v>
      </c>
      <c r="C24" s="135">
        <f>'Eff Conc.'!C25</f>
        <v>0</v>
      </c>
      <c r="D24" s="67">
        <f>'Eff Conc.'!D25*B24*3.78</f>
        <v>0</v>
      </c>
      <c r="E24" s="67">
        <f>'Eff Conc.'!E25*B24*3.78</f>
        <v>0</v>
      </c>
      <c r="F24" s="67">
        <f>'Eff Conc.'!F25*B24*3.78</f>
        <v>0</v>
      </c>
      <c r="G24" s="67">
        <f>'Eff Conc.'!G25*B24*3.78</f>
        <v>0</v>
      </c>
      <c r="H24" s="67">
        <f>'Eff Conc.'!H25*B24*3.78</f>
        <v>0</v>
      </c>
      <c r="I24" s="67">
        <f>'Eff Conc.'!I25*B24*3.78</f>
        <v>0</v>
      </c>
      <c r="J24" s="67">
        <f>'Eff Conc.'!J25*B24*3.78</f>
        <v>0</v>
      </c>
      <c r="K24" s="67">
        <f>'Eff Conc.'!K25*B24*3.78</f>
        <v>0</v>
      </c>
      <c r="L24" s="67">
        <f>'Eff Conc.'!L25*B24*3.78</f>
        <v>0</v>
      </c>
      <c r="M24" s="67">
        <f>'Eff Conc.'!M25*C24*3.78</f>
        <v>0</v>
      </c>
      <c r="N24" s="75">
        <f>'Eff Conc.'!T25*B24*3.78</f>
        <v>0</v>
      </c>
      <c r="O24" s="125"/>
      <c r="P24" s="125"/>
      <c r="Q24" s="27" t="s">
        <v>31</v>
      </c>
    </row>
    <row r="25" spans="1:17">
      <c r="A25" s="61">
        <v>41365</v>
      </c>
      <c r="B25" s="3">
        <f>'Eff Conc.'!B26</f>
        <v>0</v>
      </c>
      <c r="C25" s="134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80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41">
        <f>'Eff Conc.'!T26*B25*3.78</f>
        <v>0</v>
      </c>
      <c r="O25" s="49"/>
      <c r="P25" s="55"/>
    </row>
    <row r="26" spans="1:17">
      <c r="A26" s="63">
        <v>41379</v>
      </c>
      <c r="B26" s="64">
        <f>'Eff Conc.'!B27</f>
        <v>0</v>
      </c>
      <c r="C26" s="133">
        <f>'Eff Conc.'!C27</f>
        <v>0</v>
      </c>
      <c r="D26" s="64">
        <f>'Eff Conc.'!D27*B26*3.78</f>
        <v>0</v>
      </c>
      <c r="E26" s="64">
        <f>'Eff Conc.'!E27*B26*3.78</f>
        <v>0</v>
      </c>
      <c r="F26" s="64">
        <f>'Eff Conc.'!F27*B26*3.78</f>
        <v>0</v>
      </c>
      <c r="G26" s="64">
        <f>'Eff Conc.'!G27*B26*3.78</f>
        <v>0</v>
      </c>
      <c r="H26" s="64">
        <f>'Eff Conc.'!H27*B26*3.78</f>
        <v>0</v>
      </c>
      <c r="I26" s="64">
        <f>'Eff Conc.'!I27*B26*3.78</f>
        <v>0</v>
      </c>
      <c r="J26" s="64">
        <f>'Eff Conc.'!J27*B26*3.78</f>
        <v>0</v>
      </c>
      <c r="K26" s="64">
        <f>'Eff Conc.'!K27*B26*3.78</f>
        <v>0</v>
      </c>
      <c r="L26" s="64">
        <f>'Eff Conc.'!L27*B26*3.78</f>
        <v>0</v>
      </c>
      <c r="M26" s="64">
        <f>'Eff Conc.'!M27*C26*3.78</f>
        <v>0</v>
      </c>
      <c r="N26" s="74">
        <f>'Eff Conc.'!T27*B26*3.78</f>
        <v>0</v>
      </c>
      <c r="O26" s="88"/>
      <c r="P26" s="124"/>
    </row>
    <row r="27" spans="1:17">
      <c r="A27" s="61">
        <v>41395</v>
      </c>
      <c r="B27" s="3">
        <f>'Eff Conc.'!B28</f>
        <v>0</v>
      </c>
      <c r="C27" s="134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80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41">
        <f>'Eff Conc.'!T28*B27*3.78</f>
        <v>0</v>
      </c>
      <c r="O27" s="49"/>
      <c r="P27" s="55"/>
    </row>
    <row r="28" spans="1:17">
      <c r="A28" s="63">
        <v>41409</v>
      </c>
      <c r="B28" s="64">
        <f>'Eff Conc.'!B29</f>
        <v>0</v>
      </c>
      <c r="C28" s="133">
        <f>'Eff Conc.'!C29</f>
        <v>0</v>
      </c>
      <c r="D28" s="64">
        <f>'Eff Conc.'!D29*B28*3.78</f>
        <v>0</v>
      </c>
      <c r="E28" s="64">
        <f>'Eff Conc.'!E29*B28*3.78</f>
        <v>0</v>
      </c>
      <c r="F28" s="64">
        <f>'Eff Conc.'!F29*B28*3.78</f>
        <v>0</v>
      </c>
      <c r="G28" s="64">
        <f>'Eff Conc.'!G29*B28*3.78</f>
        <v>0</v>
      </c>
      <c r="H28" s="64">
        <f>'Eff Conc.'!H29*B28*3.78</f>
        <v>0</v>
      </c>
      <c r="I28" s="64">
        <f>'Eff Conc.'!I29*B28*3.78</f>
        <v>0</v>
      </c>
      <c r="J28" s="64">
        <f>'Eff Conc.'!J29*B28*3.78</f>
        <v>0</v>
      </c>
      <c r="K28" s="64">
        <f>'Eff Conc.'!K29*B28*3.78</f>
        <v>0</v>
      </c>
      <c r="L28" s="64">
        <f>'Eff Conc.'!L29*B28*3.78</f>
        <v>0</v>
      </c>
      <c r="M28" s="64">
        <f>'Eff Conc.'!M29*C28*3.78</f>
        <v>0</v>
      </c>
      <c r="N28" s="74">
        <f>'Eff Conc.'!T29*B28*3.78</f>
        <v>0</v>
      </c>
      <c r="O28" s="88"/>
      <c r="P28" s="124"/>
    </row>
    <row r="29" spans="1:17">
      <c r="A29" s="61">
        <v>41426</v>
      </c>
      <c r="B29" s="3">
        <f>'Eff Conc.'!B30</f>
        <v>0</v>
      </c>
      <c r="C29" s="134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80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41">
        <f>'Eff Conc.'!T30*B29*3.78</f>
        <v>0</v>
      </c>
      <c r="O29" s="49"/>
      <c r="P29" s="55"/>
    </row>
    <row r="30" spans="1:17">
      <c r="A30" s="66">
        <v>41440</v>
      </c>
      <c r="B30" s="67">
        <f>'Eff Conc.'!B31</f>
        <v>0</v>
      </c>
      <c r="C30" s="135">
        <f>'Eff Conc.'!C31</f>
        <v>0</v>
      </c>
      <c r="D30" s="67">
        <f>'Eff Conc.'!D31*B30*3.78</f>
        <v>0</v>
      </c>
      <c r="E30" s="67">
        <f>'Eff Conc.'!E31*B30*3.78</f>
        <v>0</v>
      </c>
      <c r="F30" s="67">
        <f>'Eff Conc.'!F31*B30*3.78</f>
        <v>0</v>
      </c>
      <c r="G30" s="67">
        <f>'Eff Conc.'!G31*B30*3.78</f>
        <v>0</v>
      </c>
      <c r="H30" s="67">
        <f>'Eff Conc.'!H31*B30*3.78</f>
        <v>0</v>
      </c>
      <c r="I30" s="67">
        <f>'Eff Conc.'!I31*B30*3.78</f>
        <v>0</v>
      </c>
      <c r="J30" s="67">
        <f>'Eff Conc.'!J31*B30*3.78</f>
        <v>0</v>
      </c>
      <c r="K30" s="67">
        <f>'Eff Conc.'!K31*B30*3.78</f>
        <v>0</v>
      </c>
      <c r="L30" s="67">
        <f>'Eff Conc.'!L31*B30*3.78</f>
        <v>0</v>
      </c>
      <c r="M30" s="67">
        <f>'Eff Conc.'!M31*C30*3.78</f>
        <v>0</v>
      </c>
      <c r="N30" s="75">
        <f>'Eff Conc.'!T31*B30*3.78</f>
        <v>0</v>
      </c>
      <c r="O30" s="125"/>
      <c r="P30" s="125"/>
      <c r="Q30" s="43" t="s">
        <v>27</v>
      </c>
    </row>
    <row r="31" spans="1:17">
      <c r="A31" s="61">
        <v>41456</v>
      </c>
      <c r="B31" s="3">
        <f>'Eff Conc.'!B32</f>
        <v>0</v>
      </c>
      <c r="C31" s="134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80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41">
        <f>'Eff Conc.'!T32*B31*3.78</f>
        <v>0</v>
      </c>
      <c r="O31" s="49"/>
      <c r="P31" s="55"/>
    </row>
    <row r="32" spans="1:17">
      <c r="A32" s="63">
        <v>41470</v>
      </c>
      <c r="B32" s="64">
        <f>'Eff Conc.'!B33</f>
        <v>0</v>
      </c>
      <c r="C32" s="133">
        <f>'Eff Conc.'!C33</f>
        <v>0</v>
      </c>
      <c r="D32" s="64">
        <f>'Eff Conc.'!D33*B32*3.78</f>
        <v>0</v>
      </c>
      <c r="E32" s="64">
        <f>'Eff Conc.'!E33*B32*3.78</f>
        <v>0</v>
      </c>
      <c r="F32" s="64">
        <f>'Eff Conc.'!F33*B32*3.78</f>
        <v>0</v>
      </c>
      <c r="G32" s="64">
        <f>'Eff Conc.'!G33*B32*3.78</f>
        <v>0</v>
      </c>
      <c r="H32" s="64">
        <f>'Eff Conc.'!H33*B32*3.78</f>
        <v>0</v>
      </c>
      <c r="I32" s="64">
        <f>'Eff Conc.'!I33*B32*3.78</f>
        <v>0</v>
      </c>
      <c r="J32" s="64">
        <f>'Eff Conc.'!J33*B32*3.78</f>
        <v>0</v>
      </c>
      <c r="K32" s="64">
        <f>'Eff Conc.'!K33*B32*3.78</f>
        <v>0</v>
      </c>
      <c r="L32" s="64">
        <f>'Eff Conc.'!L33*B32*3.78</f>
        <v>0</v>
      </c>
      <c r="M32" s="64">
        <f>'Eff Conc.'!M33*C32*3.78</f>
        <v>0</v>
      </c>
      <c r="N32" s="74">
        <f>'Eff Conc.'!T33*B32*3.78</f>
        <v>0</v>
      </c>
      <c r="O32" s="88"/>
      <c r="P32" s="124"/>
    </row>
    <row r="33" spans="1:17">
      <c r="A33" s="61">
        <v>41487</v>
      </c>
      <c r="B33" s="3">
        <f>'Eff Conc.'!B34</f>
        <v>0</v>
      </c>
      <c r="C33" s="134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80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41">
        <f>'Eff Conc.'!T34*B33*3.78</f>
        <v>0</v>
      </c>
      <c r="O33" s="49"/>
      <c r="P33" s="55"/>
    </row>
    <row r="34" spans="1:17">
      <c r="A34" s="63">
        <v>41501</v>
      </c>
      <c r="B34" s="64">
        <f>'Eff Conc.'!B35</f>
        <v>0</v>
      </c>
      <c r="C34" s="133">
        <f>'Eff Conc.'!C35</f>
        <v>0</v>
      </c>
      <c r="D34" s="64">
        <f>'Eff Conc.'!D35*B34*3.78</f>
        <v>0</v>
      </c>
      <c r="E34" s="64">
        <f>'Eff Conc.'!E35*B34*3.78</f>
        <v>0</v>
      </c>
      <c r="F34" s="64">
        <f>'Eff Conc.'!F35*B34*3.78</f>
        <v>0</v>
      </c>
      <c r="G34" s="64">
        <f>'Eff Conc.'!G35*B34*3.78</f>
        <v>0</v>
      </c>
      <c r="H34" s="64">
        <f>'Eff Conc.'!H35*B34*3.78</f>
        <v>0</v>
      </c>
      <c r="I34" s="64">
        <f>'Eff Conc.'!I35*B34*3.78</f>
        <v>0</v>
      </c>
      <c r="J34" s="64">
        <f>'Eff Conc.'!J35*B34*3.78</f>
        <v>0</v>
      </c>
      <c r="K34" s="64">
        <f>'Eff Conc.'!K35*B34*3.78</f>
        <v>0</v>
      </c>
      <c r="L34" s="64">
        <f>'Eff Conc.'!L35*B34*3.78</f>
        <v>0</v>
      </c>
      <c r="M34" s="64">
        <f>'Eff Conc.'!M35*C34*3.78</f>
        <v>0</v>
      </c>
      <c r="N34" s="74">
        <f>'Eff Conc.'!T35*B34*3.78</f>
        <v>0</v>
      </c>
      <c r="O34" s="88"/>
      <c r="P34" s="124"/>
    </row>
    <row r="35" spans="1:17">
      <c r="A35" s="61">
        <v>41518</v>
      </c>
      <c r="B35" s="3">
        <f>'Eff Conc.'!B36</f>
        <v>0</v>
      </c>
      <c r="C35" s="134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80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41">
        <f>'Eff Conc.'!T36*B35*3.78</f>
        <v>0</v>
      </c>
      <c r="O35" s="49"/>
      <c r="P35" s="55"/>
    </row>
    <row r="36" spans="1:17">
      <c r="A36" s="66">
        <v>41532</v>
      </c>
      <c r="B36" s="67">
        <f>'Eff Conc.'!B37</f>
        <v>0</v>
      </c>
      <c r="C36" s="135">
        <f>'Eff Conc.'!C37</f>
        <v>0</v>
      </c>
      <c r="D36" s="67">
        <f>'Eff Conc.'!D37*B36*3.78</f>
        <v>0</v>
      </c>
      <c r="E36" s="67">
        <f>'Eff Conc.'!E37*B36*3.78</f>
        <v>0</v>
      </c>
      <c r="F36" s="67">
        <f>'Eff Conc.'!F37*B36*3.78</f>
        <v>0</v>
      </c>
      <c r="G36" s="67">
        <f>'Eff Conc.'!G37*B36*3.78</f>
        <v>0</v>
      </c>
      <c r="H36" s="67">
        <f>'Eff Conc.'!H37*B36*3.78</f>
        <v>0</v>
      </c>
      <c r="I36" s="67">
        <f>'Eff Conc.'!I37*B36*3.78</f>
        <v>0</v>
      </c>
      <c r="J36" s="67">
        <f>'Eff Conc.'!J37*B36*3.78</f>
        <v>0</v>
      </c>
      <c r="K36" s="67">
        <f>'Eff Conc.'!K37*B36*3.78</f>
        <v>0</v>
      </c>
      <c r="L36" s="67">
        <f>'Eff Conc.'!L37*B36*3.78</f>
        <v>0</v>
      </c>
      <c r="M36" s="67">
        <f>'Eff Conc.'!M37*C36*3.78</f>
        <v>0</v>
      </c>
      <c r="N36" s="75">
        <f>'Eff Conc.'!T37*B36*3.78</f>
        <v>0</v>
      </c>
      <c r="O36" s="91"/>
      <c r="P36" s="125"/>
      <c r="Q36" s="27" t="s">
        <v>30</v>
      </c>
    </row>
    <row r="37" spans="1:17">
      <c r="A37" s="61">
        <v>41548</v>
      </c>
      <c r="B37" s="3">
        <f>'Eff Conc.'!B38</f>
        <v>0</v>
      </c>
      <c r="C37" s="134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80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41">
        <f>'Eff Conc.'!T38*B37*3.78</f>
        <v>0</v>
      </c>
      <c r="O37" s="49"/>
      <c r="P37" s="55"/>
    </row>
    <row r="38" spans="1:17">
      <c r="A38" s="63">
        <v>41562</v>
      </c>
      <c r="B38" s="64">
        <f>'Eff Conc.'!B39</f>
        <v>0</v>
      </c>
      <c r="C38" s="133">
        <f>'Eff Conc.'!C39</f>
        <v>0</v>
      </c>
      <c r="D38" s="64">
        <f>'Eff Conc.'!D39*B38*3.78</f>
        <v>0</v>
      </c>
      <c r="E38" s="64">
        <f>'Eff Conc.'!E39*B38*3.78</f>
        <v>0</v>
      </c>
      <c r="F38" s="64">
        <f>'Eff Conc.'!F39*B38*3.78</f>
        <v>0</v>
      </c>
      <c r="G38" s="64">
        <f>'Eff Conc.'!G39*B38*3.78</f>
        <v>0</v>
      </c>
      <c r="H38" s="64">
        <f>'Eff Conc.'!H39*B38*3.78</f>
        <v>0</v>
      </c>
      <c r="I38" s="64">
        <f>'Eff Conc.'!I39*B38*3.78</f>
        <v>0</v>
      </c>
      <c r="J38" s="64">
        <f>'Eff Conc.'!J39*B38*3.78</f>
        <v>0</v>
      </c>
      <c r="K38" s="64">
        <f>'Eff Conc.'!K39*B38*3.78</f>
        <v>0</v>
      </c>
      <c r="L38" s="64">
        <f>'Eff Conc.'!L39*B38*3.78</f>
        <v>0</v>
      </c>
      <c r="M38" s="64">
        <f>'Eff Conc.'!M39*C38*3.78</f>
        <v>0</v>
      </c>
      <c r="N38" s="74">
        <f>'Eff Conc.'!T39*B38*3.78</f>
        <v>0</v>
      </c>
      <c r="O38" s="88"/>
      <c r="P38" s="124"/>
    </row>
    <row r="39" spans="1:17">
      <c r="A39" s="61">
        <v>41579</v>
      </c>
      <c r="B39" s="3">
        <f>'Eff Conc.'!B40</f>
        <v>0</v>
      </c>
      <c r="C39" s="134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80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41">
        <f>'Eff Conc.'!T40*B39*3.78</f>
        <v>0</v>
      </c>
      <c r="O39" s="49"/>
      <c r="P39" s="55"/>
    </row>
    <row r="40" spans="1:17">
      <c r="A40" s="63">
        <v>41593</v>
      </c>
      <c r="B40" s="64">
        <f>'Eff Conc.'!B41</f>
        <v>0</v>
      </c>
      <c r="C40" s="133">
        <f>'Eff Conc.'!C41</f>
        <v>0</v>
      </c>
      <c r="D40" s="64">
        <f>'Eff Conc.'!D41*B40*3.78</f>
        <v>0</v>
      </c>
      <c r="E40" s="64">
        <f>'Eff Conc.'!E41*B40*3.78</f>
        <v>0</v>
      </c>
      <c r="F40" s="64">
        <f>'Eff Conc.'!F41*B40*3.78</f>
        <v>0</v>
      </c>
      <c r="G40" s="64">
        <f>'Eff Conc.'!G41*B40*3.78</f>
        <v>0</v>
      </c>
      <c r="H40" s="64">
        <f>'Eff Conc.'!H41*B40*3.78</f>
        <v>0</v>
      </c>
      <c r="I40" s="64">
        <f>'Eff Conc.'!I41*B40*3.78</f>
        <v>0</v>
      </c>
      <c r="J40" s="64">
        <f>'Eff Conc.'!J41*B40*3.78</f>
        <v>0</v>
      </c>
      <c r="K40" s="64">
        <f>'Eff Conc.'!K41*B40*3.78</f>
        <v>0</v>
      </c>
      <c r="L40" s="64">
        <f>'Eff Conc.'!L41*B40*3.78</f>
        <v>0</v>
      </c>
      <c r="M40" s="64">
        <f>'Eff Conc.'!M41*C40*3.78</f>
        <v>0</v>
      </c>
      <c r="N40" s="74">
        <f>'Eff Conc.'!T41*B40*3.78</f>
        <v>0</v>
      </c>
      <c r="O40" s="88"/>
      <c r="P40" s="124"/>
    </row>
    <row r="41" spans="1:17">
      <c r="A41" s="61">
        <v>41609</v>
      </c>
      <c r="B41" s="3">
        <f>'Eff Conc.'!B42</f>
        <v>0</v>
      </c>
      <c r="C41" s="134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80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41">
        <f>'Eff Conc.'!T42*B41*3.78</f>
        <v>0</v>
      </c>
      <c r="O41" s="49"/>
      <c r="P41" s="55"/>
    </row>
    <row r="42" spans="1:17">
      <c r="A42" s="66">
        <v>41623</v>
      </c>
      <c r="B42" s="67">
        <f>'Eff Conc.'!B43</f>
        <v>0</v>
      </c>
      <c r="C42" s="135">
        <f>'Eff Conc.'!C43</f>
        <v>0</v>
      </c>
      <c r="D42" s="67">
        <f>'Eff Conc.'!D43*B42*3.78</f>
        <v>0</v>
      </c>
      <c r="E42" s="67">
        <f>'Eff Conc.'!E43*B42*3.78</f>
        <v>0</v>
      </c>
      <c r="F42" s="67">
        <f>'Eff Conc.'!F43*B42*3.78</f>
        <v>0</v>
      </c>
      <c r="G42" s="67">
        <f>'Eff Conc.'!G43*B42*3.78</f>
        <v>0</v>
      </c>
      <c r="H42" s="67">
        <f>'Eff Conc.'!H43*B42*3.78</f>
        <v>0</v>
      </c>
      <c r="I42" s="67">
        <f>'Eff Conc.'!I43*B42*3.78</f>
        <v>0</v>
      </c>
      <c r="J42" s="67">
        <f>'Eff Conc.'!J43*B42*3.78</f>
        <v>0</v>
      </c>
      <c r="K42" s="67">
        <f>'Eff Conc.'!K43*B42*3.78</f>
        <v>0</v>
      </c>
      <c r="L42" s="67">
        <f>'Eff Conc.'!L43*B42*3.78</f>
        <v>0</v>
      </c>
      <c r="M42" s="67">
        <f>'Eff Conc.'!M43*C42*3.78</f>
        <v>0</v>
      </c>
      <c r="N42" s="75">
        <f>'Eff Conc.'!T43*B42*3.78</f>
        <v>0</v>
      </c>
      <c r="O42" s="91"/>
      <c r="P42" s="125"/>
      <c r="Q42" s="27" t="s">
        <v>29</v>
      </c>
    </row>
    <row r="43" spans="1:17">
      <c r="A43" s="61">
        <v>41640</v>
      </c>
      <c r="B43" s="3">
        <f>'Eff Conc.'!B44</f>
        <v>0</v>
      </c>
      <c r="C43" s="134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80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41">
        <f>'Eff Conc.'!T44*B43*3.78</f>
        <v>0</v>
      </c>
      <c r="O43" s="49"/>
      <c r="P43" s="55"/>
    </row>
    <row r="44" spans="1:17">
      <c r="A44" s="63">
        <v>41654</v>
      </c>
      <c r="B44" s="64">
        <f>'Eff Conc.'!B45</f>
        <v>0</v>
      </c>
      <c r="C44" s="133">
        <f>'Eff Conc.'!C45</f>
        <v>0</v>
      </c>
      <c r="D44" s="64">
        <f>'Eff Conc.'!D45*B44*3.78</f>
        <v>0</v>
      </c>
      <c r="E44" s="64">
        <f>'Eff Conc.'!E45*B44*3.78</f>
        <v>0</v>
      </c>
      <c r="F44" s="64">
        <f>'Eff Conc.'!F45*B44*3.78</f>
        <v>0</v>
      </c>
      <c r="G44" s="64">
        <f>'Eff Conc.'!G45*B44*3.78</f>
        <v>0</v>
      </c>
      <c r="H44" s="64">
        <f>'Eff Conc.'!H45*B44*3.78</f>
        <v>0</v>
      </c>
      <c r="I44" s="64">
        <f>'Eff Conc.'!I45*B44*3.78</f>
        <v>0</v>
      </c>
      <c r="J44" s="64">
        <f>'Eff Conc.'!J45*B44*3.78</f>
        <v>0</v>
      </c>
      <c r="K44" s="64">
        <f>'Eff Conc.'!K45*B44*3.78</f>
        <v>0</v>
      </c>
      <c r="L44" s="64">
        <f>'Eff Conc.'!L45*B44*3.78</f>
        <v>0</v>
      </c>
      <c r="M44" s="64">
        <f>'Eff Conc.'!M45*C44*3.78</f>
        <v>0</v>
      </c>
      <c r="N44" s="74">
        <f>'Eff Conc.'!T45*B44*3.78</f>
        <v>0</v>
      </c>
      <c r="O44" s="88"/>
      <c r="P44" s="124"/>
    </row>
    <row r="45" spans="1:17">
      <c r="A45" s="61">
        <v>41671</v>
      </c>
      <c r="B45" s="3">
        <f>'Eff Conc.'!B46</f>
        <v>0</v>
      </c>
      <c r="C45" s="134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80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41">
        <f>'Eff Conc.'!T46*B45*3.78</f>
        <v>0</v>
      </c>
      <c r="O45" s="49"/>
      <c r="P45" s="55"/>
    </row>
    <row r="46" spans="1:17">
      <c r="A46" s="63">
        <v>41685</v>
      </c>
      <c r="B46" s="64">
        <f>'Eff Conc.'!B47</f>
        <v>0</v>
      </c>
      <c r="C46" s="133">
        <f>'Eff Conc.'!C47</f>
        <v>0</v>
      </c>
      <c r="D46" s="64">
        <f>'Eff Conc.'!D47*B46*3.78</f>
        <v>0</v>
      </c>
      <c r="E46" s="64">
        <f>'Eff Conc.'!E47*B46*3.78</f>
        <v>0</v>
      </c>
      <c r="F46" s="64">
        <f>'Eff Conc.'!F47*B46*3.78</f>
        <v>0</v>
      </c>
      <c r="G46" s="64">
        <f>'Eff Conc.'!G47*B46*3.78</f>
        <v>0</v>
      </c>
      <c r="H46" s="64">
        <f>'Eff Conc.'!H47*B46*3.78</f>
        <v>0</v>
      </c>
      <c r="I46" s="64">
        <f>'Eff Conc.'!I47*B46*3.78</f>
        <v>0</v>
      </c>
      <c r="J46" s="64">
        <f>'Eff Conc.'!J47*B46*3.78</f>
        <v>0</v>
      </c>
      <c r="K46" s="64">
        <f>'Eff Conc.'!K47*B46*3.78</f>
        <v>0</v>
      </c>
      <c r="L46" s="64">
        <f>'Eff Conc.'!L47*B46*3.78</f>
        <v>0</v>
      </c>
      <c r="M46" s="64">
        <f>'Eff Conc.'!M47*C46*3.78</f>
        <v>0</v>
      </c>
      <c r="N46" s="74">
        <f>'Eff Conc.'!T47*B46*3.78</f>
        <v>0</v>
      </c>
      <c r="O46" s="88"/>
      <c r="P46" s="124"/>
    </row>
    <row r="47" spans="1:17">
      <c r="A47" s="61">
        <v>41699</v>
      </c>
      <c r="B47" s="3">
        <f>'Eff Conc.'!B48</f>
        <v>0</v>
      </c>
      <c r="C47" s="134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80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41">
        <f>'Eff Conc.'!T48*B47*3.78</f>
        <v>0</v>
      </c>
      <c r="O47" s="49"/>
      <c r="P47" s="55"/>
    </row>
    <row r="48" spans="1:17">
      <c r="A48" s="66">
        <v>41713</v>
      </c>
      <c r="B48" s="67">
        <f>'Eff Conc.'!B49</f>
        <v>0</v>
      </c>
      <c r="C48" s="135">
        <f>'Eff Conc.'!C49</f>
        <v>0</v>
      </c>
      <c r="D48" s="67">
        <f>'Eff Conc.'!D49*B48*3.78</f>
        <v>0</v>
      </c>
      <c r="E48" s="67">
        <f>'Eff Conc.'!E49*B48*3.78</f>
        <v>0</v>
      </c>
      <c r="F48" s="67">
        <f>'Eff Conc.'!F49*B48*3.78</f>
        <v>0</v>
      </c>
      <c r="G48" s="67">
        <f>'Eff Conc.'!G49*B48*3.78</f>
        <v>0</v>
      </c>
      <c r="H48" s="67">
        <f>'Eff Conc.'!H49*B48*3.78</f>
        <v>0</v>
      </c>
      <c r="I48" s="67">
        <f>'Eff Conc.'!I49*B48*3.78</f>
        <v>0</v>
      </c>
      <c r="J48" s="67">
        <f>'Eff Conc.'!J49*B48*3.78</f>
        <v>0</v>
      </c>
      <c r="K48" s="67">
        <f>'Eff Conc.'!K49*B48*3.78</f>
        <v>0</v>
      </c>
      <c r="L48" s="67">
        <f>'Eff Conc.'!L49*B48*3.78</f>
        <v>0</v>
      </c>
      <c r="M48" s="67">
        <f>'Eff Conc.'!M49*C48*3.78</f>
        <v>0</v>
      </c>
      <c r="N48" s="75">
        <f>'Eff Conc.'!T49*B48*3.78</f>
        <v>0</v>
      </c>
      <c r="O48" s="91"/>
      <c r="P48" s="125"/>
      <c r="Q48" s="27" t="s">
        <v>31</v>
      </c>
    </row>
    <row r="49" spans="1:20">
      <c r="A49" s="61">
        <v>41730</v>
      </c>
      <c r="B49" s="3">
        <f>'Eff Conc.'!B50</f>
        <v>0</v>
      </c>
      <c r="C49" s="134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80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41">
        <f>'Eff Conc.'!T50*B49*3.78</f>
        <v>0</v>
      </c>
      <c r="O49" s="49"/>
      <c r="P49" s="55"/>
    </row>
    <row r="50" spans="1:20">
      <c r="A50" s="63">
        <v>41744</v>
      </c>
      <c r="B50" s="64">
        <f>'Eff Conc.'!B51</f>
        <v>0</v>
      </c>
      <c r="C50" s="133">
        <f>'Eff Conc.'!C51</f>
        <v>0</v>
      </c>
      <c r="D50" s="64">
        <f>'Eff Conc.'!D51*B50*3.78</f>
        <v>0</v>
      </c>
      <c r="E50" s="64">
        <f>'Eff Conc.'!E51*B50*3.78</f>
        <v>0</v>
      </c>
      <c r="F50" s="64">
        <f>'Eff Conc.'!F51*B50*3.78</f>
        <v>0</v>
      </c>
      <c r="G50" s="64">
        <f>'Eff Conc.'!G51*B50*3.78</f>
        <v>0</v>
      </c>
      <c r="H50" s="64">
        <f>'Eff Conc.'!H51*B50*3.78</f>
        <v>0</v>
      </c>
      <c r="I50" s="64">
        <f>'Eff Conc.'!I51*B50*3.78</f>
        <v>0</v>
      </c>
      <c r="J50" s="64">
        <f>'Eff Conc.'!J51*B50*3.78</f>
        <v>0</v>
      </c>
      <c r="K50" s="64">
        <f>'Eff Conc.'!K51*B50*3.78</f>
        <v>0</v>
      </c>
      <c r="L50" s="64">
        <f>'Eff Conc.'!L51*B50*3.78</f>
        <v>0</v>
      </c>
      <c r="M50" s="64">
        <f>'Eff Conc.'!M51*C50*3.78</f>
        <v>0</v>
      </c>
      <c r="N50" s="74">
        <f>'Eff Conc.'!T51*B50*3.78</f>
        <v>0</v>
      </c>
      <c r="O50" s="88"/>
      <c r="P50" s="124"/>
    </row>
    <row r="51" spans="1:20">
      <c r="A51" s="61">
        <v>41760</v>
      </c>
      <c r="B51" s="3">
        <f>'Eff Conc.'!B52</f>
        <v>0</v>
      </c>
      <c r="C51" s="134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80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41">
        <f>'Eff Conc.'!T52*B51*3.78</f>
        <v>0</v>
      </c>
      <c r="O51" s="49"/>
      <c r="P51" s="55"/>
    </row>
    <row r="52" spans="1:20">
      <c r="A52" s="63">
        <v>41774</v>
      </c>
      <c r="B52" s="64">
        <f>'Eff Conc.'!B53</f>
        <v>0</v>
      </c>
      <c r="C52" s="133">
        <f>'Eff Conc.'!C53</f>
        <v>0</v>
      </c>
      <c r="D52" s="64">
        <f>'Eff Conc.'!D53*B52*3.78</f>
        <v>0</v>
      </c>
      <c r="E52" s="64">
        <f>'Eff Conc.'!E53*B52*3.78</f>
        <v>0</v>
      </c>
      <c r="F52" s="64">
        <f>'Eff Conc.'!F53*B52*3.78</f>
        <v>0</v>
      </c>
      <c r="G52" s="64">
        <f>'Eff Conc.'!G53*B52*3.78</f>
        <v>0</v>
      </c>
      <c r="H52" s="64">
        <f>'Eff Conc.'!H53*B52*3.78</f>
        <v>0</v>
      </c>
      <c r="I52" s="64">
        <f>'Eff Conc.'!I53*B52*3.78</f>
        <v>0</v>
      </c>
      <c r="J52" s="64">
        <f>'Eff Conc.'!J53*B52*3.78</f>
        <v>0</v>
      </c>
      <c r="K52" s="64">
        <f>'Eff Conc.'!K53*B52*3.78</f>
        <v>0</v>
      </c>
      <c r="L52" s="64">
        <f>'Eff Conc.'!L53*B52*3.78</f>
        <v>0</v>
      </c>
      <c r="M52" s="64">
        <f>'Eff Conc.'!M53*C52*3.78</f>
        <v>0</v>
      </c>
      <c r="N52" s="74">
        <f>'Eff Conc.'!T53*B52*3.78</f>
        <v>0</v>
      </c>
      <c r="O52" s="88"/>
      <c r="P52" s="124"/>
    </row>
    <row r="53" spans="1:20">
      <c r="A53" s="61">
        <v>41791</v>
      </c>
      <c r="B53" s="3">
        <f>'Eff Conc.'!B54</f>
        <v>0</v>
      </c>
      <c r="C53" s="134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80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41">
        <f>'Eff Conc.'!T54*B53*3.78</f>
        <v>0</v>
      </c>
      <c r="O53" s="49"/>
      <c r="P53" s="55"/>
    </row>
    <row r="54" spans="1:20" ht="15.75" thickBot="1">
      <c r="A54" s="94">
        <v>41805</v>
      </c>
      <c r="B54" s="77">
        <f>'Eff Conc.'!B55</f>
        <v>0</v>
      </c>
      <c r="C54" s="136">
        <f>'Eff Conc.'!C55</f>
        <v>0</v>
      </c>
      <c r="D54" s="77">
        <f>'Eff Conc.'!D55*B54*3.78</f>
        <v>0</v>
      </c>
      <c r="E54" s="77">
        <f>'Eff Conc.'!E55*B54*3.78</f>
        <v>0</v>
      </c>
      <c r="F54" s="77">
        <f>'Eff Conc.'!F55*B54*3.78</f>
        <v>0</v>
      </c>
      <c r="G54" s="77">
        <f>'Eff Conc.'!G55*B54*3.78</f>
        <v>0</v>
      </c>
      <c r="H54" s="77">
        <f>'Eff Conc.'!H55*B54*3.78</f>
        <v>0</v>
      </c>
      <c r="I54" s="77">
        <f>'Eff Conc.'!I55*B54*3.78</f>
        <v>0</v>
      </c>
      <c r="J54" s="77">
        <f>'Eff Conc.'!J55*B54*3.78</f>
        <v>0</v>
      </c>
      <c r="K54" s="77">
        <f>'Eff Conc.'!K55*B54*3.78</f>
        <v>0</v>
      </c>
      <c r="L54" s="77">
        <f>'Eff Conc.'!L55*B54*3.78</f>
        <v>0</v>
      </c>
      <c r="M54" s="77">
        <f>'Eff Conc.'!M55*C54*3.78</f>
        <v>0</v>
      </c>
      <c r="N54" s="78">
        <f>'Eff Conc.'!T55*B54*3.78</f>
        <v>0</v>
      </c>
      <c r="O54" s="126"/>
      <c r="P54" s="127"/>
      <c r="Q54" s="43" t="s">
        <v>28</v>
      </c>
    </row>
    <row r="57" spans="1:20" ht="23.25">
      <c r="B57" s="250" t="s">
        <v>45</v>
      </c>
      <c r="C57" s="250"/>
      <c r="D57" s="250"/>
      <c r="E57" s="250"/>
      <c r="F57" s="250"/>
      <c r="G57" s="250"/>
      <c r="H57" s="250"/>
      <c r="I57" s="250"/>
      <c r="J57" s="250"/>
      <c r="K57" s="250"/>
      <c r="L57" s="250"/>
      <c r="M57" s="250"/>
      <c r="N57" s="250"/>
      <c r="O57" s="25"/>
      <c r="P57" s="25"/>
      <c r="Q57" s="25"/>
      <c r="R57" s="25"/>
      <c r="S57" s="25"/>
      <c r="T57" s="25"/>
    </row>
    <row r="58" spans="1:20" ht="15.75" thickBot="1">
      <c r="B58" s="259" t="s">
        <v>43</v>
      </c>
      <c r="C58" s="259"/>
      <c r="D58" s="259"/>
      <c r="E58" s="259"/>
      <c r="F58" s="259"/>
      <c r="G58" s="259"/>
      <c r="H58" s="259"/>
      <c r="I58" s="259"/>
      <c r="J58" s="259"/>
      <c r="K58" s="259"/>
      <c r="L58" s="259"/>
      <c r="M58" s="259"/>
      <c r="N58" s="259"/>
      <c r="O58" s="128"/>
      <c r="P58" s="128"/>
      <c r="Q58" s="128"/>
      <c r="R58" s="128"/>
      <c r="S58" s="128"/>
      <c r="T58" s="128"/>
    </row>
    <row r="59" spans="1:20">
      <c r="A59" s="32" t="s">
        <v>36</v>
      </c>
      <c r="B59" s="30">
        <f>'Eff Conc.'!B60</f>
        <v>0</v>
      </c>
      <c r="C59" s="33">
        <f>'Eff Conc.'!C60</f>
        <v>0</v>
      </c>
      <c r="D59" s="121">
        <f t="shared" ref="D59:D62" si="0">SUM(F59,G59,H59)</f>
        <v>0</v>
      </c>
      <c r="E59" s="33">
        <f>'Eff Conc.'!E60*B59*3.78</f>
        <v>0</v>
      </c>
      <c r="F59" s="33">
        <f>'Eff Conc.'!F60*B59*3.78</f>
        <v>0</v>
      </c>
      <c r="G59" s="33">
        <f>'Eff Conc.'!G60*B59*3.78</f>
        <v>0</v>
      </c>
      <c r="H59" s="33">
        <f>'Eff Conc.'!H60*B59*3.78</f>
        <v>0</v>
      </c>
      <c r="I59" s="31">
        <f>'Eff Conc.'!I60*B59*3.78</f>
        <v>0</v>
      </c>
      <c r="J59" s="86"/>
      <c r="K59" s="30">
        <f>'Eff Conc.'!K60*B59*3.78</f>
        <v>0</v>
      </c>
      <c r="L59" s="33">
        <f>'Eff Conc.'!L60*B59*3.78</f>
        <v>0</v>
      </c>
      <c r="M59" s="31">
        <f>'Eff Conc.'!M60*C59*3.78</f>
        <v>0</v>
      </c>
      <c r="N59" s="40">
        <f>'Eff Conc.'!T60*B59*3.78</f>
        <v>0</v>
      </c>
      <c r="O59" s="54"/>
      <c r="P59" s="117"/>
      <c r="Q59" s="108"/>
      <c r="R59" s="108"/>
      <c r="S59" s="108"/>
      <c r="T59" s="108"/>
    </row>
    <row r="60" spans="1:20">
      <c r="A60" s="34" t="s">
        <v>36</v>
      </c>
      <c r="B60" s="1">
        <f>'Eff Conc.'!B61</f>
        <v>0</v>
      </c>
      <c r="C60" s="3">
        <f>'Eff Conc.'!C61</f>
        <v>0</v>
      </c>
      <c r="D60" s="103">
        <f t="shared" si="0"/>
        <v>0</v>
      </c>
      <c r="E60" s="3">
        <f>'Eff Conc.'!E61*B60*3.78</f>
        <v>0</v>
      </c>
      <c r="F60" s="3">
        <f>'Eff Conc.'!F61*B60*3.78</f>
        <v>0</v>
      </c>
      <c r="G60" s="3">
        <f>'Eff Conc.'!G61*B60*3.78</f>
        <v>0</v>
      </c>
      <c r="H60" s="3">
        <f>'Eff Conc.'!H61*B60*3.78</f>
        <v>0</v>
      </c>
      <c r="I60" s="2">
        <f>'Eff Conc.'!I61*B60*3.78</f>
        <v>0</v>
      </c>
      <c r="J60" s="80"/>
      <c r="K60" s="1">
        <f>'Eff Conc.'!K61*B60*3.78</f>
        <v>0</v>
      </c>
      <c r="L60" s="3">
        <f>'Eff Conc.'!L61*B60*3.78</f>
        <v>0</v>
      </c>
      <c r="M60" s="2">
        <f>'Eff Conc.'!M61*C60*3.78</f>
        <v>0</v>
      </c>
      <c r="N60" s="41">
        <f>'Eff Conc.'!T61*B60*3.78</f>
        <v>0</v>
      </c>
      <c r="O60" s="55"/>
      <c r="P60" s="118"/>
    </row>
    <row r="61" spans="1:20">
      <c r="A61" s="34" t="s">
        <v>40</v>
      </c>
      <c r="B61" s="1">
        <f>'Eff Conc.'!B62</f>
        <v>0</v>
      </c>
      <c r="C61" s="3">
        <f>'Eff Conc.'!C62</f>
        <v>0</v>
      </c>
      <c r="D61" s="1">
        <f t="shared" si="0"/>
        <v>0</v>
      </c>
      <c r="E61" s="3">
        <f>'Eff Conc.'!E62*B61*3.78</f>
        <v>0</v>
      </c>
      <c r="F61" s="3">
        <f>'Eff Conc.'!F62*B61*3.78</f>
        <v>0</v>
      </c>
      <c r="G61" s="3">
        <f>'Eff Conc.'!G62*B61*3.78</f>
        <v>0</v>
      </c>
      <c r="H61" s="3">
        <f>'Eff Conc.'!H62*B61*3.78</f>
        <v>0</v>
      </c>
      <c r="I61" s="2">
        <f>'Eff Conc.'!I62*B61*3.78</f>
        <v>0</v>
      </c>
      <c r="J61" s="80"/>
      <c r="K61" s="1">
        <f>'Eff Conc.'!K62*B61*3.78</f>
        <v>0</v>
      </c>
      <c r="L61" s="3">
        <f>'Eff Conc.'!L62*B61*3.78</f>
        <v>0</v>
      </c>
      <c r="M61" s="2">
        <f>'Eff Conc.'!M62*C61*3.78</f>
        <v>0</v>
      </c>
      <c r="N61" s="41">
        <f>'Eff Conc.'!T62*B61*3.78</f>
        <v>0</v>
      </c>
      <c r="O61" s="55"/>
      <c r="P61" s="119"/>
    </row>
    <row r="62" spans="1:20" ht="15.75" thickBot="1">
      <c r="A62" s="35" t="s">
        <v>40</v>
      </c>
      <c r="B62" s="4">
        <f>'Eff Conc.'!B63</f>
        <v>0</v>
      </c>
      <c r="C62" s="6">
        <f>'Eff Conc.'!C63</f>
        <v>0</v>
      </c>
      <c r="D62" s="110">
        <f t="shared" si="0"/>
        <v>0</v>
      </c>
      <c r="E62" s="6">
        <f>'Eff Conc.'!E63*B62*3.78</f>
        <v>0</v>
      </c>
      <c r="F62" s="6">
        <f>'Eff Conc.'!F63*B62*3.78</f>
        <v>0</v>
      </c>
      <c r="G62" s="6">
        <f>'Eff Conc.'!G63*B62*3.78</f>
        <v>0</v>
      </c>
      <c r="H62" s="6">
        <f>'Eff Conc.'!H63*B62*3.78</f>
        <v>0</v>
      </c>
      <c r="I62" s="5">
        <f>'Eff Conc.'!I63*B62*3.78</f>
        <v>0</v>
      </c>
      <c r="J62" s="81"/>
      <c r="K62" s="4">
        <f>'Eff Conc.'!K63*B62*3.78</f>
        <v>0</v>
      </c>
      <c r="L62" s="6">
        <f>'Eff Conc.'!L63*B62*3.78</f>
        <v>0</v>
      </c>
      <c r="M62" s="5">
        <f>'Eff Conc.'!M63*C62*3.78</f>
        <v>0</v>
      </c>
      <c r="N62" s="42">
        <f>'Eff Conc.'!T63*B62*3.78</f>
        <v>0</v>
      </c>
      <c r="O62" s="56"/>
      <c r="P62" s="120"/>
    </row>
  </sheetData>
  <mergeCells count="5">
    <mergeCell ref="B4:O4"/>
    <mergeCell ref="B1:O2"/>
    <mergeCell ref="B57:N57"/>
    <mergeCell ref="B58:N58"/>
    <mergeCell ref="B5:C5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9"/>
  <sheetViews>
    <sheetView workbookViewId="0">
      <selection activeCell="H25" sqref="H25"/>
    </sheetView>
  </sheetViews>
  <sheetFormatPr defaultRowHeight="15"/>
  <cols>
    <col min="1" max="1" width="10.7109375" customWidth="1"/>
    <col min="2" max="13" width="6" customWidth="1"/>
    <col min="14" max="15" width="5" customWidth="1"/>
  </cols>
  <sheetData>
    <row r="1" spans="1:16" ht="23.25" customHeight="1">
      <c r="C1" s="250" t="s">
        <v>79</v>
      </c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00"/>
      <c r="O1" s="200"/>
    </row>
    <row r="2" spans="1:16" s="24" customFormat="1" ht="20.25" customHeight="1" thickBot="1">
      <c r="B2" s="265" t="s">
        <v>81</v>
      </c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</row>
    <row r="3" spans="1:16" ht="27.75" customHeight="1">
      <c r="A3" s="201" t="s">
        <v>0</v>
      </c>
      <c r="B3" s="260" t="s">
        <v>4</v>
      </c>
      <c r="C3" s="261"/>
      <c r="D3" s="260" t="s">
        <v>1</v>
      </c>
      <c r="E3" s="261"/>
      <c r="F3" s="260" t="s">
        <v>2</v>
      </c>
      <c r="G3" s="261"/>
      <c r="H3" s="260" t="s">
        <v>3</v>
      </c>
      <c r="I3" s="261"/>
      <c r="J3" s="260" t="s">
        <v>8</v>
      </c>
      <c r="K3" s="261"/>
      <c r="L3" s="262" t="s">
        <v>53</v>
      </c>
      <c r="M3" s="261"/>
      <c r="N3" s="262" t="s">
        <v>10</v>
      </c>
      <c r="O3" s="261"/>
      <c r="P3" s="24"/>
    </row>
    <row r="4" spans="1:16" ht="18.75" customHeight="1" thickBot="1">
      <c r="A4" s="15"/>
      <c r="B4" s="16" t="s">
        <v>71</v>
      </c>
      <c r="C4" s="131" t="s">
        <v>72</v>
      </c>
      <c r="D4" s="16" t="s">
        <v>71</v>
      </c>
      <c r="E4" s="131" t="s">
        <v>72</v>
      </c>
      <c r="F4" s="16" t="s">
        <v>71</v>
      </c>
      <c r="G4" s="131" t="s">
        <v>72</v>
      </c>
      <c r="H4" s="16" t="s">
        <v>71</v>
      </c>
      <c r="I4" s="131" t="s">
        <v>72</v>
      </c>
      <c r="J4" s="16" t="s">
        <v>71</v>
      </c>
      <c r="K4" s="131" t="s">
        <v>72</v>
      </c>
      <c r="L4" s="187" t="s">
        <v>71</v>
      </c>
      <c r="M4" s="188" t="s">
        <v>72</v>
      </c>
      <c r="N4" s="187" t="s">
        <v>71</v>
      </c>
      <c r="O4" s="131" t="s">
        <v>72</v>
      </c>
      <c r="P4" s="24"/>
    </row>
    <row r="5" spans="1:16">
      <c r="A5" s="60" t="s">
        <v>35</v>
      </c>
      <c r="B5" s="268">
        <v>7.0000000000000007E-2</v>
      </c>
      <c r="C5" s="269">
        <v>0.1</v>
      </c>
      <c r="D5" s="270">
        <v>0.02</v>
      </c>
      <c r="E5" s="269">
        <v>0.1</v>
      </c>
      <c r="F5" s="272">
        <v>2E-3</v>
      </c>
      <c r="G5" s="269">
        <v>0.03</v>
      </c>
      <c r="H5" s="270">
        <v>0.04</v>
      </c>
      <c r="I5" s="269">
        <v>0.1</v>
      </c>
      <c r="J5" s="271">
        <v>0.02</v>
      </c>
      <c r="K5" s="269">
        <v>0.1</v>
      </c>
      <c r="L5" s="268">
        <v>0.01</v>
      </c>
      <c r="M5" s="273">
        <v>6.0000000000000001E-3</v>
      </c>
      <c r="N5" s="85">
        <v>1</v>
      </c>
      <c r="O5" s="147">
        <v>3</v>
      </c>
      <c r="P5" s="59" t="s">
        <v>30</v>
      </c>
    </row>
    <row r="6" spans="1:16">
      <c r="A6" s="202" t="s">
        <v>36</v>
      </c>
      <c r="B6" s="208"/>
      <c r="C6" s="137"/>
      <c r="D6" s="103"/>
      <c r="E6" s="137"/>
      <c r="F6" s="103"/>
      <c r="G6" s="137"/>
      <c r="H6" s="103"/>
      <c r="I6" s="137"/>
      <c r="J6" s="103"/>
      <c r="K6" s="137"/>
      <c r="L6" s="104"/>
      <c r="M6" s="137"/>
      <c r="N6" s="106"/>
      <c r="O6" s="137"/>
      <c r="P6" s="59" t="s">
        <v>31</v>
      </c>
    </row>
    <row r="7" spans="1:16">
      <c r="A7" s="203" t="s">
        <v>37</v>
      </c>
      <c r="B7" s="209"/>
      <c r="C7" s="134"/>
      <c r="D7" s="1"/>
      <c r="E7" s="134"/>
      <c r="F7" s="1"/>
      <c r="G7" s="134"/>
      <c r="H7" s="1"/>
      <c r="I7" s="134"/>
      <c r="J7" s="103"/>
      <c r="K7" s="134"/>
      <c r="L7" s="3"/>
      <c r="M7" s="134"/>
      <c r="N7" s="57"/>
      <c r="O7" s="134"/>
      <c r="P7" s="130" t="s">
        <v>27</v>
      </c>
    </row>
    <row r="8" spans="1:16">
      <c r="A8" s="63" t="s">
        <v>38</v>
      </c>
      <c r="B8" s="210"/>
      <c r="C8" s="204"/>
      <c r="D8" s="205"/>
      <c r="E8" s="204"/>
      <c r="F8" s="205"/>
      <c r="G8" s="204"/>
      <c r="H8" s="205"/>
      <c r="I8" s="204"/>
      <c r="J8" s="205"/>
      <c r="K8" s="204"/>
      <c r="L8" s="206"/>
      <c r="M8" s="204"/>
      <c r="N8" s="207"/>
      <c r="O8" s="204"/>
      <c r="P8" s="59" t="s">
        <v>30</v>
      </c>
    </row>
    <row r="9" spans="1:16" ht="15.75" thickBot="1">
      <c r="A9" s="94" t="s">
        <v>39</v>
      </c>
      <c r="B9" s="211"/>
      <c r="C9" s="136"/>
      <c r="D9" s="76"/>
      <c r="E9" s="136"/>
      <c r="F9" s="76"/>
      <c r="G9" s="136"/>
      <c r="H9" s="76"/>
      <c r="I9" s="136"/>
      <c r="J9" s="76"/>
      <c r="K9" s="136"/>
      <c r="L9" s="77"/>
      <c r="M9" s="136"/>
      <c r="N9" s="95"/>
      <c r="O9" s="136"/>
      <c r="P9" s="70" t="s">
        <v>28</v>
      </c>
    </row>
  </sheetData>
  <mergeCells count="9">
    <mergeCell ref="L3:M3"/>
    <mergeCell ref="N3:O3"/>
    <mergeCell ref="C1:M1"/>
    <mergeCell ref="B3:C3"/>
    <mergeCell ref="D3:E3"/>
    <mergeCell ref="F3:G3"/>
    <mergeCell ref="H3:I3"/>
    <mergeCell ref="J3:K3"/>
    <mergeCell ref="B2:O2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54"/>
  <sheetViews>
    <sheetView tabSelected="1" workbookViewId="0">
      <selection activeCell="F29" sqref="F29"/>
    </sheetView>
  </sheetViews>
  <sheetFormatPr defaultRowHeight="15"/>
  <cols>
    <col min="1" max="1" width="9.42578125" customWidth="1"/>
    <col min="2" max="19" width="6" customWidth="1"/>
    <col min="20" max="21" width="5" customWidth="1"/>
  </cols>
  <sheetData>
    <row r="1" spans="1:22" ht="23.25" customHeight="1">
      <c r="C1" s="250" t="s">
        <v>80</v>
      </c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173"/>
      <c r="U1" s="173"/>
    </row>
    <row r="2" spans="1:22" s="24" customFormat="1" ht="20.25" customHeight="1" thickBot="1">
      <c r="C2" s="258" t="s">
        <v>41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175"/>
      <c r="U2" s="175"/>
    </row>
    <row r="3" spans="1:22" ht="27.75" customHeight="1">
      <c r="A3" s="176" t="s">
        <v>0</v>
      </c>
      <c r="B3" s="260" t="s">
        <v>4</v>
      </c>
      <c r="C3" s="261"/>
      <c r="D3" s="260" t="s">
        <v>5</v>
      </c>
      <c r="E3" s="261"/>
      <c r="F3" s="260" t="s">
        <v>1</v>
      </c>
      <c r="G3" s="261"/>
      <c r="H3" s="260" t="s">
        <v>2</v>
      </c>
      <c r="I3" s="261"/>
      <c r="J3" s="260" t="s">
        <v>3</v>
      </c>
      <c r="K3" s="261"/>
      <c r="L3" s="260" t="s">
        <v>7</v>
      </c>
      <c r="M3" s="261"/>
      <c r="N3" s="260" t="s">
        <v>8</v>
      </c>
      <c r="O3" s="261"/>
      <c r="P3" s="260" t="s">
        <v>59</v>
      </c>
      <c r="Q3" s="261"/>
      <c r="R3" s="262" t="s">
        <v>53</v>
      </c>
      <c r="S3" s="261"/>
      <c r="T3" s="262" t="s">
        <v>10</v>
      </c>
      <c r="U3" s="261"/>
      <c r="V3" s="24"/>
    </row>
    <row r="4" spans="1:22" ht="18.75" customHeight="1" thickBot="1">
      <c r="A4" s="15"/>
      <c r="B4" s="16" t="s">
        <v>71</v>
      </c>
      <c r="C4" s="131" t="s">
        <v>72</v>
      </c>
      <c r="D4" s="16" t="s">
        <v>71</v>
      </c>
      <c r="E4" s="131" t="s">
        <v>72</v>
      </c>
      <c r="F4" s="16" t="s">
        <v>71</v>
      </c>
      <c r="G4" s="131" t="s">
        <v>72</v>
      </c>
      <c r="H4" s="16" t="s">
        <v>71</v>
      </c>
      <c r="I4" s="131" t="s">
        <v>72</v>
      </c>
      <c r="J4" s="16" t="s">
        <v>71</v>
      </c>
      <c r="K4" s="131" t="s">
        <v>72</v>
      </c>
      <c r="L4" s="16" t="s">
        <v>71</v>
      </c>
      <c r="M4" s="131" t="s">
        <v>72</v>
      </c>
      <c r="N4" s="16" t="s">
        <v>71</v>
      </c>
      <c r="O4" s="131" t="s">
        <v>72</v>
      </c>
      <c r="P4" s="16" t="s">
        <v>71</v>
      </c>
      <c r="Q4" s="131" t="s">
        <v>72</v>
      </c>
      <c r="R4" s="187" t="s">
        <v>71</v>
      </c>
      <c r="S4" s="188" t="s">
        <v>72</v>
      </c>
      <c r="T4" s="187" t="s">
        <v>71</v>
      </c>
      <c r="U4" s="131" t="s">
        <v>72</v>
      </c>
      <c r="V4" s="24"/>
    </row>
    <row r="5" spans="1:22">
      <c r="A5" s="32">
        <v>41179</v>
      </c>
      <c r="B5" s="270">
        <v>7.0000000000000007E-2</v>
      </c>
      <c r="C5" s="269">
        <v>0.1</v>
      </c>
      <c r="D5" s="30">
        <v>7.0000000000000007E-2</v>
      </c>
      <c r="E5" s="132">
        <v>0.1</v>
      </c>
      <c r="F5" s="270">
        <v>0.02</v>
      </c>
      <c r="G5" s="269">
        <v>0.1</v>
      </c>
      <c r="H5" s="272">
        <v>2E-3</v>
      </c>
      <c r="I5" s="269">
        <v>0.03</v>
      </c>
      <c r="J5" s="270">
        <v>0.04</v>
      </c>
      <c r="K5" s="269">
        <v>0.1</v>
      </c>
      <c r="L5" s="189"/>
      <c r="M5" s="190"/>
      <c r="N5" s="271">
        <v>0.02</v>
      </c>
      <c r="O5" s="269">
        <v>0.1</v>
      </c>
      <c r="P5" s="30">
        <v>0.02</v>
      </c>
      <c r="Q5" s="269">
        <v>0.1</v>
      </c>
      <c r="R5" s="268">
        <v>0.01</v>
      </c>
      <c r="S5" s="273">
        <v>6.0000000000000001E-3</v>
      </c>
      <c r="T5" s="85">
        <v>1</v>
      </c>
      <c r="U5" s="147">
        <v>3</v>
      </c>
    </row>
    <row r="6" spans="1:22">
      <c r="A6" s="72">
        <v>41105</v>
      </c>
      <c r="B6" s="72"/>
      <c r="C6" s="133"/>
      <c r="D6" s="73"/>
      <c r="E6" s="133"/>
      <c r="F6" s="73"/>
      <c r="G6" s="133"/>
      <c r="H6" s="73"/>
      <c r="I6" s="133"/>
      <c r="J6" s="73"/>
      <c r="K6" s="133"/>
      <c r="L6" s="73"/>
      <c r="M6" s="133"/>
      <c r="N6" s="73"/>
      <c r="O6" s="133"/>
      <c r="P6" s="73"/>
      <c r="Q6" s="133"/>
      <c r="R6" s="64"/>
      <c r="S6" s="133"/>
      <c r="T6" s="87"/>
      <c r="U6" s="133"/>
    </row>
    <row r="7" spans="1:22">
      <c r="A7" s="34">
        <v>41122</v>
      </c>
      <c r="B7" s="34"/>
      <c r="C7" s="134"/>
      <c r="D7" s="1"/>
      <c r="E7" s="134"/>
      <c r="F7" s="1"/>
      <c r="G7" s="134"/>
      <c r="H7" s="1"/>
      <c r="I7" s="134"/>
      <c r="J7" s="1"/>
      <c r="K7" s="134"/>
      <c r="L7" s="191"/>
      <c r="M7" s="192"/>
      <c r="N7" s="103"/>
      <c r="O7" s="134"/>
      <c r="P7" s="1"/>
      <c r="Q7" s="134"/>
      <c r="R7" s="3"/>
      <c r="S7" s="134"/>
      <c r="T7" s="57"/>
      <c r="U7" s="134"/>
    </row>
    <row r="8" spans="1:22">
      <c r="A8" s="72">
        <v>41136</v>
      </c>
      <c r="B8" s="72"/>
      <c r="C8" s="133"/>
      <c r="D8" s="73"/>
      <c r="E8" s="133"/>
      <c r="F8" s="73"/>
      <c r="G8" s="133"/>
      <c r="H8" s="73"/>
      <c r="I8" s="133"/>
      <c r="J8" s="73"/>
      <c r="K8" s="133"/>
      <c r="L8" s="73"/>
      <c r="M8" s="133"/>
      <c r="N8" s="73"/>
      <c r="O8" s="133"/>
      <c r="P8" s="73"/>
      <c r="Q8" s="133"/>
      <c r="R8" s="64"/>
      <c r="S8" s="133"/>
      <c r="T8" s="87"/>
      <c r="U8" s="133"/>
    </row>
    <row r="9" spans="1:22">
      <c r="A9" s="34">
        <v>41153</v>
      </c>
      <c r="B9" s="34"/>
      <c r="C9" s="134"/>
      <c r="D9" s="1"/>
      <c r="E9" s="134"/>
      <c r="F9" s="1"/>
      <c r="G9" s="134"/>
      <c r="H9" s="1"/>
      <c r="I9" s="134"/>
      <c r="J9" s="1"/>
      <c r="K9" s="134"/>
      <c r="L9" s="191"/>
      <c r="M9" s="192"/>
      <c r="N9" s="103"/>
      <c r="O9" s="134"/>
      <c r="P9" s="1"/>
      <c r="Q9" s="134"/>
      <c r="R9" s="3"/>
      <c r="S9" s="134"/>
      <c r="T9" s="57"/>
      <c r="U9" s="134"/>
    </row>
    <row r="10" spans="1:22">
      <c r="A10" s="193">
        <v>41167</v>
      </c>
      <c r="B10" s="193"/>
      <c r="C10" s="135"/>
      <c r="D10" s="71"/>
      <c r="E10" s="135"/>
      <c r="F10" s="71"/>
      <c r="G10" s="135"/>
      <c r="H10" s="71"/>
      <c r="I10" s="135"/>
      <c r="J10" s="71"/>
      <c r="K10" s="135"/>
      <c r="L10" s="71"/>
      <c r="M10" s="135"/>
      <c r="N10" s="71"/>
      <c r="O10" s="135"/>
      <c r="P10" s="71"/>
      <c r="Q10" s="135"/>
      <c r="R10" s="67"/>
      <c r="S10" s="135"/>
      <c r="T10" s="90"/>
      <c r="U10" s="135"/>
      <c r="V10" s="27" t="s">
        <v>30</v>
      </c>
    </row>
    <row r="11" spans="1:22">
      <c r="A11" s="34">
        <v>41183</v>
      </c>
      <c r="B11" s="34"/>
      <c r="C11" s="134"/>
      <c r="D11" s="1"/>
      <c r="E11" s="134"/>
      <c r="F11" s="1"/>
      <c r="G11" s="134"/>
      <c r="H11" s="1"/>
      <c r="I11" s="134"/>
      <c r="J11" s="1"/>
      <c r="K11" s="134"/>
      <c r="L11" s="191"/>
      <c r="M11" s="192"/>
      <c r="N11" s="103"/>
      <c r="O11" s="134"/>
      <c r="P11" s="1"/>
      <c r="Q11" s="134"/>
      <c r="R11" s="3"/>
      <c r="S11" s="134"/>
      <c r="T11" s="57"/>
      <c r="U11" s="134"/>
    </row>
    <row r="12" spans="1:22">
      <c r="A12" s="72">
        <v>41197</v>
      </c>
      <c r="B12" s="72"/>
      <c r="C12" s="133"/>
      <c r="D12" s="73"/>
      <c r="E12" s="133"/>
      <c r="F12" s="73"/>
      <c r="G12" s="133"/>
      <c r="H12" s="73"/>
      <c r="I12" s="133"/>
      <c r="J12" s="73"/>
      <c r="K12" s="133"/>
      <c r="L12" s="73"/>
      <c r="M12" s="133"/>
      <c r="N12" s="73"/>
      <c r="O12" s="133"/>
      <c r="P12" s="73"/>
      <c r="Q12" s="133"/>
      <c r="R12" s="64"/>
      <c r="S12" s="133"/>
      <c r="T12" s="87"/>
      <c r="U12" s="133"/>
    </row>
    <row r="13" spans="1:22">
      <c r="A13" s="34">
        <v>41214</v>
      </c>
      <c r="B13" s="34"/>
      <c r="C13" s="134"/>
      <c r="D13" s="1"/>
      <c r="E13" s="134"/>
      <c r="F13" s="1"/>
      <c r="G13" s="134"/>
      <c r="H13" s="1"/>
      <c r="I13" s="134"/>
      <c r="J13" s="1"/>
      <c r="K13" s="134"/>
      <c r="L13" s="191"/>
      <c r="M13" s="192"/>
      <c r="N13" s="103"/>
      <c r="O13" s="134"/>
      <c r="P13" s="1"/>
      <c r="Q13" s="134"/>
      <c r="R13" s="3"/>
      <c r="S13" s="134"/>
      <c r="T13" s="57"/>
      <c r="U13" s="134"/>
    </row>
    <row r="14" spans="1:22">
      <c r="A14" s="72">
        <v>41228</v>
      </c>
      <c r="B14" s="72"/>
      <c r="C14" s="133"/>
      <c r="D14" s="73"/>
      <c r="E14" s="133"/>
      <c r="F14" s="73"/>
      <c r="G14" s="133"/>
      <c r="H14" s="73"/>
      <c r="I14" s="133"/>
      <c r="J14" s="73"/>
      <c r="K14" s="133"/>
      <c r="L14" s="73"/>
      <c r="M14" s="133"/>
      <c r="N14" s="73"/>
      <c r="O14" s="133"/>
      <c r="P14" s="73"/>
      <c r="Q14" s="133"/>
      <c r="R14" s="64"/>
      <c r="S14" s="133"/>
      <c r="T14" s="87"/>
      <c r="U14" s="133"/>
    </row>
    <row r="15" spans="1:22">
      <c r="A15" s="34">
        <v>41244</v>
      </c>
      <c r="B15" s="34"/>
      <c r="C15" s="134"/>
      <c r="D15" s="1"/>
      <c r="E15" s="134"/>
      <c r="F15" s="1"/>
      <c r="G15" s="134"/>
      <c r="H15" s="1"/>
      <c r="I15" s="134"/>
      <c r="J15" s="1"/>
      <c r="K15" s="134"/>
      <c r="L15" s="191"/>
      <c r="M15" s="192"/>
      <c r="N15" s="103"/>
      <c r="O15" s="134"/>
      <c r="P15" s="1"/>
      <c r="Q15" s="134"/>
      <c r="R15" s="3"/>
      <c r="S15" s="134"/>
      <c r="T15" s="57"/>
      <c r="U15" s="134"/>
    </row>
    <row r="16" spans="1:22">
      <c r="A16" s="193">
        <v>41258</v>
      </c>
      <c r="B16" s="193"/>
      <c r="C16" s="135"/>
      <c r="D16" s="71"/>
      <c r="E16" s="135"/>
      <c r="F16" s="71"/>
      <c r="G16" s="135"/>
      <c r="H16" s="71"/>
      <c r="I16" s="135"/>
      <c r="J16" s="71"/>
      <c r="K16" s="135"/>
      <c r="L16" s="71"/>
      <c r="M16" s="135"/>
      <c r="N16" s="71"/>
      <c r="O16" s="135"/>
      <c r="P16" s="71"/>
      <c r="Q16" s="135"/>
      <c r="R16" s="67"/>
      <c r="S16" s="135"/>
      <c r="T16" s="90"/>
      <c r="U16" s="135"/>
      <c r="V16" s="27" t="s">
        <v>29</v>
      </c>
    </row>
    <row r="17" spans="1:22">
      <c r="A17" s="34">
        <v>41275</v>
      </c>
      <c r="B17" s="34"/>
      <c r="C17" s="134"/>
      <c r="D17" s="1"/>
      <c r="E17" s="134"/>
      <c r="F17" s="1"/>
      <c r="G17" s="134"/>
      <c r="H17" s="1"/>
      <c r="I17" s="134"/>
      <c r="J17" s="1"/>
      <c r="K17" s="134"/>
      <c r="L17" s="191"/>
      <c r="M17" s="192"/>
      <c r="N17" s="103"/>
      <c r="O17" s="134"/>
      <c r="P17" s="1"/>
      <c r="Q17" s="134"/>
      <c r="R17" s="3"/>
      <c r="S17" s="134"/>
      <c r="T17" s="57"/>
      <c r="U17" s="134"/>
    </row>
    <row r="18" spans="1:22">
      <c r="A18" s="72">
        <v>41289</v>
      </c>
      <c r="B18" s="72"/>
      <c r="C18" s="133"/>
      <c r="D18" s="73"/>
      <c r="E18" s="133"/>
      <c r="F18" s="73"/>
      <c r="G18" s="133"/>
      <c r="H18" s="73"/>
      <c r="I18" s="133"/>
      <c r="J18" s="73"/>
      <c r="K18" s="133"/>
      <c r="L18" s="73"/>
      <c r="M18" s="133"/>
      <c r="N18" s="73"/>
      <c r="O18" s="133"/>
      <c r="P18" s="73"/>
      <c r="Q18" s="133"/>
      <c r="R18" s="64"/>
      <c r="S18" s="133"/>
      <c r="T18" s="87"/>
      <c r="U18" s="133"/>
    </row>
    <row r="19" spans="1:22">
      <c r="A19" s="34">
        <v>41306</v>
      </c>
      <c r="B19" s="34"/>
      <c r="C19" s="134"/>
      <c r="D19" s="1"/>
      <c r="E19" s="134"/>
      <c r="F19" s="1"/>
      <c r="G19" s="134"/>
      <c r="H19" s="1"/>
      <c r="I19" s="134"/>
      <c r="J19" s="1"/>
      <c r="K19" s="134"/>
      <c r="L19" s="191"/>
      <c r="M19" s="192"/>
      <c r="N19" s="103"/>
      <c r="O19" s="134"/>
      <c r="P19" s="1"/>
      <c r="Q19" s="134"/>
      <c r="R19" s="3"/>
      <c r="S19" s="134"/>
      <c r="T19" s="57"/>
      <c r="U19" s="134"/>
    </row>
    <row r="20" spans="1:22">
      <c r="A20" s="72">
        <v>41320</v>
      </c>
      <c r="B20" s="72"/>
      <c r="C20" s="133"/>
      <c r="D20" s="73"/>
      <c r="E20" s="133"/>
      <c r="F20" s="73"/>
      <c r="G20" s="133"/>
      <c r="H20" s="73"/>
      <c r="I20" s="133"/>
      <c r="J20" s="73"/>
      <c r="K20" s="133"/>
      <c r="L20" s="73"/>
      <c r="M20" s="133"/>
      <c r="N20" s="73"/>
      <c r="O20" s="133"/>
      <c r="P20" s="73"/>
      <c r="Q20" s="133"/>
      <c r="R20" s="64"/>
      <c r="S20" s="133"/>
      <c r="T20" s="87"/>
      <c r="U20" s="133"/>
    </row>
    <row r="21" spans="1:22">
      <c r="A21" s="34">
        <v>41334</v>
      </c>
      <c r="B21" s="34"/>
      <c r="C21" s="134"/>
      <c r="D21" s="1"/>
      <c r="E21" s="134"/>
      <c r="F21" s="1"/>
      <c r="G21" s="134"/>
      <c r="H21" s="1"/>
      <c r="I21" s="134"/>
      <c r="J21" s="1"/>
      <c r="K21" s="134"/>
      <c r="L21" s="191"/>
      <c r="M21" s="192"/>
      <c r="N21" s="103"/>
      <c r="O21" s="134"/>
      <c r="P21" s="1"/>
      <c r="Q21" s="134"/>
      <c r="R21" s="3"/>
      <c r="S21" s="134"/>
      <c r="T21" s="57"/>
      <c r="U21" s="134"/>
    </row>
    <row r="22" spans="1:22">
      <c r="A22" s="193">
        <v>41348</v>
      </c>
      <c r="B22" s="193"/>
      <c r="C22" s="135"/>
      <c r="D22" s="71"/>
      <c r="E22" s="135"/>
      <c r="F22" s="71"/>
      <c r="G22" s="135"/>
      <c r="H22" s="71"/>
      <c r="I22" s="135"/>
      <c r="J22" s="71"/>
      <c r="K22" s="135"/>
      <c r="L22" s="71"/>
      <c r="M22" s="135"/>
      <c r="N22" s="71"/>
      <c r="O22" s="135"/>
      <c r="P22" s="71"/>
      <c r="Q22" s="135"/>
      <c r="R22" s="67"/>
      <c r="S22" s="135"/>
      <c r="T22" s="90"/>
      <c r="U22" s="135"/>
      <c r="V22" s="27" t="s">
        <v>31</v>
      </c>
    </row>
    <row r="23" spans="1:22">
      <c r="A23" s="34">
        <v>41365</v>
      </c>
      <c r="B23" s="34"/>
      <c r="C23" s="134"/>
      <c r="D23" s="1"/>
      <c r="E23" s="134"/>
      <c r="F23" s="1"/>
      <c r="G23" s="134"/>
      <c r="H23" s="1"/>
      <c r="I23" s="134"/>
      <c r="J23" s="1"/>
      <c r="K23" s="134"/>
      <c r="L23" s="191"/>
      <c r="M23" s="192"/>
      <c r="N23" s="103"/>
      <c r="O23" s="134"/>
      <c r="P23" s="1"/>
      <c r="Q23" s="134"/>
      <c r="R23" s="3"/>
      <c r="S23" s="134"/>
      <c r="T23" s="57"/>
      <c r="U23" s="134"/>
    </row>
    <row r="24" spans="1:22">
      <c r="A24" s="72">
        <v>41379</v>
      </c>
      <c r="B24" s="72"/>
      <c r="C24" s="133"/>
      <c r="D24" s="73"/>
      <c r="E24" s="133"/>
      <c r="F24" s="73"/>
      <c r="G24" s="133"/>
      <c r="H24" s="73"/>
      <c r="I24" s="133"/>
      <c r="J24" s="73"/>
      <c r="K24" s="133"/>
      <c r="L24" s="73"/>
      <c r="M24" s="133"/>
      <c r="N24" s="73"/>
      <c r="O24" s="133"/>
      <c r="P24" s="73"/>
      <c r="Q24" s="133"/>
      <c r="R24" s="64"/>
      <c r="S24" s="133"/>
      <c r="T24" s="87"/>
      <c r="U24" s="133"/>
    </row>
    <row r="25" spans="1:22">
      <c r="A25" s="34">
        <v>41395</v>
      </c>
      <c r="B25" s="34"/>
      <c r="C25" s="134"/>
      <c r="D25" s="1"/>
      <c r="E25" s="134"/>
      <c r="F25" s="1"/>
      <c r="G25" s="134"/>
      <c r="H25" s="1"/>
      <c r="I25" s="134"/>
      <c r="J25" s="1"/>
      <c r="K25" s="134"/>
      <c r="L25" s="191"/>
      <c r="M25" s="192"/>
      <c r="N25" s="103"/>
      <c r="O25" s="134"/>
      <c r="P25" s="1"/>
      <c r="Q25" s="134"/>
      <c r="R25" s="3"/>
      <c r="S25" s="134"/>
      <c r="T25" s="57"/>
      <c r="U25" s="134"/>
    </row>
    <row r="26" spans="1:22">
      <c r="A26" s="72">
        <v>41409</v>
      </c>
      <c r="B26" s="72"/>
      <c r="C26" s="133"/>
      <c r="D26" s="73"/>
      <c r="E26" s="133"/>
      <c r="F26" s="73"/>
      <c r="G26" s="133"/>
      <c r="H26" s="73"/>
      <c r="I26" s="133"/>
      <c r="J26" s="73"/>
      <c r="K26" s="133"/>
      <c r="L26" s="73"/>
      <c r="M26" s="133"/>
      <c r="N26" s="73"/>
      <c r="O26" s="133"/>
      <c r="P26" s="73"/>
      <c r="Q26" s="133"/>
      <c r="R26" s="64"/>
      <c r="S26" s="133"/>
      <c r="T26" s="87"/>
      <c r="U26" s="133"/>
    </row>
    <row r="27" spans="1:22">
      <c r="A27" s="34">
        <v>41426</v>
      </c>
      <c r="B27" s="34"/>
      <c r="C27" s="134"/>
      <c r="D27" s="1"/>
      <c r="E27" s="134"/>
      <c r="F27" s="1"/>
      <c r="G27" s="134"/>
      <c r="H27" s="1"/>
      <c r="I27" s="134"/>
      <c r="J27" s="1"/>
      <c r="K27" s="134"/>
      <c r="L27" s="191"/>
      <c r="M27" s="192"/>
      <c r="N27" s="103"/>
      <c r="O27" s="134"/>
      <c r="P27" s="1"/>
      <c r="Q27" s="134"/>
      <c r="R27" s="3"/>
      <c r="S27" s="134"/>
      <c r="T27" s="57"/>
      <c r="U27" s="134"/>
    </row>
    <row r="28" spans="1:22">
      <c r="A28" s="193">
        <v>41440</v>
      </c>
      <c r="B28" s="193"/>
      <c r="C28" s="135"/>
      <c r="D28" s="71"/>
      <c r="E28" s="135"/>
      <c r="F28" s="71"/>
      <c r="G28" s="135"/>
      <c r="H28" s="71"/>
      <c r="I28" s="135"/>
      <c r="J28" s="71"/>
      <c r="K28" s="135"/>
      <c r="L28" s="71"/>
      <c r="M28" s="135"/>
      <c r="N28" s="71"/>
      <c r="O28" s="135"/>
      <c r="P28" s="71"/>
      <c r="Q28" s="135"/>
      <c r="R28" s="67"/>
      <c r="S28" s="135"/>
      <c r="T28" s="90"/>
      <c r="U28" s="135"/>
      <c r="V28" s="43" t="s">
        <v>27</v>
      </c>
    </row>
    <row r="29" spans="1:22">
      <c r="A29" s="34">
        <v>41456</v>
      </c>
      <c r="B29" s="34"/>
      <c r="C29" s="134"/>
      <c r="D29" s="1"/>
      <c r="E29" s="134"/>
      <c r="F29" s="1"/>
      <c r="G29" s="134"/>
      <c r="H29" s="1"/>
      <c r="I29" s="134"/>
      <c r="J29" s="1"/>
      <c r="K29" s="134"/>
      <c r="L29" s="191"/>
      <c r="M29" s="192"/>
      <c r="N29" s="103"/>
      <c r="O29" s="134"/>
      <c r="P29" s="1"/>
      <c r="Q29" s="134"/>
      <c r="R29" s="3"/>
      <c r="S29" s="134"/>
      <c r="T29" s="57"/>
      <c r="U29" s="134"/>
    </row>
    <row r="30" spans="1:22">
      <c r="A30" s="72">
        <v>41470</v>
      </c>
      <c r="B30" s="72"/>
      <c r="C30" s="133"/>
      <c r="D30" s="73"/>
      <c r="E30" s="133"/>
      <c r="F30" s="73"/>
      <c r="G30" s="133"/>
      <c r="H30" s="73"/>
      <c r="I30" s="133"/>
      <c r="J30" s="73"/>
      <c r="K30" s="133"/>
      <c r="L30" s="73"/>
      <c r="M30" s="133"/>
      <c r="N30" s="73"/>
      <c r="O30" s="133"/>
      <c r="P30" s="73"/>
      <c r="Q30" s="133"/>
      <c r="R30" s="64"/>
      <c r="S30" s="133"/>
      <c r="T30" s="87"/>
      <c r="U30" s="133"/>
    </row>
    <row r="31" spans="1:22">
      <c r="A31" s="34">
        <v>41487</v>
      </c>
      <c r="B31" s="34"/>
      <c r="C31" s="134"/>
      <c r="D31" s="1"/>
      <c r="E31" s="134"/>
      <c r="F31" s="1"/>
      <c r="G31" s="134"/>
      <c r="H31" s="1"/>
      <c r="I31" s="134"/>
      <c r="J31" s="1"/>
      <c r="K31" s="134"/>
      <c r="L31" s="191"/>
      <c r="M31" s="192"/>
      <c r="N31" s="103"/>
      <c r="O31" s="134"/>
      <c r="P31" s="1"/>
      <c r="Q31" s="134"/>
      <c r="R31" s="3"/>
      <c r="S31" s="134"/>
      <c r="T31" s="57"/>
      <c r="U31" s="134"/>
    </row>
    <row r="32" spans="1:22">
      <c r="A32" s="72">
        <v>41501</v>
      </c>
      <c r="B32" s="72"/>
      <c r="C32" s="133"/>
      <c r="D32" s="73"/>
      <c r="E32" s="133"/>
      <c r="F32" s="73"/>
      <c r="G32" s="133"/>
      <c r="H32" s="73"/>
      <c r="I32" s="133"/>
      <c r="J32" s="73"/>
      <c r="K32" s="133"/>
      <c r="L32" s="73"/>
      <c r="M32" s="133"/>
      <c r="N32" s="73"/>
      <c r="O32" s="133"/>
      <c r="P32" s="73"/>
      <c r="Q32" s="133"/>
      <c r="R32" s="64"/>
      <c r="S32" s="133"/>
      <c r="T32" s="87"/>
      <c r="U32" s="133"/>
    </row>
    <row r="33" spans="1:22">
      <c r="A33" s="34">
        <v>41518</v>
      </c>
      <c r="B33" s="34"/>
      <c r="C33" s="134"/>
      <c r="D33" s="1"/>
      <c r="E33" s="134"/>
      <c r="F33" s="1"/>
      <c r="G33" s="134"/>
      <c r="H33" s="1"/>
      <c r="I33" s="134"/>
      <c r="J33" s="1"/>
      <c r="K33" s="134"/>
      <c r="L33" s="191"/>
      <c r="M33" s="192"/>
      <c r="N33" s="103"/>
      <c r="O33" s="134"/>
      <c r="P33" s="1"/>
      <c r="Q33" s="134"/>
      <c r="R33" s="3"/>
      <c r="S33" s="134"/>
      <c r="T33" s="57"/>
      <c r="U33" s="134"/>
    </row>
    <row r="34" spans="1:22">
      <c r="A34" s="193">
        <v>41532</v>
      </c>
      <c r="B34" s="193"/>
      <c r="C34" s="135"/>
      <c r="D34" s="71"/>
      <c r="E34" s="135"/>
      <c r="F34" s="71"/>
      <c r="G34" s="135"/>
      <c r="H34" s="71"/>
      <c r="I34" s="135"/>
      <c r="J34" s="71"/>
      <c r="K34" s="135"/>
      <c r="L34" s="71"/>
      <c r="M34" s="135"/>
      <c r="N34" s="71"/>
      <c r="O34" s="135"/>
      <c r="P34" s="71"/>
      <c r="Q34" s="135"/>
      <c r="R34" s="67"/>
      <c r="S34" s="135"/>
      <c r="T34" s="90"/>
      <c r="U34" s="135"/>
      <c r="V34" s="27" t="s">
        <v>30</v>
      </c>
    </row>
    <row r="35" spans="1:22">
      <c r="A35" s="34">
        <v>41548</v>
      </c>
      <c r="B35" s="34"/>
      <c r="C35" s="134"/>
      <c r="D35" s="1"/>
      <c r="E35" s="134"/>
      <c r="F35" s="1"/>
      <c r="G35" s="134"/>
      <c r="H35" s="1"/>
      <c r="I35" s="134"/>
      <c r="J35" s="1"/>
      <c r="K35" s="134"/>
      <c r="L35" s="191"/>
      <c r="M35" s="192"/>
      <c r="N35" s="103"/>
      <c r="O35" s="134"/>
      <c r="P35" s="1"/>
      <c r="Q35" s="134"/>
      <c r="R35" s="3"/>
      <c r="S35" s="134"/>
      <c r="T35" s="57"/>
      <c r="U35" s="134"/>
    </row>
    <row r="36" spans="1:22">
      <c r="A36" s="72">
        <v>41562</v>
      </c>
      <c r="B36" s="72"/>
      <c r="C36" s="133"/>
      <c r="D36" s="73"/>
      <c r="E36" s="133"/>
      <c r="F36" s="73"/>
      <c r="G36" s="133"/>
      <c r="H36" s="73"/>
      <c r="I36" s="133"/>
      <c r="J36" s="73"/>
      <c r="K36" s="133"/>
      <c r="L36" s="73"/>
      <c r="M36" s="133"/>
      <c r="N36" s="73"/>
      <c r="O36" s="133"/>
      <c r="P36" s="73"/>
      <c r="Q36" s="133"/>
      <c r="R36" s="64"/>
      <c r="S36" s="133"/>
      <c r="T36" s="87"/>
      <c r="U36" s="133"/>
    </row>
    <row r="37" spans="1:22">
      <c r="A37" s="34">
        <v>41579</v>
      </c>
      <c r="B37" s="34"/>
      <c r="C37" s="134"/>
      <c r="D37" s="1"/>
      <c r="E37" s="134"/>
      <c r="F37" s="1"/>
      <c r="G37" s="134"/>
      <c r="H37" s="1"/>
      <c r="I37" s="134"/>
      <c r="J37" s="1"/>
      <c r="K37" s="134"/>
      <c r="L37" s="191"/>
      <c r="M37" s="192"/>
      <c r="N37" s="103"/>
      <c r="O37" s="134"/>
      <c r="P37" s="1"/>
      <c r="Q37" s="134"/>
      <c r="R37" s="3"/>
      <c r="S37" s="134"/>
      <c r="T37" s="57"/>
      <c r="U37" s="134"/>
    </row>
    <row r="38" spans="1:22">
      <c r="A38" s="72">
        <v>41593</v>
      </c>
      <c r="B38" s="72"/>
      <c r="C38" s="133"/>
      <c r="D38" s="73"/>
      <c r="E38" s="133"/>
      <c r="F38" s="73"/>
      <c r="G38" s="133"/>
      <c r="H38" s="73"/>
      <c r="I38" s="133"/>
      <c r="J38" s="73"/>
      <c r="K38" s="133"/>
      <c r="L38" s="73"/>
      <c r="M38" s="133"/>
      <c r="N38" s="73"/>
      <c r="O38" s="133"/>
      <c r="P38" s="73"/>
      <c r="Q38" s="133"/>
      <c r="R38" s="64"/>
      <c r="S38" s="133"/>
      <c r="T38" s="87"/>
      <c r="U38" s="133"/>
    </row>
    <row r="39" spans="1:22">
      <c r="A39" s="34">
        <v>41609</v>
      </c>
      <c r="B39" s="34"/>
      <c r="C39" s="134"/>
      <c r="D39" s="1"/>
      <c r="E39" s="134"/>
      <c r="F39" s="1"/>
      <c r="G39" s="134"/>
      <c r="H39" s="1"/>
      <c r="I39" s="134"/>
      <c r="J39" s="1"/>
      <c r="K39" s="134"/>
      <c r="L39" s="191"/>
      <c r="M39" s="192"/>
      <c r="N39" s="103"/>
      <c r="O39" s="134"/>
      <c r="P39" s="1"/>
      <c r="Q39" s="134"/>
      <c r="R39" s="3"/>
      <c r="S39" s="134"/>
      <c r="T39" s="57"/>
      <c r="U39" s="134"/>
    </row>
    <row r="40" spans="1:22">
      <c r="A40" s="193">
        <v>41623</v>
      </c>
      <c r="B40" s="193"/>
      <c r="C40" s="135"/>
      <c r="D40" s="71"/>
      <c r="E40" s="135"/>
      <c r="F40" s="71"/>
      <c r="G40" s="135"/>
      <c r="H40" s="71"/>
      <c r="I40" s="135"/>
      <c r="J40" s="71"/>
      <c r="K40" s="135"/>
      <c r="L40" s="71"/>
      <c r="M40" s="135"/>
      <c r="N40" s="71"/>
      <c r="O40" s="135"/>
      <c r="P40" s="71"/>
      <c r="Q40" s="135"/>
      <c r="R40" s="67"/>
      <c r="S40" s="135"/>
      <c r="T40" s="90"/>
      <c r="U40" s="135"/>
      <c r="V40" s="27" t="s">
        <v>29</v>
      </c>
    </row>
    <row r="41" spans="1:22">
      <c r="A41" s="34">
        <v>41640</v>
      </c>
      <c r="B41" s="34"/>
      <c r="C41" s="134"/>
      <c r="D41" s="1"/>
      <c r="E41" s="134"/>
      <c r="F41" s="1"/>
      <c r="G41" s="134"/>
      <c r="H41" s="1"/>
      <c r="I41" s="134"/>
      <c r="J41" s="1"/>
      <c r="K41" s="134"/>
      <c r="L41" s="191"/>
      <c r="M41" s="192"/>
      <c r="N41" s="103"/>
      <c r="O41" s="134"/>
      <c r="P41" s="1"/>
      <c r="Q41" s="134"/>
      <c r="R41" s="3"/>
      <c r="S41" s="134"/>
      <c r="T41" s="57"/>
      <c r="U41" s="134"/>
    </row>
    <row r="42" spans="1:22">
      <c r="A42" s="72">
        <v>41654</v>
      </c>
      <c r="B42" s="72"/>
      <c r="C42" s="133"/>
      <c r="D42" s="73"/>
      <c r="E42" s="133"/>
      <c r="F42" s="73"/>
      <c r="G42" s="133"/>
      <c r="H42" s="73"/>
      <c r="I42" s="133"/>
      <c r="J42" s="73"/>
      <c r="K42" s="133"/>
      <c r="L42" s="73"/>
      <c r="M42" s="133"/>
      <c r="N42" s="73"/>
      <c r="O42" s="133"/>
      <c r="P42" s="73"/>
      <c r="Q42" s="133"/>
      <c r="R42" s="64"/>
      <c r="S42" s="133"/>
      <c r="T42" s="87"/>
      <c r="U42" s="133"/>
    </row>
    <row r="43" spans="1:22">
      <c r="A43" s="34">
        <v>41671</v>
      </c>
      <c r="B43" s="34"/>
      <c r="C43" s="134"/>
      <c r="D43" s="1"/>
      <c r="E43" s="134"/>
      <c r="F43" s="1"/>
      <c r="G43" s="134"/>
      <c r="H43" s="1"/>
      <c r="I43" s="134"/>
      <c r="J43" s="1"/>
      <c r="K43" s="134"/>
      <c r="L43" s="191"/>
      <c r="M43" s="192"/>
      <c r="N43" s="103"/>
      <c r="O43" s="134"/>
      <c r="P43" s="1"/>
      <c r="Q43" s="134"/>
      <c r="R43" s="3"/>
      <c r="S43" s="134"/>
      <c r="T43" s="57"/>
      <c r="U43" s="134"/>
    </row>
    <row r="44" spans="1:22">
      <c r="A44" s="72">
        <v>41685</v>
      </c>
      <c r="B44" s="72"/>
      <c r="C44" s="133"/>
      <c r="D44" s="73"/>
      <c r="E44" s="133"/>
      <c r="F44" s="73"/>
      <c r="G44" s="133"/>
      <c r="H44" s="73"/>
      <c r="I44" s="133"/>
      <c r="J44" s="73"/>
      <c r="K44" s="133"/>
      <c r="L44" s="73"/>
      <c r="M44" s="133"/>
      <c r="N44" s="73"/>
      <c r="O44" s="133"/>
      <c r="P44" s="73"/>
      <c r="Q44" s="133"/>
      <c r="R44" s="64"/>
      <c r="S44" s="133"/>
      <c r="T44" s="87"/>
      <c r="U44" s="133"/>
    </row>
    <row r="45" spans="1:22">
      <c r="A45" s="34">
        <v>41699</v>
      </c>
      <c r="B45" s="34"/>
      <c r="C45" s="134"/>
      <c r="D45" s="1"/>
      <c r="E45" s="134"/>
      <c r="F45" s="1"/>
      <c r="G45" s="134"/>
      <c r="H45" s="1"/>
      <c r="I45" s="134"/>
      <c r="J45" s="1"/>
      <c r="K45" s="134"/>
      <c r="L45" s="191"/>
      <c r="M45" s="192"/>
      <c r="N45" s="103"/>
      <c r="O45" s="134"/>
      <c r="P45" s="1"/>
      <c r="Q45" s="134"/>
      <c r="R45" s="3"/>
      <c r="S45" s="134"/>
      <c r="T45" s="57"/>
      <c r="U45" s="134"/>
    </row>
    <row r="46" spans="1:22">
      <c r="A46" s="193">
        <v>41713</v>
      </c>
      <c r="B46" s="193"/>
      <c r="C46" s="135"/>
      <c r="D46" s="71"/>
      <c r="E46" s="135"/>
      <c r="F46" s="71"/>
      <c r="G46" s="135"/>
      <c r="H46" s="71"/>
      <c r="I46" s="135"/>
      <c r="J46" s="71"/>
      <c r="K46" s="135"/>
      <c r="L46" s="71"/>
      <c r="M46" s="135"/>
      <c r="N46" s="71"/>
      <c r="O46" s="135"/>
      <c r="P46" s="71"/>
      <c r="Q46" s="135"/>
      <c r="R46" s="67"/>
      <c r="S46" s="135"/>
      <c r="T46" s="90"/>
      <c r="U46" s="135"/>
      <c r="V46" s="27" t="s">
        <v>31</v>
      </c>
    </row>
    <row r="47" spans="1:22">
      <c r="A47" s="34">
        <v>41730</v>
      </c>
      <c r="B47" s="34"/>
      <c r="C47" s="134"/>
      <c r="D47" s="1"/>
      <c r="E47" s="134"/>
      <c r="F47" s="1"/>
      <c r="G47" s="134"/>
      <c r="H47" s="1"/>
      <c r="I47" s="134"/>
      <c r="J47" s="1"/>
      <c r="K47" s="134"/>
      <c r="L47" s="191"/>
      <c r="M47" s="192"/>
      <c r="N47" s="103"/>
      <c r="O47" s="134"/>
      <c r="P47" s="1"/>
      <c r="Q47" s="134"/>
      <c r="R47" s="3"/>
      <c r="S47" s="134"/>
      <c r="T47" s="57"/>
      <c r="U47" s="134"/>
    </row>
    <row r="48" spans="1:22">
      <c r="A48" s="72">
        <v>41744</v>
      </c>
      <c r="B48" s="72"/>
      <c r="C48" s="133"/>
      <c r="D48" s="73"/>
      <c r="E48" s="133"/>
      <c r="F48" s="73"/>
      <c r="G48" s="133"/>
      <c r="H48" s="73"/>
      <c r="I48" s="133"/>
      <c r="J48" s="73"/>
      <c r="K48" s="133"/>
      <c r="L48" s="73"/>
      <c r="M48" s="133"/>
      <c r="N48" s="73"/>
      <c r="O48" s="133"/>
      <c r="P48" s="73"/>
      <c r="Q48" s="133"/>
      <c r="R48" s="64"/>
      <c r="S48" s="133"/>
      <c r="T48" s="87"/>
      <c r="U48" s="133"/>
    </row>
    <row r="49" spans="1:22">
      <c r="A49" s="34">
        <v>41760</v>
      </c>
      <c r="B49" s="34"/>
      <c r="C49" s="134"/>
      <c r="D49" s="1"/>
      <c r="E49" s="134"/>
      <c r="F49" s="1"/>
      <c r="G49" s="134"/>
      <c r="H49" s="1"/>
      <c r="I49" s="134"/>
      <c r="J49" s="1"/>
      <c r="K49" s="134"/>
      <c r="L49" s="191"/>
      <c r="M49" s="192"/>
      <c r="N49" s="103"/>
      <c r="O49" s="134"/>
      <c r="P49" s="1"/>
      <c r="Q49" s="134"/>
      <c r="R49" s="3"/>
      <c r="S49" s="134"/>
      <c r="T49" s="57"/>
      <c r="U49" s="134"/>
    </row>
    <row r="50" spans="1:22">
      <c r="A50" s="72">
        <v>41774</v>
      </c>
      <c r="B50" s="72"/>
      <c r="C50" s="133"/>
      <c r="D50" s="73"/>
      <c r="E50" s="133"/>
      <c r="F50" s="73"/>
      <c r="G50" s="133"/>
      <c r="H50" s="73"/>
      <c r="I50" s="133"/>
      <c r="J50" s="73"/>
      <c r="K50" s="133"/>
      <c r="L50" s="73"/>
      <c r="M50" s="133"/>
      <c r="N50" s="73"/>
      <c r="O50" s="133"/>
      <c r="P50" s="73"/>
      <c r="Q50" s="133"/>
      <c r="R50" s="64"/>
      <c r="S50" s="133"/>
      <c r="T50" s="87"/>
      <c r="U50" s="133"/>
    </row>
    <row r="51" spans="1:22">
      <c r="A51" s="34">
        <v>41791</v>
      </c>
      <c r="B51" s="34"/>
      <c r="C51" s="134"/>
      <c r="D51" s="1"/>
      <c r="E51" s="134"/>
      <c r="F51" s="1"/>
      <c r="G51" s="134"/>
      <c r="H51" s="1"/>
      <c r="I51" s="134"/>
      <c r="J51" s="1"/>
      <c r="K51" s="134"/>
      <c r="L51" s="191"/>
      <c r="M51" s="192"/>
      <c r="N51" s="103"/>
      <c r="O51" s="134"/>
      <c r="P51" s="1"/>
      <c r="Q51" s="134"/>
      <c r="R51" s="3"/>
      <c r="S51" s="134"/>
      <c r="T51" s="57"/>
      <c r="U51" s="134"/>
    </row>
    <row r="52" spans="1:22" ht="15.75" thickBot="1">
      <c r="A52" s="123">
        <v>41805</v>
      </c>
      <c r="B52" s="123"/>
      <c r="C52" s="136"/>
      <c r="D52" s="76"/>
      <c r="E52" s="136"/>
      <c r="F52" s="76"/>
      <c r="G52" s="136"/>
      <c r="H52" s="76"/>
      <c r="I52" s="136"/>
      <c r="J52" s="76"/>
      <c r="K52" s="136"/>
      <c r="L52" s="76"/>
      <c r="M52" s="136"/>
      <c r="N52" s="76"/>
      <c r="O52" s="136"/>
      <c r="P52" s="76"/>
      <c r="Q52" s="136"/>
      <c r="R52" s="77"/>
      <c r="S52" s="136"/>
      <c r="T52" s="95"/>
      <c r="U52" s="136"/>
      <c r="V52" s="43" t="s">
        <v>28</v>
      </c>
    </row>
    <row r="53" spans="1:22" ht="11.25" customHeight="1"/>
    <row r="54" spans="1:22" ht="10.5" customHeight="1"/>
  </sheetData>
  <mergeCells count="12">
    <mergeCell ref="R3:S3"/>
    <mergeCell ref="T3:U3"/>
    <mergeCell ref="C1:S1"/>
    <mergeCell ref="C2:S2"/>
    <mergeCell ref="B3:C3"/>
    <mergeCell ref="D3:E3"/>
    <mergeCell ref="F3:G3"/>
    <mergeCell ref="H3:I3"/>
    <mergeCell ref="J3:K3"/>
    <mergeCell ref="L3:M3"/>
    <mergeCell ref="N3:O3"/>
    <mergeCell ref="P3:Q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Michael Sample</cp:lastModifiedBy>
  <cp:lastPrinted>2012-07-14T00:13:41Z</cp:lastPrinted>
  <dcterms:created xsi:type="dcterms:W3CDTF">2012-05-04T22:10:30Z</dcterms:created>
  <dcterms:modified xsi:type="dcterms:W3CDTF">2012-11-06T21:51:46Z</dcterms:modified>
</cp:coreProperties>
</file>