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cawaterboards.sharepoint.com/sites/WB-DDW-2021Drought/Shared Documents/Water Loss/Updated Data (Keep Current)/"/>
    </mc:Choice>
  </mc:AlternateContent>
  <xr:revisionPtr revIDLastSave="4083" documentId="13_ncr:1_{47CB93F8-9ADD-4645-B8DA-AB0B07F82878}" xr6:coauthVersionLast="47" xr6:coauthVersionMax="47" xr10:uidLastSave="{AB49C089-9566-44D9-80D1-F2234F5193CC}"/>
  <bookViews>
    <workbookView xWindow="28680" yWindow="-120" windowWidth="29040" windowHeight="15720" xr2:uid="{961C640C-A5EB-4E51-8073-7A0D0ADF4758}"/>
  </bookViews>
  <sheets>
    <sheet name="Table 1. Standards" sheetId="1" r:id="rId1"/>
    <sheet name="Table 2. Data for Standards" sheetId="2" r:id="rId2"/>
    <sheet name="Table 3. Q&amp;A" sheetId="3" r:id="rId3"/>
    <sheet name="Table 4. Compliance Tracking" sheetId="4" r:id="rId4"/>
  </sheets>
  <definedNames>
    <definedName name="_xlnm._FilterDatabase" localSheetId="0" hidden="1">'Table 1. Standards'!$A$2:$L$530</definedName>
    <definedName name="_xlnm._FilterDatabase" localSheetId="1" hidden="1">'Table 2. Data for Standards'!$A$2:$AF$501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8"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7" i="1"/>
  <c r="K6" i="1"/>
  <c r="K5" i="1"/>
  <c r="K4" i="1"/>
  <c r="J60" i="1"/>
  <c r="J70" i="1" l="1"/>
  <c r="G70" i="1"/>
  <c r="G60" i="1" l="1"/>
  <c r="J57" i="1" l="1"/>
  <c r="J53" i="1"/>
  <c r="G57" i="1"/>
  <c r="G53" i="1"/>
  <c r="R339" i="2" l="1"/>
  <c r="R338" i="2"/>
  <c r="R337" i="2"/>
  <c r="R336" i="2"/>
  <c r="P339" i="2"/>
  <c r="P338" i="2"/>
  <c r="P337" i="2"/>
  <c r="P336" i="2"/>
  <c r="J289" i="1" l="1"/>
  <c r="G3" i="1" l="1"/>
  <c r="G272" i="1"/>
  <c r="J3" i="1"/>
  <c r="J170" i="1"/>
  <c r="J166" i="1"/>
  <c r="J396" i="1"/>
  <c r="G110" i="1"/>
  <c r="G206" i="1"/>
  <c r="G114" i="1"/>
  <c r="J114" i="1"/>
  <c r="J112" i="1"/>
  <c r="G112" i="1"/>
  <c r="J260" i="1"/>
  <c r="G260" i="1"/>
  <c r="H133" i="1"/>
  <c r="J494" i="1"/>
  <c r="J495" i="1"/>
  <c r="J496" i="1"/>
  <c r="J497" i="1"/>
  <c r="J498" i="1"/>
  <c r="J499" i="1"/>
  <c r="J500" i="1"/>
  <c r="J493"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51" i="1"/>
  <c r="J448" i="1"/>
  <c r="J435" i="1"/>
  <c r="J436" i="1"/>
  <c r="J437" i="1"/>
  <c r="J438" i="1"/>
  <c r="J439" i="1"/>
  <c r="J440" i="1"/>
  <c r="J441" i="1"/>
  <c r="J442" i="1"/>
  <c r="J443" i="1"/>
  <c r="J444" i="1"/>
  <c r="J445" i="1"/>
  <c r="J446" i="1"/>
  <c r="J434" i="1"/>
  <c r="J430" i="1"/>
  <c r="J429" i="1"/>
  <c r="J423" i="1"/>
  <c r="J424" i="1"/>
  <c r="J425" i="1"/>
  <c r="J426" i="1"/>
  <c r="J427" i="1"/>
  <c r="J422" i="1"/>
  <c r="J408" i="1"/>
  <c r="J409" i="1"/>
  <c r="J410" i="1"/>
  <c r="J411" i="1"/>
  <c r="J412" i="1"/>
  <c r="J413" i="1"/>
  <c r="J414" i="1"/>
  <c r="J415" i="1"/>
  <c r="J416" i="1"/>
  <c r="J417" i="1"/>
  <c r="J418" i="1"/>
  <c r="J419" i="1"/>
  <c r="J420" i="1"/>
  <c r="J407" i="1"/>
  <c r="J389" i="1"/>
  <c r="J390" i="1"/>
  <c r="J391" i="1"/>
  <c r="J392" i="1"/>
  <c r="J393" i="1"/>
  <c r="J394" i="1"/>
  <c r="J395" i="1"/>
  <c r="J397" i="1"/>
  <c r="J398" i="1"/>
  <c r="J399" i="1"/>
  <c r="J400" i="1"/>
  <c r="J401" i="1"/>
  <c r="J402" i="1"/>
  <c r="J403" i="1"/>
  <c r="J388" i="1"/>
  <c r="J373" i="1"/>
  <c r="J374" i="1"/>
  <c r="J375" i="1"/>
  <c r="J376" i="1"/>
  <c r="J377" i="1"/>
  <c r="J378" i="1"/>
  <c r="J379" i="1"/>
  <c r="J380" i="1"/>
  <c r="J381" i="1"/>
  <c r="J382" i="1"/>
  <c r="J383" i="1"/>
  <c r="J384" i="1"/>
  <c r="J385" i="1"/>
  <c r="J386" i="1"/>
  <c r="J387" i="1"/>
  <c r="J372" i="1"/>
  <c r="J363" i="1"/>
  <c r="J364" i="1"/>
  <c r="J365" i="1"/>
  <c r="J366" i="1"/>
  <c r="J367" i="1"/>
  <c r="J368" i="1"/>
  <c r="J369" i="1"/>
  <c r="J370" i="1"/>
  <c r="J362" i="1"/>
  <c r="J360" i="1"/>
  <c r="J359" i="1"/>
  <c r="J317" i="1"/>
  <c r="J318" i="1"/>
  <c r="J319" i="1"/>
  <c r="J320" i="1"/>
  <c r="J321" i="1"/>
  <c r="J322" i="1"/>
  <c r="J323" i="1"/>
  <c r="J324" i="1"/>
  <c r="J325" i="1"/>
  <c r="J326" i="1"/>
  <c r="J327" i="1"/>
  <c r="J328" i="1"/>
  <c r="J329" i="1"/>
  <c r="J330" i="1"/>
  <c r="J331" i="1"/>
  <c r="J332" i="1"/>
  <c r="J333" i="1"/>
  <c r="J334" i="1"/>
  <c r="J335" i="1"/>
  <c r="J336" i="1"/>
  <c r="J337" i="1"/>
  <c r="J338" i="1"/>
  <c r="J339" i="1"/>
  <c r="J341" i="1"/>
  <c r="J342" i="1"/>
  <c r="J343" i="1"/>
  <c r="J344" i="1"/>
  <c r="J345" i="1"/>
  <c r="J346" i="1"/>
  <c r="J347" i="1"/>
  <c r="J348" i="1"/>
  <c r="J349" i="1"/>
  <c r="J350" i="1"/>
  <c r="J351" i="1"/>
  <c r="J352" i="1"/>
  <c r="J353" i="1"/>
  <c r="J354" i="1"/>
  <c r="J355" i="1"/>
  <c r="J356" i="1"/>
  <c r="J357" i="1"/>
  <c r="J316"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90" i="1"/>
  <c r="J291" i="1"/>
  <c r="J292" i="1"/>
  <c r="J293" i="1"/>
  <c r="J294" i="1"/>
  <c r="J295" i="1"/>
  <c r="J296" i="1"/>
  <c r="J297" i="1"/>
  <c r="J298" i="1"/>
  <c r="J299" i="1"/>
  <c r="J300" i="1"/>
  <c r="J301" i="1"/>
  <c r="J302" i="1"/>
  <c r="J303" i="1"/>
  <c r="J304" i="1"/>
  <c r="J305" i="1"/>
  <c r="J306" i="1"/>
  <c r="J307" i="1"/>
  <c r="J308" i="1"/>
  <c r="J309" i="1"/>
  <c r="J310" i="1"/>
  <c r="J102" i="1"/>
  <c r="J311" i="1"/>
  <c r="J312" i="1"/>
  <c r="J313" i="1"/>
  <c r="J314" i="1"/>
  <c r="J261" i="1"/>
  <c r="J248" i="1"/>
  <c r="J249" i="1"/>
  <c r="J250" i="1"/>
  <c r="J251" i="1"/>
  <c r="J252" i="1"/>
  <c r="J253" i="1"/>
  <c r="J254" i="1"/>
  <c r="J255" i="1"/>
  <c r="J256" i="1"/>
  <c r="J247" i="1"/>
  <c r="J244" i="1"/>
  <c r="J245" i="1"/>
  <c r="J243" i="1"/>
  <c r="J224" i="1"/>
  <c r="J225" i="1"/>
  <c r="J226" i="1"/>
  <c r="J227" i="1"/>
  <c r="J228" i="1"/>
  <c r="J229" i="1"/>
  <c r="J230" i="1"/>
  <c r="J231" i="1"/>
  <c r="J232" i="1"/>
  <c r="J233" i="1"/>
  <c r="J234" i="1"/>
  <c r="J235" i="1"/>
  <c r="J236" i="1"/>
  <c r="J237" i="1"/>
  <c r="J238" i="1"/>
  <c r="J239" i="1"/>
  <c r="J240" i="1"/>
  <c r="J241" i="1"/>
  <c r="J223" i="1"/>
  <c r="J210" i="1"/>
  <c r="J211" i="1"/>
  <c r="J212" i="1"/>
  <c r="J213" i="1"/>
  <c r="J214" i="1"/>
  <c r="J215" i="1"/>
  <c r="J216" i="1"/>
  <c r="J217" i="1"/>
  <c r="J218" i="1"/>
  <c r="J219" i="1"/>
  <c r="J220" i="1"/>
  <c r="J221" i="1"/>
  <c r="J209" i="1"/>
  <c r="J207"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17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7" i="1"/>
  <c r="J168" i="1"/>
  <c r="J169" i="1"/>
  <c r="J171" i="1"/>
  <c r="J111" i="1"/>
  <c r="J50" i="1"/>
  <c r="J66" i="1"/>
  <c r="J59" i="1"/>
  <c r="J45" i="1"/>
  <c r="J63" i="1"/>
  <c r="J68" i="1"/>
  <c r="J72" i="1"/>
  <c r="J73" i="1"/>
  <c r="J74" i="1"/>
  <c r="J75" i="1"/>
  <c r="J76" i="1"/>
  <c r="J77" i="1"/>
  <c r="J78" i="1"/>
  <c r="J79" i="1"/>
  <c r="J81" i="1"/>
  <c r="J82" i="1"/>
  <c r="J83" i="1"/>
  <c r="J84" i="1"/>
  <c r="J88" i="1"/>
  <c r="J89" i="1"/>
  <c r="J85" i="1"/>
  <c r="J86" i="1"/>
  <c r="J87" i="1"/>
  <c r="J90" i="1"/>
  <c r="J91" i="1"/>
  <c r="J92" i="1"/>
  <c r="J94" i="1"/>
  <c r="J93" i="1"/>
  <c r="J80" i="1"/>
  <c r="J95" i="1"/>
  <c r="J96" i="1"/>
  <c r="J97" i="1"/>
  <c r="J98" i="1"/>
  <c r="J99" i="1"/>
  <c r="J100" i="1"/>
  <c r="J101" i="1"/>
  <c r="J103" i="1"/>
  <c r="J104" i="1"/>
  <c r="J105" i="1"/>
  <c r="J106" i="1"/>
  <c r="J107" i="1"/>
  <c r="J108" i="1"/>
  <c r="J109" i="1"/>
  <c r="J47" i="1"/>
  <c r="J36" i="1"/>
  <c r="J37" i="1"/>
  <c r="J38" i="1"/>
  <c r="J39" i="1"/>
  <c r="J40" i="1"/>
  <c r="J46" i="1"/>
  <c r="J56" i="1"/>
  <c r="J71" i="1"/>
  <c r="J44" i="1"/>
  <c r="J55" i="1"/>
  <c r="J69" i="1"/>
  <c r="J58" i="1"/>
  <c r="J49" i="1"/>
  <c r="J67" i="1"/>
  <c r="J41" i="1"/>
  <c r="J42" i="1"/>
  <c r="J35" i="1"/>
  <c r="J28" i="1"/>
  <c r="J29" i="1"/>
  <c r="J30" i="1"/>
  <c r="J31" i="1"/>
  <c r="J32" i="1"/>
  <c r="J33" i="1"/>
  <c r="J27" i="1"/>
  <c r="J4" i="1"/>
  <c r="J5" i="1"/>
  <c r="J6" i="1"/>
  <c r="J7" i="1"/>
  <c r="J11" i="1"/>
  <c r="J12" i="1"/>
  <c r="J13" i="1"/>
  <c r="J14" i="1"/>
  <c r="J15" i="1"/>
  <c r="J16" i="1"/>
  <c r="J17" i="1"/>
  <c r="J18" i="1"/>
  <c r="J19" i="1"/>
  <c r="J20" i="1"/>
  <c r="J21" i="1"/>
  <c r="J9" i="1"/>
  <c r="J10" i="1"/>
  <c r="J22" i="1"/>
  <c r="J23" i="1"/>
  <c r="J24" i="1"/>
  <c r="J25" i="1"/>
  <c r="G9" i="1"/>
  <c r="G10" i="1"/>
  <c r="G46" i="1"/>
  <c r="G56" i="1"/>
  <c r="G71" i="1"/>
  <c r="G44" i="1"/>
  <c r="G55" i="1"/>
  <c r="G69" i="1"/>
  <c r="G58" i="1"/>
  <c r="G80" i="1"/>
  <c r="G104" i="1"/>
  <c r="G105" i="1"/>
  <c r="G119" i="1"/>
  <c r="G123" i="1"/>
  <c r="G133" i="1"/>
  <c r="G134" i="1"/>
  <c r="G135" i="1"/>
  <c r="G136" i="1"/>
  <c r="G137" i="1"/>
  <c r="G141" i="1"/>
  <c r="G138" i="1"/>
  <c r="G139" i="1"/>
  <c r="G140" i="1"/>
  <c r="G152" i="1"/>
  <c r="G256" i="1"/>
  <c r="G292" i="1"/>
  <c r="G293" i="1"/>
  <c r="G304" i="1"/>
  <c r="G305" i="1"/>
  <c r="G306" i="1"/>
  <c r="G102" i="1"/>
  <c r="G338" i="1"/>
  <c r="G339" i="1"/>
  <c r="G342" i="1"/>
  <c r="G443" i="1"/>
  <c r="G444" i="1"/>
  <c r="G445" i="1"/>
  <c r="G446" i="1"/>
  <c r="G457" i="1"/>
  <c r="G458" i="1"/>
  <c r="G459" i="1"/>
  <c r="G460" i="1"/>
  <c r="G461" i="1"/>
  <c r="G487" i="1"/>
  <c r="G448" i="1"/>
  <c r="G451" i="1"/>
  <c r="G452" i="1"/>
  <c r="G453" i="1"/>
  <c r="G429" i="1"/>
  <c r="G430" i="1"/>
  <c r="G372" i="1"/>
  <c r="G373" i="1"/>
  <c r="G348" i="1"/>
  <c r="G349" i="1"/>
  <c r="G350" i="1"/>
  <c r="G316" i="1"/>
  <c r="G317" i="1"/>
  <c r="G301" i="1"/>
  <c r="G291" i="1"/>
  <c r="G294" i="1"/>
  <c r="G295" i="1"/>
  <c r="G296" i="1"/>
  <c r="G297" i="1"/>
  <c r="G298" i="1"/>
  <c r="G299" i="1"/>
  <c r="G300" i="1"/>
  <c r="G302" i="1"/>
  <c r="G303" i="1"/>
  <c r="G307" i="1"/>
  <c r="G499" i="1" l="1"/>
  <c r="G5" i="1"/>
  <c r="G6" i="1"/>
  <c r="G7" i="1"/>
  <c r="G11" i="1"/>
  <c r="G12" i="1"/>
  <c r="G13" i="1"/>
  <c r="G14" i="1"/>
  <c r="G15" i="1"/>
  <c r="G16" i="1"/>
  <c r="G17" i="1"/>
  <c r="G18" i="1"/>
  <c r="G19" i="1"/>
  <c r="G20" i="1"/>
  <c r="G21" i="1"/>
  <c r="G22" i="1"/>
  <c r="G23" i="1"/>
  <c r="G24" i="1"/>
  <c r="G25" i="1"/>
  <c r="G27" i="1"/>
  <c r="G28" i="1"/>
  <c r="G29" i="1"/>
  <c r="G30" i="1"/>
  <c r="G31" i="1"/>
  <c r="G32" i="1"/>
  <c r="G33" i="1"/>
  <c r="G35" i="1"/>
  <c r="G36" i="1"/>
  <c r="G37" i="1"/>
  <c r="G38" i="1"/>
  <c r="G39" i="1"/>
  <c r="G40" i="1"/>
  <c r="G49" i="1"/>
  <c r="G67" i="1"/>
  <c r="G41" i="1"/>
  <c r="G42" i="1"/>
  <c r="G47" i="1"/>
  <c r="G50" i="1"/>
  <c r="G66" i="1"/>
  <c r="G59" i="1"/>
  <c r="G45" i="1"/>
  <c r="G63" i="1"/>
  <c r="G68" i="1"/>
  <c r="G72" i="1"/>
  <c r="G73" i="1"/>
  <c r="G74" i="1"/>
  <c r="G75" i="1"/>
  <c r="G76" i="1"/>
  <c r="G77" i="1"/>
  <c r="G78" i="1"/>
  <c r="G79" i="1"/>
  <c r="G81" i="1"/>
  <c r="G82" i="1"/>
  <c r="G83" i="1"/>
  <c r="G84" i="1"/>
  <c r="G88" i="1"/>
  <c r="G89" i="1"/>
  <c r="G85" i="1"/>
  <c r="G86" i="1"/>
  <c r="G87" i="1"/>
  <c r="G90" i="1"/>
  <c r="G91" i="1"/>
  <c r="G92" i="1"/>
  <c r="G94" i="1"/>
  <c r="G93" i="1"/>
  <c r="G95" i="1"/>
  <c r="G96" i="1"/>
  <c r="G97" i="1"/>
  <c r="G98" i="1"/>
  <c r="G99" i="1"/>
  <c r="G100" i="1"/>
  <c r="G101" i="1"/>
  <c r="G103" i="1"/>
  <c r="G106" i="1"/>
  <c r="G107" i="1"/>
  <c r="G108" i="1"/>
  <c r="G109" i="1"/>
  <c r="G111" i="1"/>
  <c r="G115" i="1"/>
  <c r="G116" i="1"/>
  <c r="G117" i="1"/>
  <c r="G118" i="1"/>
  <c r="G120" i="1"/>
  <c r="G121" i="1"/>
  <c r="G122" i="1"/>
  <c r="G124" i="1"/>
  <c r="G125" i="1"/>
  <c r="G126" i="1"/>
  <c r="G127" i="1"/>
  <c r="G128" i="1"/>
  <c r="G129" i="1"/>
  <c r="G130" i="1"/>
  <c r="G131" i="1"/>
  <c r="G132" i="1"/>
  <c r="G142" i="1"/>
  <c r="G143" i="1"/>
  <c r="G144" i="1"/>
  <c r="G145" i="1"/>
  <c r="G146" i="1"/>
  <c r="G147" i="1"/>
  <c r="G148" i="1"/>
  <c r="G149" i="1"/>
  <c r="G150" i="1"/>
  <c r="G151" i="1"/>
  <c r="G153" i="1"/>
  <c r="G154" i="1"/>
  <c r="G155" i="1"/>
  <c r="G156" i="1"/>
  <c r="G157" i="1"/>
  <c r="G158" i="1"/>
  <c r="G159" i="1"/>
  <c r="G160" i="1"/>
  <c r="G161" i="1"/>
  <c r="G162" i="1"/>
  <c r="G163" i="1"/>
  <c r="G164" i="1"/>
  <c r="G165" i="1"/>
  <c r="G166" i="1"/>
  <c r="G167" i="1"/>
  <c r="G168" i="1"/>
  <c r="G169" i="1"/>
  <c r="G170" i="1"/>
  <c r="G171"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7" i="1"/>
  <c r="G209" i="1"/>
  <c r="G210" i="1"/>
  <c r="G211" i="1"/>
  <c r="G212" i="1"/>
  <c r="G213" i="1"/>
  <c r="G214" i="1"/>
  <c r="G215" i="1"/>
  <c r="G216" i="1"/>
  <c r="G217" i="1"/>
  <c r="G218" i="1"/>
  <c r="G219" i="1"/>
  <c r="G220" i="1"/>
  <c r="G221" i="1"/>
  <c r="G223" i="1"/>
  <c r="G224" i="1"/>
  <c r="G225" i="1"/>
  <c r="G226" i="1"/>
  <c r="G227" i="1"/>
  <c r="G228" i="1"/>
  <c r="G229" i="1"/>
  <c r="G230" i="1"/>
  <c r="G231" i="1"/>
  <c r="G232" i="1"/>
  <c r="G233" i="1"/>
  <c r="G234" i="1"/>
  <c r="G235" i="1"/>
  <c r="G236" i="1"/>
  <c r="G237" i="1"/>
  <c r="G238" i="1"/>
  <c r="G239" i="1"/>
  <c r="G240" i="1"/>
  <c r="G241" i="1"/>
  <c r="G243" i="1"/>
  <c r="G244" i="1"/>
  <c r="G245" i="1"/>
  <c r="G247" i="1"/>
  <c r="G248" i="1"/>
  <c r="G249" i="1"/>
  <c r="G250" i="1"/>
  <c r="G251" i="1"/>
  <c r="G252" i="1"/>
  <c r="G253" i="1"/>
  <c r="G254" i="1"/>
  <c r="G255" i="1"/>
  <c r="G261" i="1"/>
  <c r="G262" i="1"/>
  <c r="G266" i="1"/>
  <c r="G263" i="1"/>
  <c r="G264" i="1"/>
  <c r="G265" i="1"/>
  <c r="G267" i="1"/>
  <c r="G268" i="1"/>
  <c r="G269" i="1"/>
  <c r="G270" i="1"/>
  <c r="G271" i="1"/>
  <c r="G273" i="1"/>
  <c r="G274" i="1"/>
  <c r="G275" i="1"/>
  <c r="G276" i="1"/>
  <c r="G277" i="1"/>
  <c r="G278" i="1"/>
  <c r="G279" i="1"/>
  <c r="G280" i="1"/>
  <c r="G281" i="1"/>
  <c r="G282" i="1"/>
  <c r="G283" i="1"/>
  <c r="G284" i="1"/>
  <c r="G285" i="1"/>
  <c r="G286" i="1"/>
  <c r="G287" i="1"/>
  <c r="G288" i="1"/>
  <c r="G290" i="1"/>
  <c r="G308" i="1"/>
  <c r="G309" i="1"/>
  <c r="G310" i="1"/>
  <c r="G311" i="1"/>
  <c r="G312" i="1"/>
  <c r="G313" i="1"/>
  <c r="G314" i="1"/>
  <c r="G318" i="1"/>
  <c r="G319" i="1"/>
  <c r="G320" i="1"/>
  <c r="G321" i="1"/>
  <c r="G322" i="1"/>
  <c r="G323" i="1"/>
  <c r="G324" i="1"/>
  <c r="G325" i="1"/>
  <c r="G326" i="1"/>
  <c r="G327" i="1"/>
  <c r="G328" i="1"/>
  <c r="G329" i="1"/>
  <c r="G330" i="1"/>
  <c r="G331" i="1"/>
  <c r="G332" i="1"/>
  <c r="G333" i="1"/>
  <c r="G334" i="1"/>
  <c r="G335" i="1"/>
  <c r="G336" i="1"/>
  <c r="G337" i="1"/>
  <c r="G341" i="1"/>
  <c r="G343" i="1"/>
  <c r="G344" i="1"/>
  <c r="G345" i="1"/>
  <c r="G346" i="1"/>
  <c r="G347" i="1"/>
  <c r="G351" i="1"/>
  <c r="G352" i="1"/>
  <c r="G353" i="1"/>
  <c r="G354" i="1"/>
  <c r="G355" i="1"/>
  <c r="G356" i="1"/>
  <c r="G357" i="1"/>
  <c r="G359" i="1"/>
  <c r="G360" i="1"/>
  <c r="G362" i="1"/>
  <c r="G363" i="1"/>
  <c r="G364" i="1"/>
  <c r="G365" i="1"/>
  <c r="G366" i="1"/>
  <c r="G367" i="1"/>
  <c r="G368" i="1"/>
  <c r="G369" i="1"/>
  <c r="G370"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7" i="1"/>
  <c r="G408" i="1"/>
  <c r="G409" i="1"/>
  <c r="G410" i="1"/>
  <c r="G411" i="1"/>
  <c r="G414" i="1"/>
  <c r="G415" i="1"/>
  <c r="G416" i="1"/>
  <c r="G417" i="1"/>
  <c r="G418" i="1"/>
  <c r="G419" i="1"/>
  <c r="G420" i="1"/>
  <c r="G422" i="1"/>
  <c r="G423" i="1"/>
  <c r="G424" i="1"/>
  <c r="G425" i="1"/>
  <c r="G426" i="1"/>
  <c r="G427" i="1"/>
  <c r="G434" i="1"/>
  <c r="G435" i="1"/>
  <c r="G436" i="1"/>
  <c r="G437" i="1"/>
  <c r="G438" i="1"/>
  <c r="G439" i="1"/>
  <c r="G440" i="1"/>
  <c r="G441" i="1"/>
  <c r="G442" i="1"/>
  <c r="G454" i="1"/>
  <c r="G455" i="1"/>
  <c r="G456"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8" i="1"/>
  <c r="G489" i="1"/>
  <c r="G490" i="1"/>
  <c r="G491" i="1"/>
  <c r="G493" i="1"/>
  <c r="G494" i="1"/>
  <c r="G495" i="1"/>
  <c r="G496" i="1"/>
  <c r="G497" i="1"/>
  <c r="G498" i="1"/>
  <c r="G504" i="1" l="1"/>
  <c r="G500" i="1"/>
  <c r="G4" i="1"/>
</calcChain>
</file>

<file path=xl/sharedStrings.xml><?xml version="1.0" encoding="utf-8"?>
<sst xmlns="http://schemas.openxmlformats.org/spreadsheetml/2006/main" count="18567" uniqueCount="1290">
  <si>
    <t>System name</t>
  </si>
  <si>
    <t>PWSID</t>
  </si>
  <si>
    <t>Baseline Real Loss (gpmd)</t>
  </si>
  <si>
    <t>Real Loss Standard (gpmd)</t>
  </si>
  <si>
    <t>Required Real Loss Reduction from Baseline (%)</t>
  </si>
  <si>
    <t>30-yr Benefit-Cost Ratio*</t>
  </si>
  <si>
    <t>5-yr Benefit-Cost Ratio*</t>
  </si>
  <si>
    <t>Adelanto City Of</t>
  </si>
  <si>
    <t>CA3610001</t>
  </si>
  <si>
    <t>-</t>
  </si>
  <si>
    <t>Alameda County Water District</t>
  </si>
  <si>
    <t>CA0110001</t>
  </si>
  <si>
    <t>Alco Water Service</t>
  </si>
  <si>
    <t>CA2710001</t>
  </si>
  <si>
    <t>Alhambra City Of</t>
  </si>
  <si>
    <t>CA1910001</t>
  </si>
  <si>
    <t>CA0310012</t>
  </si>
  <si>
    <t>American Canyon City Of</t>
  </si>
  <si>
    <t>CA2810005</t>
  </si>
  <si>
    <t>Anaheim City Of</t>
  </si>
  <si>
    <t>CA3010001</t>
  </si>
  <si>
    <t>Anderson City Of</t>
  </si>
  <si>
    <t>CA4510001</t>
  </si>
  <si>
    <t>Antioch City Of</t>
  </si>
  <si>
    <t>CA0710001</t>
  </si>
  <si>
    <t>Apple Valley Ranchos Water Co - Liberty Utilities AV Ranchos</t>
  </si>
  <si>
    <t>CA3610003</t>
  </si>
  <si>
    <t>Arcadia City Of</t>
  </si>
  <si>
    <t>CA1910003</t>
  </si>
  <si>
    <t>Arcata City Of</t>
  </si>
  <si>
    <t>CA1210001</t>
  </si>
  <si>
    <t>Arroyo Grande City Of</t>
  </si>
  <si>
    <t>CA4010001</t>
  </si>
  <si>
    <t>Arvin Community Service District</t>
  </si>
  <si>
    <t>CA1510001</t>
  </si>
  <si>
    <t>Atascadero Mutual Water Company</t>
  </si>
  <si>
    <t>CA4010002</t>
  </si>
  <si>
    <t>Atwater City Of</t>
  </si>
  <si>
    <t>CA2410001</t>
  </si>
  <si>
    <t>CA0310002</t>
  </si>
  <si>
    <t>CA0310003</t>
  </si>
  <si>
    <t>Azusa Light and Water</t>
  </si>
  <si>
    <t>CA1910007</t>
  </si>
  <si>
    <t>Bakersfield City Of</t>
  </si>
  <si>
    <t>CA1510031</t>
  </si>
  <si>
    <t>Bakman Water Company</t>
  </si>
  <si>
    <t>CA1010001</t>
  </si>
  <si>
    <t>Banning City Of</t>
  </si>
  <si>
    <t>CA3310006</t>
  </si>
  <si>
    <t>Bear Valley Community Services District</t>
  </si>
  <si>
    <t>CA1510038</t>
  </si>
  <si>
    <t>No Data</t>
  </si>
  <si>
    <t>Beaumont Cherry Valley Water District</t>
  </si>
  <si>
    <t>CA3310002</t>
  </si>
  <si>
    <t>Bella Vista Water District</t>
  </si>
  <si>
    <t>CA4510014</t>
  </si>
  <si>
    <t>Bellflower-Somerset Mutual Water Company</t>
  </si>
  <si>
    <t>CA1910013</t>
  </si>
  <si>
    <t>Benicia City Of</t>
  </si>
  <si>
    <t>CA4810001</t>
  </si>
  <si>
    <t>Beverly Hills City Of</t>
  </si>
  <si>
    <t>CA1910156</t>
  </si>
  <si>
    <t>Big Bear Community Services District</t>
  </si>
  <si>
    <t>CA3610008</t>
  </si>
  <si>
    <t>Big Bear Lake City Of</t>
  </si>
  <si>
    <t>CA3610044</t>
  </si>
  <si>
    <t>Blythe City Of</t>
  </si>
  <si>
    <t>CA3310003</t>
  </si>
  <si>
    <t>Brawley City Of</t>
  </si>
  <si>
    <t>CA1310001</t>
  </si>
  <si>
    <t>Brea City Of</t>
  </si>
  <si>
    <t>CA3010002</t>
  </si>
  <si>
    <t>Brentwood City Of</t>
  </si>
  <si>
    <t>CA0710004</t>
  </si>
  <si>
    <t>Buena Park City Of</t>
  </si>
  <si>
    <t>CA3010003</t>
  </si>
  <si>
    <t>Burbank City Of</t>
  </si>
  <si>
    <t>CA1910179</t>
  </si>
  <si>
    <t>Burlingame City Of</t>
  </si>
  <si>
    <t>CA4110003</t>
  </si>
  <si>
    <t>CA3410045</t>
  </si>
  <si>
    <t>CA3410012</t>
  </si>
  <si>
    <t>CA3110150</t>
  </si>
  <si>
    <t>CA2710006</t>
  </si>
  <si>
    <t>CA2710022</t>
  </si>
  <si>
    <t>CA2710021</t>
  </si>
  <si>
    <t>CA5610081</t>
  </si>
  <si>
    <t>CA3710001</t>
  </si>
  <si>
    <t>CA3410010</t>
  </si>
  <si>
    <t>CA0510016</t>
  </si>
  <si>
    <t>CA0510006</t>
  </si>
  <si>
    <t>Calexico City Of</t>
  </si>
  <si>
    <t>CA1310002</t>
  </si>
  <si>
    <t>CA1910052</t>
  </si>
  <si>
    <t>CA1910186</t>
  </si>
  <si>
    <t>CA1910139</t>
  </si>
  <si>
    <t>CA2710004</t>
  </si>
  <si>
    <t>CA3410013</t>
  </si>
  <si>
    <t>CA3410031</t>
  </si>
  <si>
    <t>CA3410023</t>
  </si>
  <si>
    <t>CA3410017</t>
  </si>
  <si>
    <t>CA5610040</t>
  </si>
  <si>
    <t>California City</t>
  </si>
  <si>
    <t>CA1510032</t>
  </si>
  <si>
    <t>CA1510003</t>
  </si>
  <si>
    <t>CA1510055</t>
  </si>
  <si>
    <t>CA4110006</t>
  </si>
  <si>
    <t>CA0410002</t>
  </si>
  <si>
    <t>CA4810002</t>
  </si>
  <si>
    <t>CA1910033</t>
  </si>
  <si>
    <t>CA1910036</t>
  </si>
  <si>
    <t>CA1910134</t>
  </si>
  <si>
    <t>CA0110003</t>
  </si>
  <si>
    <t>CA4310001</t>
  </si>
  <si>
    <t>CA5810001</t>
  </si>
  <si>
    <t>CA4110007</t>
  </si>
  <si>
    <t>CA4110008</t>
  </si>
  <si>
    <t>CA0410005</t>
  </si>
  <si>
    <t>CA1910104</t>
  </si>
  <si>
    <t>CA2710010</t>
  </si>
  <si>
    <t>CA1010024</t>
  </si>
  <si>
    <t>CA4110009</t>
  </si>
  <si>
    <t>CA3910001</t>
  </si>
  <si>
    <t>CA5610016</t>
  </si>
  <si>
    <t>CA5410016</t>
  </si>
  <si>
    <t>CA1110002</t>
  </si>
  <si>
    <t>Camarillo City Of</t>
  </si>
  <si>
    <t>CA5610019</t>
  </si>
  <si>
    <t>Cambria Community Service District</t>
  </si>
  <si>
    <t>CA4010014</t>
  </si>
  <si>
    <t>Camrosa Water District</t>
  </si>
  <si>
    <t>CA5610063</t>
  </si>
  <si>
    <t>Carlsbad Municipal Water District</t>
  </si>
  <si>
    <t>CA3710005</t>
  </si>
  <si>
    <t>Carmichael Water District</t>
  </si>
  <si>
    <t>CA3410004</t>
  </si>
  <si>
    <t>Carpinteria Valley Water District</t>
  </si>
  <si>
    <t>CA4210001</t>
  </si>
  <si>
    <t>Casitas Municipal Water District</t>
  </si>
  <si>
    <t>CA5610024</t>
  </si>
  <si>
    <t>Castaic Lake Water Agency - Santa Clarita Water Div</t>
  </si>
  <si>
    <t>CA1910017</t>
  </si>
  <si>
    <t>CCWD - COPPER COVE</t>
  </si>
  <si>
    <t>CA0510017</t>
  </si>
  <si>
    <t>CCWD - WEST POINT</t>
  </si>
  <si>
    <t>CA0510005</t>
  </si>
  <si>
    <t>Ceres City Of</t>
  </si>
  <si>
    <t>CA5010028</t>
  </si>
  <si>
    <t>Cerritos City Of</t>
  </si>
  <si>
    <t>CA1910019</t>
  </si>
  <si>
    <t>Chino City Of</t>
  </si>
  <si>
    <t>CA3610012</t>
  </si>
  <si>
    <t>Chino Hills City Of</t>
  </si>
  <si>
    <t>CA3610036</t>
  </si>
  <si>
    <t>CHOWCHILLA CITY WATER DEPT</t>
  </si>
  <si>
    <t>CA2010001</t>
  </si>
  <si>
    <t>Citrus Heights Water District</t>
  </si>
  <si>
    <t>CA3410006</t>
  </si>
  <si>
    <t>City of Modesto: Del Rio</t>
  </si>
  <si>
    <t>CA5010029</t>
  </si>
  <si>
    <t>City of Modesto: Salida</t>
  </si>
  <si>
    <t>CA5010005</t>
  </si>
  <si>
    <t>City of Modesto: South Turlock</t>
  </si>
  <si>
    <t>CA5010023</t>
  </si>
  <si>
    <t>Cloverdale Cityof</t>
  </si>
  <si>
    <t>CA4910002</t>
  </si>
  <si>
    <t>Clovis City Of</t>
  </si>
  <si>
    <t>CA1010003</t>
  </si>
  <si>
    <t>Coachella City Of</t>
  </si>
  <si>
    <t>CA3310007</t>
  </si>
  <si>
    <t>Coachella Valley Water District - Cove Community</t>
  </si>
  <si>
    <t>CA3310001</t>
  </si>
  <si>
    <t>COACHELLA VWD I.D. NO. 8</t>
  </si>
  <si>
    <t>CA3310048</t>
  </si>
  <si>
    <t>Coalinga City Of</t>
  </si>
  <si>
    <t>CA1010004</t>
  </si>
  <si>
    <t>Coastside County Water District</t>
  </si>
  <si>
    <t>CA4110011</t>
  </si>
  <si>
    <t>Colton City Of</t>
  </si>
  <si>
    <t>CA3610014</t>
  </si>
  <si>
    <t>COMPTON-CITY, WATER DEPT.</t>
  </si>
  <si>
    <t>CA1910026</t>
  </si>
  <si>
    <t>Contra Costa Water District</t>
  </si>
  <si>
    <t>CA0710003</t>
  </si>
  <si>
    <t>Corcoran City Of</t>
  </si>
  <si>
    <t>CA1610004</t>
  </si>
  <si>
    <t>Corona City Of</t>
  </si>
  <si>
    <t>CA3310037</t>
  </si>
  <si>
    <t>Covina City Of</t>
  </si>
  <si>
    <t>CA1910127</t>
  </si>
  <si>
    <t>Crescent City</t>
  </si>
  <si>
    <t>CA0810001</t>
  </si>
  <si>
    <t>Crescenta Valley Community Water District</t>
  </si>
  <si>
    <t>CA1910028</t>
  </si>
  <si>
    <t>Crestline Village Water District</t>
  </si>
  <si>
    <t>CA3610015</t>
  </si>
  <si>
    <t>Cucamonga Valley Water District</t>
  </si>
  <si>
    <t>CA3610018</t>
  </si>
  <si>
    <t>Cupertino City Of</t>
  </si>
  <si>
    <t>CA4310018</t>
  </si>
  <si>
    <t>CWS - KERNVILLE</t>
  </si>
  <si>
    <t>CA1510033</t>
  </si>
  <si>
    <t>CWS - LAKELAND</t>
  </si>
  <si>
    <t>CA1510049</t>
  </si>
  <si>
    <t>CWS - LOWER BODFISH WATER SYSTEM</t>
  </si>
  <si>
    <t>CA1510056</t>
  </si>
  <si>
    <t>CWS - UPPER BODFISH WATER SYSTEM</t>
  </si>
  <si>
    <t>CA1510026</t>
  </si>
  <si>
    <t>CWS SOUTHLAKE SYSTEM</t>
  </si>
  <si>
    <t>CA1510039</t>
  </si>
  <si>
    <t>CWSC LAS LOMAS</t>
  </si>
  <si>
    <t>CA2710013</t>
  </si>
  <si>
    <t>CWSC OAK HILLS</t>
  </si>
  <si>
    <t>CA2710019</t>
  </si>
  <si>
    <t>CWSC SALINAS HILLS</t>
  </si>
  <si>
    <t>CA2710012</t>
  </si>
  <si>
    <t>CWS-ONYX WATER SYSTEM</t>
  </si>
  <si>
    <t>CA1510043</t>
  </si>
  <si>
    <t>Daly City</t>
  </si>
  <si>
    <t>CA4110013</t>
  </si>
  <si>
    <t>Davis City Of</t>
  </si>
  <si>
    <t>CA5710001</t>
  </si>
  <si>
    <t>Del Oro Water Company</t>
  </si>
  <si>
    <t>CA0410011</t>
  </si>
  <si>
    <t>Delano City Of</t>
  </si>
  <si>
    <t>CA1510005</t>
  </si>
  <si>
    <t>Desert Water Agency</t>
  </si>
  <si>
    <t>CA3310005</t>
  </si>
  <si>
    <t>Diablo Water District</t>
  </si>
  <si>
    <t>CA0710007</t>
  </si>
  <si>
    <t>Dinuba City Of</t>
  </si>
  <si>
    <t>CA5410002</t>
  </si>
  <si>
    <t>Discovery Bay Community Services District</t>
  </si>
  <si>
    <t>CA0710009</t>
  </si>
  <si>
    <t>Downey City Of</t>
  </si>
  <si>
    <t>CA1910034</t>
  </si>
  <si>
    <t>Dublin San Ramon Services District</t>
  </si>
  <si>
    <t>CA0110009</t>
  </si>
  <si>
    <t>DWP - FAWNSKIN</t>
  </si>
  <si>
    <t>CA3610022</t>
  </si>
  <si>
    <t>East Bay Municipal Utility District</t>
  </si>
  <si>
    <t>CA0110005</t>
  </si>
  <si>
    <t>East Niles Community Services District</t>
  </si>
  <si>
    <t>CA1510006</t>
  </si>
  <si>
    <t>East Palo Alto City Of</t>
  </si>
  <si>
    <t>CA4110024</t>
  </si>
  <si>
    <t>East Valley Water District</t>
  </si>
  <si>
    <t>CA3610064</t>
  </si>
  <si>
    <t>Eastern Municipal Water District</t>
  </si>
  <si>
    <t>CA3310009</t>
  </si>
  <si>
    <t>El Centro City Of</t>
  </si>
  <si>
    <t>CA1310004</t>
  </si>
  <si>
    <t>El Dorado Irrigation District</t>
  </si>
  <si>
    <t>CA0910001</t>
  </si>
  <si>
    <t>El Monte City Of</t>
  </si>
  <si>
    <t>CA1910038</t>
  </si>
  <si>
    <t>El Segundo City Of</t>
  </si>
  <si>
    <t>CA1910040</t>
  </si>
  <si>
    <t>El Toro Water District</t>
  </si>
  <si>
    <t>CA3010079</t>
  </si>
  <si>
    <t>Elk Grove Water District</t>
  </si>
  <si>
    <t>CA3410008</t>
  </si>
  <si>
    <t>Elsinore Valley Municipal Water District</t>
  </si>
  <si>
    <t>CA3310012</t>
  </si>
  <si>
    <t>Escondido City Of</t>
  </si>
  <si>
    <t>CA3710006</t>
  </si>
  <si>
    <t>Estero Municipal Improvement District</t>
  </si>
  <si>
    <t>CA4110021</t>
  </si>
  <si>
    <t>Eureka City Of</t>
  </si>
  <si>
    <t>CA1210004</t>
  </si>
  <si>
    <t>Exeter City Of</t>
  </si>
  <si>
    <t>CA5410003</t>
  </si>
  <si>
    <t>Fair Oaks Water District</t>
  </si>
  <si>
    <t>CA3410009</t>
  </si>
  <si>
    <t>Fairfield City Of</t>
  </si>
  <si>
    <t>CA4810003</t>
  </si>
  <si>
    <t>Fallbrook Public Utilities District</t>
  </si>
  <si>
    <t>CA3710008</t>
  </si>
  <si>
    <t>FARM MUTUAL W.C. (THE)</t>
  </si>
  <si>
    <t>CA3310046</t>
  </si>
  <si>
    <t>FILLMORE WATER DEPT</t>
  </si>
  <si>
    <t>CA5610002</t>
  </si>
  <si>
    <t>Folsom City Of</t>
  </si>
  <si>
    <t>CA3410014</t>
  </si>
  <si>
    <t>Folsom City Of - Ashland</t>
  </si>
  <si>
    <t>CA3410030</t>
  </si>
  <si>
    <t>Fortuna City Of</t>
  </si>
  <si>
    <t>CA1210006</t>
  </si>
  <si>
    <t>Fountain Valley City Of</t>
  </si>
  <si>
    <t>CA3010069</t>
  </si>
  <si>
    <t>Fresno City Of</t>
  </si>
  <si>
    <t>CA1010007</t>
  </si>
  <si>
    <t>Fullerton City Of</t>
  </si>
  <si>
    <t>CA3010010</t>
  </si>
  <si>
    <t>Galt City Of</t>
  </si>
  <si>
    <t>CA3410011</t>
  </si>
  <si>
    <t>Garden Grove City Of</t>
  </si>
  <si>
    <t>CA3010062</t>
  </si>
  <si>
    <t>Georgetown Divide Public Utility District</t>
  </si>
  <si>
    <t>CA0910013</t>
  </si>
  <si>
    <t>Gilroy City Of</t>
  </si>
  <si>
    <t>CA4310004</t>
  </si>
  <si>
    <t>Glendale City Of</t>
  </si>
  <si>
    <t>CA1910043</t>
  </si>
  <si>
    <t>Glendora City Of</t>
  </si>
  <si>
    <t>CA1910044</t>
  </si>
  <si>
    <t>Golden State Water Company-Artesia</t>
  </si>
  <si>
    <t>CA1910004</t>
  </si>
  <si>
    <t>Golden State Water Company-Barstow</t>
  </si>
  <si>
    <t>CA3610043</t>
  </si>
  <si>
    <t>Golden State Water Company-Bay Point</t>
  </si>
  <si>
    <t>CA0710002</t>
  </si>
  <si>
    <t>Golden State Water Company-Bell-Bell Gardens</t>
  </si>
  <si>
    <t>CA1910011</t>
  </si>
  <si>
    <t>Golden State Water Company-Claremont</t>
  </si>
  <si>
    <t>CA1910024</t>
  </si>
  <si>
    <t>Golden State Water Company-Cordova</t>
  </si>
  <si>
    <t>CA3410015</t>
  </si>
  <si>
    <t>Golden State Water Company-Culver City</t>
  </si>
  <si>
    <t>CA1910030</t>
  </si>
  <si>
    <t>Golden State Water Company-Florence Graham</t>
  </si>
  <si>
    <t>CA1910077</t>
  </si>
  <si>
    <t>Golden State Water Company-Norwalk</t>
  </si>
  <si>
    <t>CA1910098</t>
  </si>
  <si>
    <t>Golden State Water Company-Orcutt</t>
  </si>
  <si>
    <t>CA4210016</t>
  </si>
  <si>
    <t>Golden State Water Company-Placentia</t>
  </si>
  <si>
    <t>CA3010035</t>
  </si>
  <si>
    <t>Golden State Water Company-San Dimas</t>
  </si>
  <si>
    <t>CA1910142</t>
  </si>
  <si>
    <t>Golden State Water Company-Simi Valley</t>
  </si>
  <si>
    <t>CA5610059</t>
  </si>
  <si>
    <t>Golden State Water Company-South Arcadia</t>
  </si>
  <si>
    <t>CA1910212</t>
  </si>
  <si>
    <t>Golden State Water Company-South San Gabriel</t>
  </si>
  <si>
    <t>CA1910223</t>
  </si>
  <si>
    <t>Golden State Water Company-Southwest</t>
  </si>
  <si>
    <t>CA1910155</t>
  </si>
  <si>
    <t>Golden State Water Company-West Orange</t>
  </si>
  <si>
    <t>CA3010022</t>
  </si>
  <si>
    <t>Goleta Water District</t>
  </si>
  <si>
    <t>CA4210004</t>
  </si>
  <si>
    <t>Great Oaks Water Company Incorporated</t>
  </si>
  <si>
    <t>CA4310022</t>
  </si>
  <si>
    <t>Greenfield City Of</t>
  </si>
  <si>
    <t>CA2710008</t>
  </si>
  <si>
    <t>GREENFIELD COUNTY WD</t>
  </si>
  <si>
    <t>CA1510024</t>
  </si>
  <si>
    <t>Groveland Community Services District</t>
  </si>
  <si>
    <t>CA5510009</t>
  </si>
  <si>
    <t>GROVER BEACH WATER DEPARTMENT</t>
  </si>
  <si>
    <t>CA4010004</t>
  </si>
  <si>
    <t>Hanford City Of</t>
  </si>
  <si>
    <t>CA1610003</t>
  </si>
  <si>
    <t>Hawthorne City Of</t>
  </si>
  <si>
    <t>CA1910047</t>
  </si>
  <si>
    <t>Hayward City Of</t>
  </si>
  <si>
    <t>CA0110006</t>
  </si>
  <si>
    <t>Healdsburg City Of</t>
  </si>
  <si>
    <t>CA4910005</t>
  </si>
  <si>
    <t>Helix Water District</t>
  </si>
  <si>
    <t>CA3710010</t>
  </si>
  <si>
    <t>Hemet City Of</t>
  </si>
  <si>
    <t>CA3310016</t>
  </si>
  <si>
    <t>Hesperia Water District</t>
  </si>
  <si>
    <t>CA3610024</t>
  </si>
  <si>
    <t>Hi Desert Water District</t>
  </si>
  <si>
    <t>CA3610073</t>
  </si>
  <si>
    <t>Hillsborough Town Of</t>
  </si>
  <si>
    <t>CA4110016</t>
  </si>
  <si>
    <t>Hollister City Of</t>
  </si>
  <si>
    <t>CA3510001</t>
  </si>
  <si>
    <t>Humboldt Community Services District</t>
  </si>
  <si>
    <t>CA1210009</t>
  </si>
  <si>
    <t>Huntington Beach City Of</t>
  </si>
  <si>
    <t>CA3010053</t>
  </si>
  <si>
    <t>Huntington Park City Of</t>
  </si>
  <si>
    <t>CA1910049</t>
  </si>
  <si>
    <t>Imperial City Of</t>
  </si>
  <si>
    <t>CA1310006</t>
  </si>
  <si>
    <t>Indian Wells Valley Water District</t>
  </si>
  <si>
    <t>CA1510017</t>
  </si>
  <si>
    <t>Indio City Of</t>
  </si>
  <si>
    <t>CA3310020</t>
  </si>
  <si>
    <t>Inglewood City Of</t>
  </si>
  <si>
    <t>CA1910051</t>
  </si>
  <si>
    <t>Irvine Ranch Water District</t>
  </si>
  <si>
    <t>CA3010092</t>
  </si>
  <si>
    <t>Joshua Basin Water District</t>
  </si>
  <si>
    <t>CA3610025</t>
  </si>
  <si>
    <t>Jurupa Community Service District</t>
  </si>
  <si>
    <t>CA3310021</t>
  </si>
  <si>
    <t>Kerman City Of</t>
  </si>
  <si>
    <t>CA1010018</t>
  </si>
  <si>
    <t>Kingsburg City Of</t>
  </si>
  <si>
    <t>CA1010019</t>
  </si>
  <si>
    <t>La Habra City Of</t>
  </si>
  <si>
    <t>CA3010018</t>
  </si>
  <si>
    <t>La Palma City Of</t>
  </si>
  <si>
    <t>CA3010100</t>
  </si>
  <si>
    <t>La Verne City Of</t>
  </si>
  <si>
    <t>CA1910062</t>
  </si>
  <si>
    <t>Laguna Beach County Water District</t>
  </si>
  <si>
    <t>CA3010017</t>
  </si>
  <si>
    <t>Lake Arrowhead Community Services District</t>
  </si>
  <si>
    <t>CA3610005</t>
  </si>
  <si>
    <t>Lake Hemet Municipal Water District</t>
  </si>
  <si>
    <t>CA3310022</t>
  </si>
  <si>
    <t>Lakeside Water District</t>
  </si>
  <si>
    <t>CA3710013</t>
  </si>
  <si>
    <t>Lakewood City Of</t>
  </si>
  <si>
    <t>CA1910239</t>
  </si>
  <si>
    <t>Lamont Public Utility District</t>
  </si>
  <si>
    <t>CA1510012</t>
  </si>
  <si>
    <t>Las Virgenes Municipal Water District</t>
  </si>
  <si>
    <t>CA1910225</t>
  </si>
  <si>
    <t>Lathrop City Of</t>
  </si>
  <si>
    <t>CA3910015</t>
  </si>
  <si>
    <t>LEMOORE, CITY OF</t>
  </si>
  <si>
    <t>CA1610005</t>
  </si>
  <si>
    <t>Lincoln Avenue Water Company</t>
  </si>
  <si>
    <t>CA1910063</t>
  </si>
  <si>
    <t>Lincoln City Of</t>
  </si>
  <si>
    <t>CA3110004</t>
  </si>
  <si>
    <t>Linda County Water District</t>
  </si>
  <si>
    <t>CA5810002</t>
  </si>
  <si>
    <t>LINDSAY, CITY OF</t>
  </si>
  <si>
    <t>CA5410006</t>
  </si>
  <si>
    <t>Livermore City Of</t>
  </si>
  <si>
    <t>CA0110011</t>
  </si>
  <si>
    <t>Livingston City Of</t>
  </si>
  <si>
    <t>CA2410004</t>
  </si>
  <si>
    <t>Lodi City Of</t>
  </si>
  <si>
    <t>CA3910004</t>
  </si>
  <si>
    <t>Loma Linda City Of</t>
  </si>
  <si>
    <t>CA3610013</t>
  </si>
  <si>
    <t>Lomita City Of</t>
  </si>
  <si>
    <t>CA1910073</t>
  </si>
  <si>
    <t>Lompoc City Of</t>
  </si>
  <si>
    <t>CA4210006</t>
  </si>
  <si>
    <t>Long Beach City Of</t>
  </si>
  <si>
    <t>CA1910065</t>
  </si>
  <si>
    <t>Los Angeles City Department Of Water And Power</t>
  </si>
  <si>
    <t>CA1910067</t>
  </si>
  <si>
    <t>Los Angeles County Waterworks District29-Malibu&amp;Marina Del Rey</t>
  </si>
  <si>
    <t>CA1910204</t>
  </si>
  <si>
    <t>LOS ANGELES CWWD 40, R 24,27,33-PEARBLSM</t>
  </si>
  <si>
    <t>CA1910203</t>
  </si>
  <si>
    <t>LOS ANGELES CWWD 40, REG. 35-N.E. L.A.</t>
  </si>
  <si>
    <t>CA1910027</t>
  </si>
  <si>
    <t>LOS ANGELES CWWD 40, REG. 38-LAKE LA</t>
  </si>
  <si>
    <t>CA1910005</t>
  </si>
  <si>
    <t>LOS ANGELES CWWD 40, REG. 39-ROCK CREEK</t>
  </si>
  <si>
    <t>CA1910025</t>
  </si>
  <si>
    <t>LOS ANGELES CWWD 40,REG 4 &amp; 34-LANCASTER</t>
  </si>
  <si>
    <t>CA1910070</t>
  </si>
  <si>
    <t>Los Banos City Of</t>
  </si>
  <si>
    <t>CA2410005</t>
  </si>
  <si>
    <t>Lynwood City Of</t>
  </si>
  <si>
    <t>CA1910079</t>
  </si>
  <si>
    <t>Madera City Of</t>
  </si>
  <si>
    <t>CA2010002</t>
  </si>
  <si>
    <t>Mammoth Community Water District</t>
  </si>
  <si>
    <t>CA2610001</t>
  </si>
  <si>
    <t>Manhattan Beach City Of</t>
  </si>
  <si>
    <t>CA1910083</t>
  </si>
  <si>
    <t>MANHATTAN BEACH-CITY, WATER DEPT.</t>
  </si>
  <si>
    <t>Manteca City Of</t>
  </si>
  <si>
    <t>CA3910005</t>
  </si>
  <si>
    <t>Marin Municipal Water District</t>
  </si>
  <si>
    <t>CA2110002</t>
  </si>
  <si>
    <t>Marina Coast Water District</t>
  </si>
  <si>
    <t>CA2710017</t>
  </si>
  <si>
    <t>Martinez City Of</t>
  </si>
  <si>
    <t>CA0710006</t>
  </si>
  <si>
    <t>Mc Kinleyville Community Services District</t>
  </si>
  <si>
    <t>CA1210016</t>
  </si>
  <si>
    <t>Menlo Park City Of</t>
  </si>
  <si>
    <t>CA4110017</t>
  </si>
  <si>
    <t>Merced City Of</t>
  </si>
  <si>
    <t>CA2410009</t>
  </si>
  <si>
    <t>Mesa Water District</t>
  </si>
  <si>
    <t>CA3010004</t>
  </si>
  <si>
    <t>Mid-Peninsula Water District</t>
  </si>
  <si>
    <t>CA4110001</t>
  </si>
  <si>
    <t>Millbrae City Of</t>
  </si>
  <si>
    <t>CA4110018</t>
  </si>
  <si>
    <t>Milpitas City Of</t>
  </si>
  <si>
    <t>CA4310005</t>
  </si>
  <si>
    <t>Mission Springs Water District</t>
  </si>
  <si>
    <t>CA3310008</t>
  </si>
  <si>
    <t>Modesto City Of</t>
  </si>
  <si>
    <t>CA5010010</t>
  </si>
  <si>
    <t>Monrovia City Of</t>
  </si>
  <si>
    <t>CA1910090</t>
  </si>
  <si>
    <t>Monte Vista Water District</t>
  </si>
  <si>
    <t>CA3610029</t>
  </si>
  <si>
    <t>Montebello Land And Water Company</t>
  </si>
  <si>
    <t>CA1910091</t>
  </si>
  <si>
    <t>Montecito Water District</t>
  </si>
  <si>
    <t>CA4210007</t>
  </si>
  <si>
    <t>Monterey Park City Of</t>
  </si>
  <si>
    <t>CA1910092</t>
  </si>
  <si>
    <t>Morgan Hill City Of</t>
  </si>
  <si>
    <t>CA4310006</t>
  </si>
  <si>
    <t>Morro Bay City Of</t>
  </si>
  <si>
    <t>CA4010011</t>
  </si>
  <si>
    <t>Moulton Niguel Water District</t>
  </si>
  <si>
    <t>CA3010073</t>
  </si>
  <si>
    <t>Mountain House Community Services District</t>
  </si>
  <si>
    <t>CA3910027</t>
  </si>
  <si>
    <t>Mountain View City Of</t>
  </si>
  <si>
    <t>CA4310007</t>
  </si>
  <si>
    <t>Myoma Dunes Mutual Water Company</t>
  </si>
  <si>
    <t>CA3310051</t>
  </si>
  <si>
    <t>Napa City Of</t>
  </si>
  <si>
    <t>CA2810003</t>
  </si>
  <si>
    <t>NEVADA ID - LAKE OF PINES</t>
  </si>
  <si>
    <t>CA2910014</t>
  </si>
  <si>
    <t>NEVADA ID - NORTH AUBURN</t>
  </si>
  <si>
    <t>CA3110026</t>
  </si>
  <si>
    <t>Nevada Irrigation District-E George</t>
  </si>
  <si>
    <t>CA2910004</t>
  </si>
  <si>
    <t>Nevada Irrigation District-Lake Wildwood</t>
  </si>
  <si>
    <t>CA2910023</t>
  </si>
  <si>
    <t>Nevada Irrigation District-Loma Rica</t>
  </si>
  <si>
    <t>CA2910006</t>
  </si>
  <si>
    <t>Newman City of</t>
  </si>
  <si>
    <t>CA5010013</t>
  </si>
  <si>
    <t>Newport Beach City Of</t>
  </si>
  <si>
    <t>CA3010023</t>
  </si>
  <si>
    <t>Nipomo Community Service District</t>
  </si>
  <si>
    <t>CA4010026</t>
  </si>
  <si>
    <t>Norco City Of</t>
  </si>
  <si>
    <t>CA3310025</t>
  </si>
  <si>
    <t>NORTH COAST COUNTY WATER DIST</t>
  </si>
  <si>
    <t>CA4110025</t>
  </si>
  <si>
    <t>North Marin Water District</t>
  </si>
  <si>
    <t>CA2110003</t>
  </si>
  <si>
    <t>North Tahoe Public Utilities District</t>
  </si>
  <si>
    <t>CA3110001</t>
  </si>
  <si>
    <t>NORTH TAHOE PUD - CARNELIAN WOODS</t>
  </si>
  <si>
    <t>CA3110023</t>
  </si>
  <si>
    <t>NORTH TAHOE PUD - DOLLAR COVE</t>
  </si>
  <si>
    <t>CA3110036</t>
  </si>
  <si>
    <t>NORTHGATE 880 - SWS</t>
  </si>
  <si>
    <t>CA3400173</t>
  </si>
  <si>
    <t>Norwalk City Of</t>
  </si>
  <si>
    <t>CA1910191</t>
  </si>
  <si>
    <t>Oakdale City Of</t>
  </si>
  <si>
    <t>CA5010014</t>
  </si>
  <si>
    <t>Oceanside City Of</t>
  </si>
  <si>
    <t>CA3710014</t>
  </si>
  <si>
    <t>Oildale Mutual Water Company</t>
  </si>
  <si>
    <t>CA1510015</t>
  </si>
  <si>
    <t>CA5610014</t>
  </si>
  <si>
    <t>Olivehurst Public Utilities District</t>
  </si>
  <si>
    <t>CA5810003</t>
  </si>
  <si>
    <t>Olivenhain Municipal Water District</t>
  </si>
  <si>
    <t>CA3710029</t>
  </si>
  <si>
    <t>Ontario City Of</t>
  </si>
  <si>
    <t>CA3610034</t>
  </si>
  <si>
    <t>Orange City Of</t>
  </si>
  <si>
    <t>CA3010027</t>
  </si>
  <si>
    <t>Orangevale Water Company</t>
  </si>
  <si>
    <t>CA3410016</t>
  </si>
  <si>
    <t>Orchard Dale Water District</t>
  </si>
  <si>
    <t>CA1910101</t>
  </si>
  <si>
    <t>Otay Water District</t>
  </si>
  <si>
    <t>CA3710034</t>
  </si>
  <si>
    <t>Oxnard City Of</t>
  </si>
  <si>
    <t>CA5610007</t>
  </si>
  <si>
    <t>Padre Dam Municipal Water District</t>
  </si>
  <si>
    <t>CA3710037</t>
  </si>
  <si>
    <t>Palmdale Water District</t>
  </si>
  <si>
    <t>CA1910102</t>
  </si>
  <si>
    <t>Palo Alto City Of</t>
  </si>
  <si>
    <t>CA4310009</t>
  </si>
  <si>
    <t>Paradise Irrigation District</t>
  </si>
  <si>
    <t>CA0410007</t>
  </si>
  <si>
    <t>Paramount City Of</t>
  </si>
  <si>
    <t>CA1910105</t>
  </si>
  <si>
    <t>Park Water Co - Liberty Utilities Corp - Bell Norwalk</t>
  </si>
  <si>
    <t>CA1910211</t>
  </si>
  <si>
    <t>Park Water Co - Liberty Utilities Corp - Compton Willow</t>
  </si>
  <si>
    <t>CA1910021</t>
  </si>
  <si>
    <t>Park Water Co - Liberty Utilities Corp - Lynwood</t>
  </si>
  <si>
    <t>CA1910161</t>
  </si>
  <si>
    <t>Pasadena City Of</t>
  </si>
  <si>
    <t>CA1910124</t>
  </si>
  <si>
    <t>Paso Robles City Of</t>
  </si>
  <si>
    <t>CA4010007</t>
  </si>
  <si>
    <t>Patterson City Of</t>
  </si>
  <si>
    <t>CA5010017</t>
  </si>
  <si>
    <t>Petaluma City Of</t>
  </si>
  <si>
    <t>CA4910006</t>
  </si>
  <si>
    <t>Phelan Pinon Hills Community Services District</t>
  </si>
  <si>
    <t>CA3610120</t>
  </si>
  <si>
    <t>Pico Rivera City Of</t>
  </si>
  <si>
    <t>CA1910042</t>
  </si>
  <si>
    <t>Pico Water District</t>
  </si>
  <si>
    <t>CA1910125</t>
  </si>
  <si>
    <t>Pismo Beach City Of</t>
  </si>
  <si>
    <t>CA4010008</t>
  </si>
  <si>
    <t>Pittsburg City Of</t>
  </si>
  <si>
    <t>CA0710008</t>
  </si>
  <si>
    <t>Placer County Water Agency - Auburn Bowman</t>
  </si>
  <si>
    <t>CA3110005</t>
  </si>
  <si>
    <t>Placer County Water Agency - Foothill</t>
  </si>
  <si>
    <t>CA3110025</t>
  </si>
  <si>
    <t>CA3110024</t>
  </si>
  <si>
    <t>CA3110006</t>
  </si>
  <si>
    <t>Pleasanton City Of</t>
  </si>
  <si>
    <t>CA0110008</t>
  </si>
  <si>
    <t>PLUMAS LAKE</t>
  </si>
  <si>
    <t>CA5805001</t>
  </si>
  <si>
    <t>Pomona City Of</t>
  </si>
  <si>
    <t>CA1910126</t>
  </si>
  <si>
    <t>Port Hueneme City Of</t>
  </si>
  <si>
    <t>CA5610009</t>
  </si>
  <si>
    <t>Porterville City Of</t>
  </si>
  <si>
    <t>CA5410010</t>
  </si>
  <si>
    <t>Poway City Of</t>
  </si>
  <si>
    <t>CA3710015</t>
  </si>
  <si>
    <t>Quartz Hill Water District</t>
  </si>
  <si>
    <t>CA1910130</t>
  </si>
  <si>
    <t>Rainbow Municipal Water District</t>
  </si>
  <si>
    <t>CA3710016</t>
  </si>
  <si>
    <t>Ramona Municipal Water District</t>
  </si>
  <si>
    <t>CA3710019</t>
  </si>
  <si>
    <t>Rancho California Water District</t>
  </si>
  <si>
    <t>CA3310038</t>
  </si>
  <si>
    <t>Red Bluff City Of</t>
  </si>
  <si>
    <t>CA5210004</t>
  </si>
  <si>
    <t>Redding City Of</t>
  </si>
  <si>
    <t>CA4510005</t>
  </si>
  <si>
    <t>Redlands City Of</t>
  </si>
  <si>
    <t>CA3610037</t>
  </si>
  <si>
    <t>Redwood City</t>
  </si>
  <si>
    <t>CA4110022</t>
  </si>
  <si>
    <t>Reedley City Of</t>
  </si>
  <si>
    <t>CA1010027</t>
  </si>
  <si>
    <t>Rialto City Of</t>
  </si>
  <si>
    <t>CA3610038</t>
  </si>
  <si>
    <t>Rincon Del Diablo Municipal Water District</t>
  </si>
  <si>
    <t>CA3710018</t>
  </si>
  <si>
    <t>RINCON DEL DIABLO MWD (ID-A)</t>
  </si>
  <si>
    <t>CA3710044</t>
  </si>
  <si>
    <t>Rio Linda-Elverta Community Water District</t>
  </si>
  <si>
    <t>CA3410018</t>
  </si>
  <si>
    <t>Rio Vista City Of</t>
  </si>
  <si>
    <t>CA4810004</t>
  </si>
  <si>
    <t>RIPON, CITY OF</t>
  </si>
  <si>
    <t>CA3910007</t>
  </si>
  <si>
    <t>Riverbank City Of</t>
  </si>
  <si>
    <t>CA5010018</t>
  </si>
  <si>
    <t>Riverside City Of</t>
  </si>
  <si>
    <t>CA3310031</t>
  </si>
  <si>
    <t>Riverside Highland Water Company</t>
  </si>
  <si>
    <t>CA3610057</t>
  </si>
  <si>
    <t>Rohnert Park City Of</t>
  </si>
  <si>
    <t>CA4910014</t>
  </si>
  <si>
    <t>Rosamond Community Service District</t>
  </si>
  <si>
    <t>CA1510018</t>
  </si>
  <si>
    <t>Roseville City Of</t>
  </si>
  <si>
    <t>CA3110008</t>
  </si>
  <si>
    <t>Rowland Water District</t>
  </si>
  <si>
    <t>CA1910194</t>
  </si>
  <si>
    <t>Rubidoux Community Service District</t>
  </si>
  <si>
    <t>CA3310044</t>
  </si>
  <si>
    <t>Rubio Canyon Land And Water Association</t>
  </si>
  <si>
    <t>CA1910140</t>
  </si>
  <si>
    <t>RUNNING SPRINGS WATER DISTRICT</t>
  </si>
  <si>
    <t>CA3610062</t>
  </si>
  <si>
    <t>Sacramento City Of</t>
  </si>
  <si>
    <t>CA3410020</t>
  </si>
  <si>
    <t>Sacramento County Water Agency - Arden Park Vista</t>
  </si>
  <si>
    <t>CA3410002</t>
  </si>
  <si>
    <t>Sacramento County Water Agency - Laguna Vineyard</t>
  </si>
  <si>
    <t>CA3410029</t>
  </si>
  <si>
    <t>Sacramento County Water Agency - Mather Sunrise</t>
  </si>
  <si>
    <t>CA3410704</t>
  </si>
  <si>
    <t>Sacramento Suburban Water District</t>
  </si>
  <si>
    <t>CA3410001</t>
  </si>
  <si>
    <t>San Bernardino City Of</t>
  </si>
  <si>
    <t>CA3610039</t>
  </si>
  <si>
    <t>San Bernardino County Service Area64Spring Valley Lake</t>
  </si>
  <si>
    <t>CA3610121</t>
  </si>
  <si>
    <t>San Bernardino County Service Area70J Oak Hills</t>
  </si>
  <si>
    <t>CA3610125</t>
  </si>
  <si>
    <t>San Bruno City Of</t>
  </si>
  <si>
    <t>CA4110023</t>
  </si>
  <si>
    <t>San Buenaventura City Of(Ventura)</t>
  </si>
  <si>
    <t>CA5610017</t>
  </si>
  <si>
    <t>San Clemente City Of</t>
  </si>
  <si>
    <t>CA3010036</t>
  </si>
  <si>
    <t>San Diego City Of</t>
  </si>
  <si>
    <t>CA3710020</t>
  </si>
  <si>
    <t>San Dieguito Water District</t>
  </si>
  <si>
    <t>CA3710021</t>
  </si>
  <si>
    <t>San Fernando City Of</t>
  </si>
  <si>
    <t>CA1910143</t>
  </si>
  <si>
    <t>San Francisco Public Utilities Commision</t>
  </si>
  <si>
    <t>CA3810011</t>
  </si>
  <si>
    <t>San Gabriel County Water District</t>
  </si>
  <si>
    <t>CA1910144</t>
  </si>
  <si>
    <t>San Gabriel Valley Water Company</t>
  </si>
  <si>
    <t>CA1910039</t>
  </si>
  <si>
    <t>San Gabriel Valley Water Company Fontana Division</t>
  </si>
  <si>
    <t>CA3610041</t>
  </si>
  <si>
    <t>San Jacinto City Of</t>
  </si>
  <si>
    <t>CA3310032</t>
  </si>
  <si>
    <t>San Jose City Of - EVG-EDV-COY</t>
  </si>
  <si>
    <t>CA4310020</t>
  </si>
  <si>
    <t>San Jose City Of - NSJ-ALVISO</t>
  </si>
  <si>
    <t>CA4310019</t>
  </si>
  <si>
    <t>San Jose Water Company</t>
  </si>
  <si>
    <t>CA4310011</t>
  </si>
  <si>
    <t>San Juan Capistrano City Of</t>
  </si>
  <si>
    <t>CA3010030</t>
  </si>
  <si>
    <t>San Juan Water District</t>
  </si>
  <si>
    <t>CA3410021</t>
  </si>
  <si>
    <t>San Lorenzo Valley Water District</t>
  </si>
  <si>
    <t>CA4410014</t>
  </si>
  <si>
    <t>San Luis Obispo City Of</t>
  </si>
  <si>
    <t>CA4010009</t>
  </si>
  <si>
    <t>Sanger City Of</t>
  </si>
  <si>
    <t>CA1010029</t>
  </si>
  <si>
    <t>Santa Ana City Of</t>
  </si>
  <si>
    <t>CA3010038</t>
  </si>
  <si>
    <t>Santa Barbara City Of</t>
  </si>
  <si>
    <t>CA4210010</t>
  </si>
  <si>
    <t>Santa Clara City Of</t>
  </si>
  <si>
    <t>CA4310012</t>
  </si>
  <si>
    <t>Santa Clarita Valey W.A. - Valencia Water Company</t>
  </si>
  <si>
    <t>CA1910240</t>
  </si>
  <si>
    <t>Santa Clarita Valley W.A. - Newhall County Water District</t>
  </si>
  <si>
    <t>CA1910096</t>
  </si>
  <si>
    <t>SANTA CLARITA VALLEY W.A.-CASTAIC DIV.</t>
  </si>
  <si>
    <t>CA1910247</t>
  </si>
  <si>
    <t>SANTA CLARITA VALLEY W.A.-PINETREE DIV.</t>
  </si>
  <si>
    <t>CA1910250</t>
  </si>
  <si>
    <t>SANTA CLARITA VALLEY W.A.-TESORO DIV.</t>
  </si>
  <si>
    <t>CA1910255</t>
  </si>
  <si>
    <t>Santa Cruz City Of</t>
  </si>
  <si>
    <t>CA4410010</t>
  </si>
  <si>
    <t>Santa Fe Irrigation District</t>
  </si>
  <si>
    <t>CA3710023</t>
  </si>
  <si>
    <t>Santa Fe Springs City Of</t>
  </si>
  <si>
    <t>CA1910245</t>
  </si>
  <si>
    <t>Santa Margarita Water District</t>
  </si>
  <si>
    <t>CA3010101</t>
  </si>
  <si>
    <t>Santa Maria City Of</t>
  </si>
  <si>
    <t>CA4210011</t>
  </si>
  <si>
    <t>Santa Monica City Of</t>
  </si>
  <si>
    <t>CA1910146</t>
  </si>
  <si>
    <t>No Reduction</t>
  </si>
  <si>
    <t>Santa Paula City Of</t>
  </si>
  <si>
    <t>CA5610011</t>
  </si>
  <si>
    <t>Santa Rosa City Of</t>
  </si>
  <si>
    <t>CA4910009</t>
  </si>
  <si>
    <t>Scotts Valley Water District</t>
  </si>
  <si>
    <t>CA4410013</t>
  </si>
  <si>
    <t>Seal Beach City Of</t>
  </si>
  <si>
    <t>CA3010041</t>
  </si>
  <si>
    <t>Shafter City Of</t>
  </si>
  <si>
    <t>CA1510019</t>
  </si>
  <si>
    <t>Shasta Lake City Of</t>
  </si>
  <si>
    <t>CA4510006</t>
  </si>
  <si>
    <t>Sierra Madre City Of</t>
  </si>
  <si>
    <t>CA1910148</t>
  </si>
  <si>
    <t>Signal Hill City Of</t>
  </si>
  <si>
    <t>CA1910149</t>
  </si>
  <si>
    <t>SLVWD - FELTON WATER SYSTEM</t>
  </si>
  <si>
    <t>CA4410002</t>
  </si>
  <si>
    <t>Soledad City Of</t>
  </si>
  <si>
    <t>CA2710011</t>
  </si>
  <si>
    <t>Sonoma City Of</t>
  </si>
  <si>
    <t>CA4910012</t>
  </si>
  <si>
    <t>Soquel Creek Water District</t>
  </si>
  <si>
    <t>CA4410017</t>
  </si>
  <si>
    <t>South Coast Water District</t>
  </si>
  <si>
    <t>CA3010042</t>
  </si>
  <si>
    <t>South Feather Water and Power</t>
  </si>
  <si>
    <t>CA0410006</t>
  </si>
  <si>
    <t>South Gate City Of</t>
  </si>
  <si>
    <t>CA1910152</t>
  </si>
  <si>
    <t>South Pasadena City Of</t>
  </si>
  <si>
    <t>CA1910154</t>
  </si>
  <si>
    <t>South Tahoe Public Utility District</t>
  </si>
  <si>
    <t>CA0910002</t>
  </si>
  <si>
    <t>Stockton City Of</t>
  </si>
  <si>
    <t>CA3910012</t>
  </si>
  <si>
    <t>SUBURBAN WATER SYSTEMS-COVINA KNOLLS</t>
  </si>
  <si>
    <t>CA1910200</t>
  </si>
  <si>
    <t>SUBURBAN WATER SYSTEMS-GLENDORA</t>
  </si>
  <si>
    <t>CA1910046</t>
  </si>
  <si>
    <t>SUBURBAN WATER SYSTEMS-LA MIRADA</t>
  </si>
  <si>
    <t>CA1910059</t>
  </si>
  <si>
    <t>Suburban Water Systems-San Jose Hills</t>
  </si>
  <si>
    <t>CA1910205</t>
  </si>
  <si>
    <t>Suburban Water Systems-Whittier</t>
  </si>
  <si>
    <t>CA1910174</t>
  </si>
  <si>
    <t>Suisun-Solano Water Authority</t>
  </si>
  <si>
    <t>CA4810005</t>
  </si>
  <si>
    <t>Sunny Slope Water Company</t>
  </si>
  <si>
    <t>CA1910157</t>
  </si>
  <si>
    <t>Sunnyslope Community Water District</t>
  </si>
  <si>
    <t>CA3510003</t>
  </si>
  <si>
    <t>Sunnyvale City Of</t>
  </si>
  <si>
    <t>CA4310014</t>
  </si>
  <si>
    <t>Susanville City Of</t>
  </si>
  <si>
    <t>CA1810001</t>
  </si>
  <si>
    <t>Sweetwater Authority</t>
  </si>
  <si>
    <t>CA3710025</t>
  </si>
  <si>
    <t>Sweetwater Springs CWD - Guerneville</t>
  </si>
  <si>
    <t>CA4910004</t>
  </si>
  <si>
    <t>SWEETWATER SPRINGS CWD - MONTE RIO</t>
  </si>
  <si>
    <t>CA4910028</t>
  </si>
  <si>
    <t>TAHOE CITY PUD - MAIN</t>
  </si>
  <si>
    <t>CA3110010</t>
  </si>
  <si>
    <t>TAHOE CITY PUD - MCKINNEY-QUAIL</t>
  </si>
  <si>
    <t>CA3110011</t>
  </si>
  <si>
    <t>TAHOE CITY PUD - RUBICON</t>
  </si>
  <si>
    <t>CA0910012</t>
  </si>
  <si>
    <t>TAHOE CITY PUD - TAHOE CEDARS</t>
  </si>
  <si>
    <t>CA3110013</t>
  </si>
  <si>
    <t>Tehachapi City Of</t>
  </si>
  <si>
    <t>CA1510020</t>
  </si>
  <si>
    <t>TEMESCAL VALLEY WATER DISTRICT</t>
  </si>
  <si>
    <t>CA3310074</t>
  </si>
  <si>
    <t>THERMALITO WATER &amp; SEWER DIST</t>
  </si>
  <si>
    <t>CA0410008</t>
  </si>
  <si>
    <t>Thousand Oaks City Of</t>
  </si>
  <si>
    <t>CA5610020</t>
  </si>
  <si>
    <t>Torrance City Of</t>
  </si>
  <si>
    <t>CA1910213</t>
  </si>
  <si>
    <t>Trabuco Canyon Water District</t>
  </si>
  <si>
    <t>CA3010094</t>
  </si>
  <si>
    <t>Tracy City Of</t>
  </si>
  <si>
    <t>CA3910011</t>
  </si>
  <si>
    <t>Triunfo Sanitation District-Oak Park Water Service</t>
  </si>
  <si>
    <t>CA5610043</t>
  </si>
  <si>
    <t>Truckee-Donner Public Utilities District</t>
  </si>
  <si>
    <t>CA2910003</t>
  </si>
  <si>
    <t>TUD - CEDAR RIDGE WATER SYSTEM</t>
  </si>
  <si>
    <t>CA5510015</t>
  </si>
  <si>
    <t>TUD - COLUMBIA WATER SYSTEM</t>
  </si>
  <si>
    <t>CA5510013</t>
  </si>
  <si>
    <t>TUD - PONDEROSA</t>
  </si>
  <si>
    <t>CA5510002</t>
  </si>
  <si>
    <t>TUD - TUOLUMNE WATER SYSTEM</t>
  </si>
  <si>
    <t>CA5510003</t>
  </si>
  <si>
    <t>TUD-APPLE VALLEY ESTATES</t>
  </si>
  <si>
    <t>CA5510028</t>
  </si>
  <si>
    <t>Tulare City Of</t>
  </si>
  <si>
    <t>CA5410015</t>
  </si>
  <si>
    <t>Tuolumne Utilities District-Sonora Jamestown</t>
  </si>
  <si>
    <t>CA5510001</t>
  </si>
  <si>
    <t>Tuolumne Utilities District-Upper Basin</t>
  </si>
  <si>
    <t>CA5510012</t>
  </si>
  <si>
    <t>Turlock City Of</t>
  </si>
  <si>
    <t>CA5010019</t>
  </si>
  <si>
    <t>Tustin City Of</t>
  </si>
  <si>
    <t>CA3010046</t>
  </si>
  <si>
    <t>Twentynine Palms Water District</t>
  </si>
  <si>
    <t>CA3610049</t>
  </si>
  <si>
    <t>Ukiah City Of</t>
  </si>
  <si>
    <t>CA2310003</t>
  </si>
  <si>
    <t>Upland City Of</t>
  </si>
  <si>
    <t>CA3610050</t>
  </si>
  <si>
    <t>Vacaville City Of</t>
  </si>
  <si>
    <t>CA4810008</t>
  </si>
  <si>
    <t>Vallecitos Water District</t>
  </si>
  <si>
    <t>CA3710002</t>
  </si>
  <si>
    <t>Vallejo City Of</t>
  </si>
  <si>
    <t>CA4810007</t>
  </si>
  <si>
    <t>Valley Center Municipal Water District</t>
  </si>
  <si>
    <t>CA3710026</t>
  </si>
  <si>
    <t>Valley County Water District</t>
  </si>
  <si>
    <t>CA1910009</t>
  </si>
  <si>
    <t>Valley Of The Moon Water District</t>
  </si>
  <si>
    <t>CA4910013</t>
  </si>
  <si>
    <t>Valley Water Company</t>
  </si>
  <si>
    <t>CA1910166</t>
  </si>
  <si>
    <t>Vaughn Water Company</t>
  </si>
  <si>
    <t>CA1510029</t>
  </si>
  <si>
    <t>Ventura County Waterworks District No01-Moorpark</t>
  </si>
  <si>
    <t>CA5610018</t>
  </si>
  <si>
    <t>Ventura County Waterworks District No08-Simi Valley</t>
  </si>
  <si>
    <t>CA5610023</t>
  </si>
  <si>
    <t>Vernon City Of</t>
  </si>
  <si>
    <t>CA1910167</t>
  </si>
  <si>
    <t>Victorville Water District</t>
  </si>
  <si>
    <t>CA3610052</t>
  </si>
  <si>
    <t>Vista Irrigation District</t>
  </si>
  <si>
    <t>CA3710027</t>
  </si>
  <si>
    <t>Walnut Valley Water District</t>
  </si>
  <si>
    <t>CA1910234</t>
  </si>
  <si>
    <t>Wasco City Of</t>
  </si>
  <si>
    <t>CA1510021</t>
  </si>
  <si>
    <t>Watsonville City Of</t>
  </si>
  <si>
    <t>CA4410011</t>
  </si>
  <si>
    <t>West Kern Water District</t>
  </si>
  <si>
    <t>CA1510022</t>
  </si>
  <si>
    <t>WEST PALM SPRINGS VILLAGE</t>
  </si>
  <si>
    <t>CA3310078</t>
  </si>
  <si>
    <t>West Sacramento City Of</t>
  </si>
  <si>
    <t>CA5710003</t>
  </si>
  <si>
    <t>West Valley Water District</t>
  </si>
  <si>
    <t>CA3610004</t>
  </si>
  <si>
    <t>Westborough Water District</t>
  </si>
  <si>
    <t>CA4110027</t>
  </si>
  <si>
    <t>Western Municipal Water District Of Riverside</t>
  </si>
  <si>
    <t>CA3310049</t>
  </si>
  <si>
    <t>WESTERN MWD - MURRIETA DIVISION</t>
  </si>
  <si>
    <t>CA3310036</t>
  </si>
  <si>
    <t>Westminster City Of</t>
  </si>
  <si>
    <t>CA3010064</t>
  </si>
  <si>
    <t>Whittier City Of</t>
  </si>
  <si>
    <t>CA1910173</t>
  </si>
  <si>
    <t>Windsor Town Of</t>
  </si>
  <si>
    <t>CA4910017</t>
  </si>
  <si>
    <t>Woodland City Of</t>
  </si>
  <si>
    <t>CA5710006</t>
  </si>
  <si>
    <t>Yorba Linda Water District</t>
  </si>
  <si>
    <t>CA3010037</t>
  </si>
  <si>
    <t>Yreka City Of</t>
  </si>
  <si>
    <t>CA4710011</t>
  </si>
  <si>
    <t>Yuba City</t>
  </si>
  <si>
    <t>CA5110002</t>
  </si>
  <si>
    <t>Yucaipa Valley Water District</t>
  </si>
  <si>
    <t>CA3610055</t>
  </si>
  <si>
    <t>**Apparent loss standards are equal to the baseline apparent loss, expressed here in gallons per connection per day, calculated from information in Table 2.</t>
  </si>
  <si>
    <t>*Benefit-cost ratios are only calculated for those with standards requiring reduction, not for those maintaining current real water loss. The model does not calculate benefit-cost ratios for those maintaining real water loss.</t>
  </si>
  <si>
    <t>Table 2. Data for Standards</t>
  </si>
  <si>
    <t>System Name</t>
  </si>
  <si>
    <t>2017 Data</t>
  </si>
  <si>
    <t>2018 Data</t>
  </si>
  <si>
    <t>2019 Data</t>
  </si>
  <si>
    <t>2020 Data</t>
  </si>
  <si>
    <t>Real Loss (AF/yr)</t>
  </si>
  <si>
    <t>Length of Mains (mi)</t>
  </si>
  <si>
    <t>Number of Connections</t>
  </si>
  <si>
    <t>Variable Production Cost ($)</t>
  </si>
  <si>
    <t>Avg Operating Pressure (psi)</t>
  </si>
  <si>
    <t>Apparent Loss (AF/yr)</t>
  </si>
  <si>
    <t>Outlier Year</t>
  </si>
  <si>
    <t>ICF</t>
  </si>
  <si>
    <t>Detection Survey Frequency</t>
  </si>
  <si>
    <t>Marginal Avoided Cost of Water</t>
  </si>
  <si>
    <t>Annual Background Leakage</t>
  </si>
  <si>
    <t>Cost of Leak Detection</t>
  </si>
  <si>
    <t>Avg Duration Leaks on Mains</t>
  </si>
  <si>
    <t>Number Leaks Reported on Mains</t>
  </si>
  <si>
    <t>Avg Duration Leaks on Laterals</t>
  </si>
  <si>
    <t>Number of Reported Leaks on Laterals</t>
  </si>
  <si>
    <t>Rise in Price of Water</t>
  </si>
  <si>
    <t>Annual Reported Leakage</t>
  </si>
  <si>
    <t>Avg Flow Rate Leaks on Mains</t>
  </si>
  <si>
    <t>Avg Flow Rate Leaks on Laterals</t>
  </si>
  <si>
    <t>Number of Unreported Leaks on Mains</t>
  </si>
  <si>
    <t>Number of Unreported Leaks on Laterals</t>
  </si>
  <si>
    <t>Efficiency of Leak Detection Equipment</t>
  </si>
  <si>
    <t>Avg Unit Leak Repair Cost for Mains</t>
  </si>
  <si>
    <t>Avg Unit Leak Repair Cost for Laterals</t>
  </si>
  <si>
    <t>Rate of Rise of Leakage</t>
  </si>
  <si>
    <t>Annual Unreported Leakage</t>
  </si>
  <si>
    <t>Avg Flow Rate Unreported Leaks on Mains</t>
  </si>
  <si>
    <t>Avg Flow Rate Unreported Leaks on Laterals</t>
  </si>
  <si>
    <t>X</t>
  </si>
  <si>
    <t>All Data Submitted</t>
  </si>
  <si>
    <t>Some Data Missing</t>
  </si>
  <si>
    <t>All Data Missing</t>
  </si>
  <si>
    <t>Calaveras County Water District: Copper Cove</t>
  </si>
  <si>
    <t>Calaveras County Water District: West Point</t>
  </si>
  <si>
    <t>Sacramento County Water Agency: Northgate 880</t>
  </si>
  <si>
    <t>TAHOE CITY PUD - MCKINNEY/QUAIL</t>
  </si>
  <si>
    <t>Table 3. Questions and Answers</t>
  </si>
  <si>
    <t>#</t>
  </si>
  <si>
    <t>Question</t>
  </si>
  <si>
    <t>Answer</t>
  </si>
  <si>
    <t>Why are systems with less than 3,000 service connections included in this list?</t>
  </si>
  <si>
    <t>Because the Urban Retail Water Supplier (URWS) definition has been updated (see question 3), the standards have been updated to include systems with between 200 and 3,000 service connections that are owned and operated by URWS. While the defintion only includes systems between 200 and 3,000 connections if they are adjacent or interconnected, due to data limitations, all systems of this size are included in the current list. Further updates will remove smaller systems that are not adjacent or interconnected (see questions 4 and 5).</t>
  </si>
  <si>
    <t>What are these standards and where can I find more details?</t>
  </si>
  <si>
    <r>
      <t xml:space="preserve">More information is available on our website (https://www.waterboards.ca.gov/water_issues/programs/conservation_portal/water_loss_control.html).
These standards are developed using the state's economic model. For more details on the equations used to develop the model, see the </t>
    </r>
    <r>
      <rPr>
        <b/>
        <sz val="12"/>
        <color theme="1"/>
        <rFont val="Calibri"/>
        <family val="2"/>
        <scheme val="minor"/>
      </rPr>
      <t>guidance document</t>
    </r>
    <r>
      <rPr>
        <sz val="12"/>
        <color theme="1"/>
        <rFont val="Calibri"/>
        <family val="2"/>
        <scheme val="minor"/>
      </rPr>
      <t xml:space="preserve"> (https://www.waterboards.ca.gov/water_issues/programs/conservation_portal/docs/water-loss-model-guidance-12-03-2021.pdf) and </t>
    </r>
    <r>
      <rPr>
        <b/>
        <sz val="12"/>
        <color theme="1"/>
        <rFont val="Calibri"/>
        <family val="2"/>
        <scheme val="minor"/>
      </rPr>
      <t>model equations changes document</t>
    </r>
    <r>
      <rPr>
        <sz val="12"/>
        <color theme="1"/>
        <rFont val="Calibri"/>
        <family val="2"/>
        <scheme val="minor"/>
      </rPr>
      <t xml:space="preserve"> (https://www.waterboards.ca.gov/water_issues/programs/conservation_portal/docs/2022/model-equation-changes.pd) </t>
    </r>
  </si>
  <si>
    <t>Which systems should be on this list?</t>
  </si>
  <si>
    <t>This list should contain only Urban Retail Water Suppliers (URWS), which are defined as serving more than 3,000 service connections or 3,000 AF of water per year, and they can include multiple systems that are owned and operated by the same entity. Systems with less than 3,000 service connections or serving less than 3,000 AF/yr should be included in this list if they are owned and operated by a URWS, have at least 200 connections, and at least one of the following is true:
-the system is permanently interconnected with other system(s) owned and operated by the same supplier, such that the combined systems serve at least 3,000 service connections or 3,000 AF/yr;
-the service area boundaries are adjacent to other system(s) owned and operated by the same supplier, such that the combined systems serve at least 3,000 service connections or 3,000 AF/yr;
-the supplier is voluntarily using the system's data to calculate their urban water use objective.</t>
  </si>
  <si>
    <t>How was this list developed?</t>
  </si>
  <si>
    <t>This list was compiled using information from the 2015 and 2020 Urban Water Management Plans, as well as other sources such as SDWIS and the Electronic Annual Report. At this time, we are unable to determine which systems are adjacent. We are developing methodology to determine this and will be updating this list to remove non-adjacent systems. Suppliers may submit proof of non-adjacency to orpp-waterlosscontrol@waterboards.ca.gov to have systems removed from this list.</t>
  </si>
  <si>
    <t>What should I do if I think my system has been accidentally included or is missing from this list?</t>
  </si>
  <si>
    <t>Please email us at orpp-waterlosscontrol@waterboards.ca.gov with details about the system so we can make any necessary corrections.</t>
  </si>
  <si>
    <t>What does the blue highlighting mean?</t>
  </si>
  <si>
    <t>If a row is highlighted in blue, it means that value(s) have changed in that row since the previous version of this spreadsheet was released.</t>
  </si>
  <si>
    <t>Baseline Real Loss (gpscd)</t>
  </si>
  <si>
    <t>Real Loss Standard (gpscd)</t>
  </si>
  <si>
    <t>Apparent Loss Standard**
(gpscd)</t>
  </si>
  <si>
    <t>CA0310021</t>
  </si>
  <si>
    <t>Placer County Water Agency - Alta</t>
  </si>
  <si>
    <t>Placer County Water Agency - Colfax</t>
  </si>
  <si>
    <t>Table 1. Standards</t>
  </si>
  <si>
    <t>CA4910024</t>
  </si>
  <si>
    <t>CA4910023</t>
  </si>
  <si>
    <t>Deadline to Meet Standard</t>
  </si>
  <si>
    <t>CA2410008</t>
  </si>
  <si>
    <t>Baseline Data Compliance</t>
  </si>
  <si>
    <t>Table 4. Compliance Tracking</t>
  </si>
  <si>
    <t>Data Quality Questionnaire</t>
  </si>
  <si>
    <t>Pressure Management Questionnaire</t>
  </si>
  <si>
    <t>California American Water Company: Arden</t>
  </si>
  <si>
    <t>California American Water Company: Hidden Hills</t>
  </si>
  <si>
    <t>California American Water Company: Isleton</t>
  </si>
  <si>
    <t>California American Water Company: Larkfield</t>
  </si>
  <si>
    <t>California American Water Company: Coronado</t>
  </si>
  <si>
    <t>California American Water Company: Meadowbrook</t>
  </si>
  <si>
    <t>California American Water Company: Parkway (Sacramento)</t>
  </si>
  <si>
    <t>California American Water Company: San Marino (Los Angeles)</t>
  </si>
  <si>
    <t>California American Water Company: Duarte (Los Angeles)</t>
  </si>
  <si>
    <t>California American Water Company: Baldwin Hills (Los Angeles)</t>
  </si>
  <si>
    <t>California American Water Company: Antelope (Sacramento)</t>
  </si>
  <si>
    <t>California American Water Company: Fruitridge Vista (Sacramento)</t>
  </si>
  <si>
    <t>California American Water Company: Suburban Rosemont</t>
  </si>
  <si>
    <t>California American Water Company: Toro</t>
  </si>
  <si>
    <t>CA3410047</t>
  </si>
  <si>
    <t>California American Water Company: Thousand Oaks Newbury (Ventura)</t>
  </si>
  <si>
    <t>California American Water Company: West Placer County</t>
  </si>
  <si>
    <t>California American Water Company: Ambler Park</t>
  </si>
  <si>
    <t>California American Water Company: Las Posas Estates</t>
  </si>
  <si>
    <t>California American Water Company: Geyserville</t>
  </si>
  <si>
    <t>California American Water Company: Lincoln Oaks</t>
  </si>
  <si>
    <t>California American Water Company: Monterey</t>
  </si>
  <si>
    <t>California American Water Company: Walnut Grove</t>
  </si>
  <si>
    <t>California American Water Company: Rio Plaza</t>
  </si>
  <si>
    <t>CA5610010</t>
  </si>
  <si>
    <t>January 1, 2028</t>
  </si>
  <si>
    <t>January 1, 2031</t>
  </si>
  <si>
    <t>color code for due dates: newly acquired (purple), consolidation (green)</t>
  </si>
  <si>
    <t>New Baseline Period: 2020-2023</t>
  </si>
  <si>
    <t>New Baseline Period: 2021-2024</t>
  </si>
  <si>
    <t>Newly Acquired</t>
  </si>
  <si>
    <t>California American Water Company: Oakhurst</t>
  </si>
  <si>
    <t>CA2010007</t>
  </si>
  <si>
    <t>New Baseline Period</t>
  </si>
  <si>
    <t>California American Water Compnay: Goldside</t>
  </si>
  <si>
    <t>CA2010014</t>
  </si>
  <si>
    <t>California American Water Compnay: East Pasadena</t>
  </si>
  <si>
    <t>CA1910020</t>
  </si>
  <si>
    <t>California American Water Company: Piru</t>
  </si>
  <si>
    <t>CA5610021</t>
  </si>
  <si>
    <t>California American Water Company: Bellflower</t>
  </si>
  <si>
    <t>CA1910018</t>
  </si>
  <si>
    <t>New Baseline Period: 2023-2026</t>
  </si>
  <si>
    <t>New Baseline Period: 2022-2025</t>
  </si>
  <si>
    <t>California Water Service Company: Bakersfield</t>
  </si>
  <si>
    <t>California Water Service Company: Bear Gulch</t>
  </si>
  <si>
    <t>California Water Service Company: Dixon</t>
  </si>
  <si>
    <t>California Water Service Company: Dominguez</t>
  </si>
  <si>
    <t>California Water Service Company: East Los Angeles</t>
  </si>
  <si>
    <t>California Water Service Company: Hermosa-Redondo</t>
  </si>
  <si>
    <t>California Water Service Company: Livermore</t>
  </si>
  <si>
    <t>California Water Service Company: Los Altos Suburban</t>
  </si>
  <si>
    <t>California Water Service Company: Marysville</t>
  </si>
  <si>
    <t>California Water Service Company: San Carlos (Mid Peninsula)</t>
  </si>
  <si>
    <t>California Water Service Company: San Mateo (Mid Peninsula)</t>
  </si>
  <si>
    <t>California Water Service Company: Oroville</t>
  </si>
  <si>
    <t>California Water Service Company: Palos Verdes</t>
  </si>
  <si>
    <t>California Water Service Company: Selma</t>
  </si>
  <si>
    <t>California Water Service Company: South San Francisco</t>
  </si>
  <si>
    <t>California Water Service Company: Stockton</t>
  </si>
  <si>
    <t>California Water Service Company: Westlake</t>
  </si>
  <si>
    <t>California Water Service Company: Visalia</t>
  </si>
  <si>
    <t>California Water Service Company: Salinas</t>
  </si>
  <si>
    <t>California Water Service Company: Chico</t>
  </si>
  <si>
    <t>California Water Service Company: North Garden</t>
  </si>
  <si>
    <t>California Water Service Company: Hamilton City</t>
  </si>
  <si>
    <t>Calaveras County Water District: Ebbetts Pass</t>
  </si>
  <si>
    <t>Calaveras County Water District: Jenny Lind</t>
  </si>
  <si>
    <t>Amador Water Agency: Camanche Village</t>
  </si>
  <si>
    <t>Amador Water Agency: Ione</t>
  </si>
  <si>
    <t>Amador Water Agency: Tanner</t>
  </si>
  <si>
    <t>Amador Water Agency: Buckhorn Plant</t>
  </si>
  <si>
    <t>Alhambra, City of</t>
  </si>
  <si>
    <t>Adelanto, City of</t>
  </si>
  <si>
    <t>American Canyon, City of</t>
  </si>
  <si>
    <t>Anaheim, City of</t>
  </si>
  <si>
    <t>Anderson, City of</t>
  </si>
  <si>
    <t>Antioch, City of</t>
  </si>
  <si>
    <t>Arcadia, City of</t>
  </si>
  <si>
    <t>Arcata, City of</t>
  </si>
  <si>
    <t>Arroyo Grande, City of</t>
  </si>
  <si>
    <t>Atwater, City of</t>
  </si>
  <si>
    <t>Bakersfield, City of</t>
  </si>
  <si>
    <t>Banning, City of</t>
  </si>
  <si>
    <t>Benicia, City of</t>
  </si>
  <si>
    <t>Beverly Hills, City of</t>
  </si>
  <si>
    <t>Big Bear Lake, City of</t>
  </si>
  <si>
    <t>Blythe, City of</t>
  </si>
  <si>
    <t>Brawley, City of</t>
  </si>
  <si>
    <t>Brea, City of</t>
  </si>
  <si>
    <t>Brentwood, City of</t>
  </si>
  <si>
    <t>Buena Park, City of</t>
  </si>
  <si>
    <t>Burbank, City of</t>
  </si>
  <si>
    <t>Burlingame, City of</t>
  </si>
  <si>
    <t>Calexico, City of</t>
  </si>
  <si>
    <t>Ceres City of</t>
  </si>
  <si>
    <t>Cerritos City of</t>
  </si>
  <si>
    <t>Chino City of</t>
  </si>
  <si>
    <t>Chino Hills City of</t>
  </si>
  <si>
    <t>Clovis City of</t>
  </si>
  <si>
    <t>Coachella City of</t>
  </si>
  <si>
    <t>Coalinga City of</t>
  </si>
  <si>
    <t>Colton City of</t>
  </si>
  <si>
    <t>Corcoran City of</t>
  </si>
  <si>
    <t>Corona City of</t>
  </si>
  <si>
    <t>Covina City of</t>
  </si>
  <si>
    <t>Cupertino City of</t>
  </si>
  <si>
    <t>Davis City of</t>
  </si>
  <si>
    <t>Delano City of</t>
  </si>
  <si>
    <t>Dinuba City of</t>
  </si>
  <si>
    <t>Downey City of</t>
  </si>
  <si>
    <t>East Palo Alto City of</t>
  </si>
  <si>
    <t>El Centro City of</t>
  </si>
  <si>
    <t>El Monte City of</t>
  </si>
  <si>
    <t>El Segundo City of</t>
  </si>
  <si>
    <t>Escondido City of</t>
  </si>
  <si>
    <t>Eureka City of</t>
  </si>
  <si>
    <t>Exeter City of</t>
  </si>
  <si>
    <t>Fairfield City of</t>
  </si>
  <si>
    <t>Folsom City of</t>
  </si>
  <si>
    <t>Folsom City of - Ashland</t>
  </si>
  <si>
    <t>Fortuna City of</t>
  </si>
  <si>
    <t>Fountain Valley City of</t>
  </si>
  <si>
    <t>Fresno City of</t>
  </si>
  <si>
    <t>Fullerton City of</t>
  </si>
  <si>
    <t>Galt City of</t>
  </si>
  <si>
    <t>Garden Grove City of</t>
  </si>
  <si>
    <t>Gilroy City of</t>
  </si>
  <si>
    <t>Glendale City of</t>
  </si>
  <si>
    <t>Glendora City of</t>
  </si>
  <si>
    <t>Greenfield City of</t>
  </si>
  <si>
    <t>Hanford City of</t>
  </si>
  <si>
    <t>Hawthorne City of</t>
  </si>
  <si>
    <t>Hayward City of</t>
  </si>
  <si>
    <t>Healdsburg City of</t>
  </si>
  <si>
    <t>Hemet City of</t>
  </si>
  <si>
    <t>Hillsborough Town of</t>
  </si>
  <si>
    <t>Hollister City of</t>
  </si>
  <si>
    <t>Huntington Beach City of</t>
  </si>
  <si>
    <t>Huntington Park City of</t>
  </si>
  <si>
    <t>Imperial City of</t>
  </si>
  <si>
    <t>Indio City of</t>
  </si>
  <si>
    <t>Inglewood City of</t>
  </si>
  <si>
    <t>Kerman City of</t>
  </si>
  <si>
    <t>Kingsburg City of</t>
  </si>
  <si>
    <t>La Habra City of</t>
  </si>
  <si>
    <t>La Palma City of</t>
  </si>
  <si>
    <t>La Verne City of</t>
  </si>
  <si>
    <t>Lakewood City of</t>
  </si>
  <si>
    <t>Lathrop City of</t>
  </si>
  <si>
    <t>LEMOORE, CITY of</t>
  </si>
  <si>
    <t>Lincoln City of</t>
  </si>
  <si>
    <t>LINDSAY, CITY of</t>
  </si>
  <si>
    <t>Livermore City of</t>
  </si>
  <si>
    <t>Livingston City of</t>
  </si>
  <si>
    <t>Lodi City of</t>
  </si>
  <si>
    <t>Loma Linda City of</t>
  </si>
  <si>
    <t>Lomita City of</t>
  </si>
  <si>
    <t>Lompoc City of</t>
  </si>
  <si>
    <t>Long Beach City of</t>
  </si>
  <si>
    <t>Los Angeles City Department of Water And Power</t>
  </si>
  <si>
    <t>Los Banos City of</t>
  </si>
  <si>
    <t>Lynwood City of</t>
  </si>
  <si>
    <t>Madera City of</t>
  </si>
  <si>
    <t>Manhattan Beach City of</t>
  </si>
  <si>
    <t>Manteca City of</t>
  </si>
  <si>
    <t>Martinez City of</t>
  </si>
  <si>
    <t>Menlo Park City of</t>
  </si>
  <si>
    <t>Merced City of</t>
  </si>
  <si>
    <t>Millbrae City of</t>
  </si>
  <si>
    <t>Milpitas City of</t>
  </si>
  <si>
    <t>Modesto City of</t>
  </si>
  <si>
    <t>Monrovia City of</t>
  </si>
  <si>
    <t>Monterey Park City of</t>
  </si>
  <si>
    <t>Morgan Hill City of</t>
  </si>
  <si>
    <t>Morro Bay City of</t>
  </si>
  <si>
    <t>Mountain View City of</t>
  </si>
  <si>
    <t>Napa City of</t>
  </si>
  <si>
    <t>NEVADA ID - LAKE of PINES</t>
  </si>
  <si>
    <t>Newport Beach City of</t>
  </si>
  <si>
    <t>Norco City of</t>
  </si>
  <si>
    <t>Norwalk City of</t>
  </si>
  <si>
    <t>Oakdale City of</t>
  </si>
  <si>
    <t>Oceanside City of</t>
  </si>
  <si>
    <t>Ontario City of</t>
  </si>
  <si>
    <t>Orange City of</t>
  </si>
  <si>
    <t>Oxnard City of</t>
  </si>
  <si>
    <t>Palo Alto City of</t>
  </si>
  <si>
    <t>Paramount City of</t>
  </si>
  <si>
    <t>Pasadena City of</t>
  </si>
  <si>
    <t>Paso Robles City of</t>
  </si>
  <si>
    <t>Patterson City of</t>
  </si>
  <si>
    <t>Petaluma City of</t>
  </si>
  <si>
    <t>Pico Rivera City of</t>
  </si>
  <si>
    <t>Pismo Beach City of</t>
  </si>
  <si>
    <t>Pittsburg City of</t>
  </si>
  <si>
    <t>Pleasanton City of</t>
  </si>
  <si>
    <t>Pomona City of</t>
  </si>
  <si>
    <t>Port Hueneme City of</t>
  </si>
  <si>
    <t>Porterville City of</t>
  </si>
  <si>
    <t>Poway City of</t>
  </si>
  <si>
    <t>Red Bluff City of</t>
  </si>
  <si>
    <t>Redding City of</t>
  </si>
  <si>
    <t>Redlands City of</t>
  </si>
  <si>
    <t>Reedley City of</t>
  </si>
  <si>
    <t>Rialto City of</t>
  </si>
  <si>
    <t>Rio Vista City of</t>
  </si>
  <si>
    <t>RIPON, CITY of</t>
  </si>
  <si>
    <t>Riverbank City of</t>
  </si>
  <si>
    <t>Riverside City of</t>
  </si>
  <si>
    <t>Rohnert Park City of</t>
  </si>
  <si>
    <t>Roseville City of</t>
  </si>
  <si>
    <t>Sacramento City of</t>
  </si>
  <si>
    <t>San Bernardino City of</t>
  </si>
  <si>
    <t>San Bruno City of</t>
  </si>
  <si>
    <t>San Buenaventura City of(Ventura)</t>
  </si>
  <si>
    <t>San Clemente City of</t>
  </si>
  <si>
    <t>San Diego City of</t>
  </si>
  <si>
    <t>San Fernando City of</t>
  </si>
  <si>
    <t>San Jacinto City of</t>
  </si>
  <si>
    <t>San Jose City of - EVG-EDV-COY</t>
  </si>
  <si>
    <t>San Jose City of - NSJ-ALVISO</t>
  </si>
  <si>
    <t>San Juan Capistrano City of</t>
  </si>
  <si>
    <t>San Luis Obispo City of</t>
  </si>
  <si>
    <t>Sanger City of</t>
  </si>
  <si>
    <t>Santa Ana City of</t>
  </si>
  <si>
    <t>Santa Barbara City of</t>
  </si>
  <si>
    <t>Santa Clara City of</t>
  </si>
  <si>
    <t>Santa Cruz City of</t>
  </si>
  <si>
    <t>Santa Fe Springs City of</t>
  </si>
  <si>
    <t>Santa Maria City of</t>
  </si>
  <si>
    <t>Santa Monica City of</t>
  </si>
  <si>
    <t>Santa Paula City of</t>
  </si>
  <si>
    <t>Santa Rosa City of</t>
  </si>
  <si>
    <t>Seal Beach City of</t>
  </si>
  <si>
    <t>Shafter City of</t>
  </si>
  <si>
    <t>Shasta Lake City of</t>
  </si>
  <si>
    <t>Sierra Madre City of</t>
  </si>
  <si>
    <t>Signal Hill City of</t>
  </si>
  <si>
    <t>Soledad City of</t>
  </si>
  <si>
    <t>Sonoma City of</t>
  </si>
  <si>
    <t>South Gate City of</t>
  </si>
  <si>
    <t>South Pasadena City of</t>
  </si>
  <si>
    <t>Stockton City of</t>
  </si>
  <si>
    <t>Sunnyvale City of</t>
  </si>
  <si>
    <t>Susanville City of</t>
  </si>
  <si>
    <t>Tehachapi City of</t>
  </si>
  <si>
    <t>Thousand Oaks City of</t>
  </si>
  <si>
    <t>Torrance City of</t>
  </si>
  <si>
    <t>Tracy City of</t>
  </si>
  <si>
    <t>Tulare City of</t>
  </si>
  <si>
    <t>Turlock City of</t>
  </si>
  <si>
    <t>Tustin City of</t>
  </si>
  <si>
    <t>Ukiah City of</t>
  </si>
  <si>
    <t>Upland City of</t>
  </si>
  <si>
    <t>Vacaville City of</t>
  </si>
  <si>
    <t>Vallejo City of</t>
  </si>
  <si>
    <t>Valley of The Moon Water District</t>
  </si>
  <si>
    <t>Vernon City of</t>
  </si>
  <si>
    <t>Wasco City of</t>
  </si>
  <si>
    <t>Watsonville City of</t>
  </si>
  <si>
    <t>West Sacramento City of</t>
  </si>
  <si>
    <t>Western Municipal Water District of Riverside</t>
  </si>
  <si>
    <t>Westminster City of</t>
  </si>
  <si>
    <t>Whittier City of</t>
  </si>
  <si>
    <t>Windsor Town of</t>
  </si>
  <si>
    <t>Woodland City of</t>
  </si>
  <si>
    <t>Yreka City of</t>
  </si>
  <si>
    <t>Camarillo, City of</t>
  </si>
  <si>
    <t>Placer County Water Agency: Weimar</t>
  </si>
  <si>
    <t>CA3110035</t>
  </si>
  <si>
    <t>January 1, 2034</t>
  </si>
  <si>
    <t>may be 2034</t>
  </si>
  <si>
    <t>New Baseline Period: 2024-2027</t>
  </si>
  <si>
    <t>may be 2031</t>
  </si>
  <si>
    <t>Casitas Municipal Water District: Ojai</t>
  </si>
  <si>
    <t>UPDATED: 4/9/2024</t>
  </si>
  <si>
    <t>Not Submitted</t>
  </si>
  <si>
    <t>Submitted</t>
  </si>
  <si>
    <t/>
  </si>
  <si>
    <t>Standards must be met by alternate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</si>
</sst>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font>
    <font>
      <b/>
      <sz val="14"/>
      <color theme="1"/>
      <name val="Calibri"/>
      <family val="2"/>
      <scheme val="minor"/>
    </font>
    <font>
      <b/>
      <sz val="9"/>
      <color theme="1"/>
      <name val="Calibri"/>
      <family val="2"/>
      <scheme val="minor"/>
    </font>
    <font>
      <b/>
      <sz val="12"/>
      <color theme="1"/>
      <name val="Calibri"/>
      <family val="2"/>
      <scheme val="minor"/>
    </font>
    <font>
      <sz val="12"/>
      <color theme="1"/>
      <name val="Calibri"/>
      <family val="2"/>
      <scheme val="minor"/>
    </font>
    <font>
      <sz val="11"/>
      <color rgb="FF000000"/>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7575"/>
        <bgColor indexed="64"/>
      </patternFill>
    </fill>
    <fill>
      <patternFill patternType="solid">
        <fgColor rgb="FFB4C6E7"/>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rgb="FF9966FF"/>
        <bgColor indexed="64"/>
      </patternFill>
    </fill>
    <fill>
      <patternFill patternType="solid">
        <fgColor rgb="FF00B050"/>
        <bgColor indexed="64"/>
      </patternFill>
    </fill>
    <fill>
      <patternFill patternType="solid">
        <fgColor theme="4" tint="0.39997558519241921"/>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42">
    <xf numFmtId="0" fontId="0" fillId="0" borderId="0" xfId="0"/>
    <xf numFmtId="0" fontId="16" fillId="0" borderId="0" xfId="0" applyFont="1" applyAlignment="1">
      <alignment horizontal="center" wrapText="1"/>
    </xf>
    <xf numFmtId="0" fontId="0" fillId="0" borderId="0" xfId="0" applyAlignment="1">
      <alignment wrapText="1"/>
    </xf>
    <xf numFmtId="0" fontId="0" fillId="0" borderId="15" xfId="0" applyBorder="1"/>
    <xf numFmtId="165" fontId="0" fillId="0" borderId="15" xfId="0" applyNumberFormat="1" applyBorder="1" applyAlignment="1">
      <alignment horizontal="center"/>
    </xf>
    <xf numFmtId="0" fontId="0" fillId="0" borderId="14" xfId="0" applyBorder="1"/>
    <xf numFmtId="0" fontId="16" fillId="0" borderId="13" xfId="0" applyFont="1" applyBorder="1" applyAlignment="1">
      <alignment horizontal="center" wrapText="1"/>
    </xf>
    <xf numFmtId="0" fontId="0" fillId="0" borderId="0" xfId="0" applyAlignment="1">
      <alignment horizontal="center"/>
    </xf>
    <xf numFmtId="0" fontId="16" fillId="0" borderId="12" xfId="0" applyFont="1" applyBorder="1" applyAlignment="1">
      <alignment horizontal="center" wrapText="1"/>
    </xf>
    <xf numFmtId="165" fontId="0" fillId="0" borderId="14" xfId="0" applyNumberFormat="1" applyBorder="1" applyAlignment="1">
      <alignment horizontal="center"/>
    </xf>
    <xf numFmtId="0" fontId="0" fillId="0" borderId="14" xfId="0" applyBorder="1" applyAlignment="1">
      <alignment horizontal="center"/>
    </xf>
    <xf numFmtId="0" fontId="16" fillId="0" borderId="11" xfId="0" applyFont="1" applyBorder="1" applyAlignment="1">
      <alignment horizontal="center" wrapText="1"/>
    </xf>
    <xf numFmtId="0" fontId="18" fillId="0" borderId="11" xfId="0" applyFont="1" applyBorder="1" applyAlignment="1">
      <alignment horizontal="center" wrapText="1"/>
    </xf>
    <xf numFmtId="0" fontId="18" fillId="0" borderId="12" xfId="0" applyFont="1" applyBorder="1" applyAlignment="1">
      <alignment horizontal="center" wrapText="1"/>
    </xf>
    <xf numFmtId="0" fontId="18" fillId="0" borderId="13" xfId="0" applyFont="1" applyBorder="1" applyAlignment="1">
      <alignment horizontal="center" wrapText="1"/>
    </xf>
    <xf numFmtId="164" fontId="0" fillId="0" borderId="22" xfId="0" applyNumberFormat="1" applyBorder="1" applyAlignment="1">
      <alignment horizontal="center"/>
    </xf>
    <xf numFmtId="164" fontId="0" fillId="0" borderId="14" xfId="0" applyNumberFormat="1" applyBorder="1" applyAlignment="1">
      <alignment horizontal="center"/>
    </xf>
    <xf numFmtId="164" fontId="0" fillId="0" borderId="15" xfId="0" applyNumberFormat="1" applyBorder="1" applyAlignment="1">
      <alignment horizontal="center"/>
    </xf>
    <xf numFmtId="1" fontId="0" fillId="0" borderId="23" xfId="0" applyNumberFormat="1" applyBorder="1" applyAlignment="1">
      <alignment horizontal="center"/>
    </xf>
    <xf numFmtId="1" fontId="0" fillId="0" borderId="19" xfId="0" applyNumberFormat="1" applyBorder="1" applyAlignment="1">
      <alignment horizontal="center"/>
    </xf>
    <xf numFmtId="0" fontId="19" fillId="0" borderId="0" xfId="0" applyFont="1"/>
    <xf numFmtId="0" fontId="16" fillId="0" borderId="10" xfId="0" applyFont="1" applyBorder="1" applyAlignment="1">
      <alignment horizontal="center" wrapText="1"/>
    </xf>
    <xf numFmtId="164" fontId="0" fillId="0" borderId="23" xfId="0" applyNumberFormat="1" applyBorder="1" applyAlignment="1">
      <alignment horizontal="center"/>
    </xf>
    <xf numFmtId="164" fontId="0" fillId="0" borderId="19" xfId="0" applyNumberFormat="1" applyBorder="1" applyAlignment="1">
      <alignment horizontal="center"/>
    </xf>
    <xf numFmtId="0" fontId="0" fillId="0" borderId="21" xfId="0" applyBorder="1"/>
    <xf numFmtId="0" fontId="0" fillId="0" borderId="22" xfId="0" applyBorder="1"/>
    <xf numFmtId="0" fontId="0" fillId="0" borderId="21" xfId="0" applyBorder="1" applyAlignment="1">
      <alignment horizontal="center"/>
    </xf>
    <xf numFmtId="0" fontId="0" fillId="0" borderId="24" xfId="0" applyBorder="1" applyAlignment="1">
      <alignment horizontal="center"/>
    </xf>
    <xf numFmtId="0" fontId="0" fillId="0" borderId="22"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19" xfId="0" applyBorder="1" applyAlignment="1">
      <alignment horizontal="center"/>
    </xf>
    <xf numFmtId="165" fontId="0" fillId="0" borderId="21" xfId="0" applyNumberFormat="1" applyBorder="1" applyAlignment="1">
      <alignment horizontal="center"/>
    </xf>
    <xf numFmtId="165" fontId="0" fillId="0" borderId="22" xfId="0" applyNumberFormat="1" applyBorder="1" applyAlignment="1">
      <alignment horizontal="center"/>
    </xf>
    <xf numFmtId="0" fontId="20" fillId="0" borderId="21" xfId="0" applyFont="1" applyBorder="1" applyAlignment="1">
      <alignment horizontal="center" wrapText="1"/>
    </xf>
    <xf numFmtId="2" fontId="20" fillId="0" borderId="24" xfId="0" applyNumberFormat="1" applyFont="1" applyBorder="1" applyAlignment="1">
      <alignment horizontal="center" wrapText="1"/>
    </xf>
    <xf numFmtId="0" fontId="20" fillId="0" borderId="24" xfId="0" applyFont="1" applyBorder="1" applyAlignment="1">
      <alignment horizontal="center" wrapText="1"/>
    </xf>
    <xf numFmtId="0" fontId="20" fillId="0" borderId="22" xfId="0" applyFont="1" applyBorder="1" applyAlignment="1">
      <alignment horizontal="center" wrapText="1"/>
    </xf>
    <xf numFmtId="165" fontId="0" fillId="0" borderId="19" xfId="0" applyNumberFormat="1" applyBorder="1" applyAlignment="1">
      <alignment horizontal="center"/>
    </xf>
    <xf numFmtId="165" fontId="0" fillId="0" borderId="0" xfId="0" applyNumberFormat="1" applyAlignment="1">
      <alignment horizontal="center"/>
    </xf>
    <xf numFmtId="3" fontId="0" fillId="0" borderId="0" xfId="0" applyNumberFormat="1" applyAlignment="1">
      <alignment horizontal="center"/>
    </xf>
    <xf numFmtId="164" fontId="0" fillId="0" borderId="0" xfId="0" applyNumberFormat="1" applyAlignment="1">
      <alignment horizontal="center"/>
    </xf>
    <xf numFmtId="0" fontId="0" fillId="0" borderId="14" xfId="0" applyBorder="1" applyAlignment="1">
      <alignment horizontal="left"/>
    </xf>
    <xf numFmtId="165" fontId="0" fillId="0" borderId="24" xfId="0" applyNumberFormat="1" applyBorder="1" applyAlignment="1">
      <alignment horizontal="center"/>
    </xf>
    <xf numFmtId="3" fontId="0" fillId="0" borderId="24" xfId="0" applyNumberFormat="1" applyBorder="1" applyAlignment="1">
      <alignment horizontal="center"/>
    </xf>
    <xf numFmtId="164" fontId="0" fillId="0" borderId="24" xfId="0" applyNumberFormat="1" applyBorder="1" applyAlignment="1">
      <alignment horizontal="center"/>
    </xf>
    <xf numFmtId="0" fontId="19"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2" fillId="0" borderId="0" xfId="0" applyFont="1" applyAlignment="1">
      <alignment wrapText="1"/>
    </xf>
    <xf numFmtId="0" fontId="22" fillId="0" borderId="0" xfId="0" applyFont="1"/>
    <xf numFmtId="0" fontId="0" fillId="0" borderId="16" xfId="0" applyBorder="1"/>
    <xf numFmtId="0" fontId="0" fillId="0" borderId="18" xfId="0" applyBorder="1"/>
    <xf numFmtId="165" fontId="0" fillId="0" borderId="16" xfId="0" applyNumberFormat="1" applyBorder="1" applyAlignment="1">
      <alignment horizontal="center"/>
    </xf>
    <xf numFmtId="165" fontId="0" fillId="0" borderId="17" xfId="0" applyNumberFormat="1" applyBorder="1" applyAlignment="1">
      <alignment horizontal="center"/>
    </xf>
    <xf numFmtId="164" fontId="0" fillId="0" borderId="18" xfId="0" applyNumberFormat="1" applyBorder="1" applyAlignment="1">
      <alignment horizontal="center"/>
    </xf>
    <xf numFmtId="1" fontId="0" fillId="0" borderId="20" xfId="0" applyNumberFormat="1" applyBorder="1" applyAlignment="1">
      <alignment horizontal="center"/>
    </xf>
    <xf numFmtId="164" fontId="0" fillId="0" borderId="20" xfId="0" applyNumberFormat="1" applyBorder="1" applyAlignment="1">
      <alignment horizontal="center"/>
    </xf>
    <xf numFmtId="164" fontId="0" fillId="0" borderId="17" xfId="0" applyNumberFormat="1" applyBorder="1" applyAlignment="1">
      <alignment horizontal="center"/>
    </xf>
    <xf numFmtId="0" fontId="21" fillId="0" borderId="21" xfId="0" applyFont="1" applyBorder="1" applyAlignment="1">
      <alignment horizontal="center"/>
    </xf>
    <xf numFmtId="0" fontId="22" fillId="0" borderId="25" xfId="0" applyFont="1" applyBorder="1" applyAlignment="1">
      <alignment horizontal="left" wrapText="1"/>
    </xf>
    <xf numFmtId="0" fontId="22" fillId="0" borderId="28" xfId="0" applyFont="1" applyBorder="1" applyAlignment="1">
      <alignment horizontal="center"/>
    </xf>
    <xf numFmtId="0" fontId="22" fillId="0" borderId="29" xfId="0" applyFont="1" applyBorder="1" applyAlignment="1">
      <alignment horizontal="center"/>
    </xf>
    <xf numFmtId="0" fontId="21" fillId="0" borderId="23" xfId="0" applyFont="1" applyBorder="1" applyAlignment="1">
      <alignment horizontal="center" wrapText="1"/>
    </xf>
    <xf numFmtId="0" fontId="22" fillId="0" borderId="26" xfId="0" applyFont="1" applyBorder="1" applyAlignment="1">
      <alignment wrapText="1"/>
    </xf>
    <xf numFmtId="0" fontId="22" fillId="0" borderId="28" xfId="0" applyFont="1" applyBorder="1" applyAlignment="1">
      <alignment horizontal="left" wrapText="1"/>
    </xf>
    <xf numFmtId="0" fontId="22" fillId="0" borderId="29" xfId="0" applyFont="1" applyBorder="1" applyAlignment="1">
      <alignment horizontal="left" wrapText="1"/>
    </xf>
    <xf numFmtId="0" fontId="21" fillId="0" borderId="22" xfId="0" applyFont="1" applyBorder="1" applyAlignment="1">
      <alignment horizontal="center" wrapText="1"/>
    </xf>
    <xf numFmtId="165" fontId="0" fillId="0" borderId="14" xfId="0" applyNumberFormat="1" applyBorder="1" applyAlignment="1">
      <alignment horizontal="center" vertical="center"/>
    </xf>
    <xf numFmtId="165" fontId="0" fillId="0" borderId="0" xfId="0" applyNumberFormat="1"/>
    <xf numFmtId="0" fontId="23" fillId="0" borderId="0" xfId="0" applyFont="1" applyAlignment="1">
      <alignment horizontal="center"/>
    </xf>
    <xf numFmtId="0" fontId="0" fillId="0" borderId="17" xfId="0" applyBorder="1"/>
    <xf numFmtId="0" fontId="0" fillId="0" borderId="16"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165" fontId="0" fillId="0" borderId="18" xfId="0" applyNumberFormat="1" applyBorder="1" applyAlignment="1">
      <alignment horizontal="center"/>
    </xf>
    <xf numFmtId="3" fontId="0" fillId="0" borderId="18" xfId="0" applyNumberFormat="1" applyBorder="1" applyAlignment="1">
      <alignment horizontal="center"/>
    </xf>
    <xf numFmtId="0" fontId="22" fillId="0" borderId="30" xfId="0" applyFont="1" applyBorder="1" applyAlignment="1">
      <alignment horizontal="center"/>
    </xf>
    <xf numFmtId="0" fontId="22" fillId="0" borderId="30" xfId="0" applyFont="1" applyBorder="1" applyAlignment="1">
      <alignment wrapText="1"/>
    </xf>
    <xf numFmtId="0" fontId="22" fillId="0" borderId="27" xfId="0" applyFont="1" applyBorder="1" applyAlignment="1">
      <alignment wrapText="1"/>
    </xf>
    <xf numFmtId="0" fontId="0" fillId="34" borderId="14" xfId="0" applyFill="1" applyBorder="1"/>
    <xf numFmtId="0" fontId="0" fillId="34" borderId="15" xfId="0" applyFill="1" applyBorder="1"/>
    <xf numFmtId="0" fontId="0" fillId="34" borderId="14" xfId="0" applyFill="1" applyBorder="1" applyAlignment="1">
      <alignment horizontal="center"/>
    </xf>
    <xf numFmtId="0" fontId="0" fillId="34" borderId="0" xfId="0" applyFill="1" applyAlignment="1">
      <alignment horizontal="center"/>
    </xf>
    <xf numFmtId="0" fontId="0" fillId="34" borderId="15" xfId="0" applyFill="1" applyBorder="1" applyAlignment="1">
      <alignment horizontal="center"/>
    </xf>
    <xf numFmtId="0" fontId="0" fillId="34" borderId="19" xfId="0" applyFill="1" applyBorder="1" applyAlignment="1">
      <alignment horizontal="center"/>
    </xf>
    <xf numFmtId="165" fontId="0" fillId="34" borderId="14" xfId="0" applyNumberFormat="1" applyFill="1" applyBorder="1" applyAlignment="1">
      <alignment horizontal="center"/>
    </xf>
    <xf numFmtId="165" fontId="0" fillId="34" borderId="0" xfId="0" applyNumberFormat="1" applyFill="1" applyAlignment="1">
      <alignment horizontal="center"/>
    </xf>
    <xf numFmtId="3" fontId="0" fillId="34" borderId="0" xfId="0" applyNumberFormat="1" applyFill="1" applyAlignment="1">
      <alignment horizontal="center"/>
    </xf>
    <xf numFmtId="165" fontId="0" fillId="34" borderId="15" xfId="0" applyNumberFormat="1" applyFill="1" applyBorder="1" applyAlignment="1">
      <alignment horizontal="center"/>
    </xf>
    <xf numFmtId="0" fontId="0" fillId="34" borderId="0" xfId="0" applyFill="1"/>
    <xf numFmtId="164" fontId="0" fillId="34" borderId="0" xfId="0" applyNumberFormat="1" applyFill="1" applyAlignment="1">
      <alignment horizontal="center"/>
    </xf>
    <xf numFmtId="1" fontId="0" fillId="34" borderId="19" xfId="0" applyNumberFormat="1" applyFill="1" applyBorder="1" applyAlignment="1">
      <alignment horizontal="center"/>
    </xf>
    <xf numFmtId="164" fontId="0" fillId="34" borderId="19" xfId="0" applyNumberFormat="1" applyFill="1" applyBorder="1" applyAlignment="1">
      <alignment horizontal="center"/>
    </xf>
    <xf numFmtId="164" fontId="0" fillId="34" borderId="15" xfId="0" applyNumberFormat="1" applyFill="1" applyBorder="1" applyAlignment="1">
      <alignment horizontal="center"/>
    </xf>
    <xf numFmtId="0" fontId="0" fillId="35" borderId="14" xfId="0" applyFill="1" applyBorder="1"/>
    <xf numFmtId="0" fontId="0" fillId="35" borderId="0" xfId="0" applyFill="1"/>
    <xf numFmtId="165" fontId="0" fillId="35" borderId="14" xfId="0" applyNumberFormat="1" applyFill="1" applyBorder="1" applyAlignment="1">
      <alignment horizontal="center"/>
    </xf>
    <xf numFmtId="165" fontId="0" fillId="35" borderId="15" xfId="0" applyNumberFormat="1" applyFill="1" applyBorder="1" applyAlignment="1">
      <alignment horizontal="center"/>
    </xf>
    <xf numFmtId="164" fontId="0" fillId="35" borderId="0" xfId="0" applyNumberFormat="1" applyFill="1" applyAlignment="1">
      <alignment horizontal="center"/>
    </xf>
    <xf numFmtId="1" fontId="0" fillId="35" borderId="19" xfId="0" applyNumberFormat="1" applyFill="1" applyBorder="1" applyAlignment="1">
      <alignment horizontal="center"/>
    </xf>
    <xf numFmtId="164" fontId="0" fillId="35" borderId="19" xfId="0" applyNumberFormat="1" applyFill="1" applyBorder="1" applyAlignment="1">
      <alignment horizontal="center"/>
    </xf>
    <xf numFmtId="164" fontId="0" fillId="35" borderId="15" xfId="0" applyNumberFormat="1" applyFill="1" applyBorder="1" applyAlignment="1">
      <alignment horizontal="center"/>
    </xf>
    <xf numFmtId="0" fontId="0" fillId="35" borderId="15" xfId="0" applyFill="1" applyBorder="1"/>
    <xf numFmtId="0" fontId="0" fillId="35" borderId="14" xfId="0" applyFill="1" applyBorder="1" applyAlignment="1">
      <alignment horizontal="center"/>
    </xf>
    <xf numFmtId="0" fontId="0" fillId="35" borderId="0" xfId="0" applyFill="1" applyAlignment="1">
      <alignment horizontal="center"/>
    </xf>
    <xf numFmtId="0" fontId="0" fillId="35" borderId="15" xfId="0" applyFill="1" applyBorder="1" applyAlignment="1">
      <alignment horizontal="center"/>
    </xf>
    <xf numFmtId="0" fontId="0" fillId="35" borderId="19" xfId="0" applyFill="1" applyBorder="1" applyAlignment="1">
      <alignment horizontal="center"/>
    </xf>
    <xf numFmtId="165" fontId="0" fillId="35" borderId="0" xfId="0" applyNumberFormat="1" applyFill="1" applyAlignment="1">
      <alignment horizontal="center"/>
    </xf>
    <xf numFmtId="3" fontId="0" fillId="35" borderId="0" xfId="0" applyNumberFormat="1" applyFill="1" applyAlignment="1">
      <alignment horizontal="center"/>
    </xf>
    <xf numFmtId="164" fontId="0" fillId="35" borderId="14" xfId="0" applyNumberFormat="1" applyFill="1" applyBorder="1" applyAlignment="1">
      <alignment horizontal="center"/>
    </xf>
    <xf numFmtId="49" fontId="0" fillId="0" borderId="0" xfId="0" applyNumberFormat="1" applyAlignment="1">
      <alignment horizontal="center"/>
    </xf>
    <xf numFmtId="0" fontId="0" fillId="36" borderId="14" xfId="0" applyFill="1" applyBorder="1" applyAlignment="1">
      <alignment horizontal="center"/>
    </xf>
    <xf numFmtId="0" fontId="0" fillId="36" borderId="0" xfId="0" applyFill="1" applyAlignment="1">
      <alignment horizontal="center"/>
    </xf>
    <xf numFmtId="0" fontId="0" fillId="36" borderId="15" xfId="0" applyFill="1" applyBorder="1" applyAlignment="1">
      <alignment horizontal="center"/>
    </xf>
    <xf numFmtId="49" fontId="16" fillId="0" borderId="0" xfId="0" applyNumberFormat="1" applyFont="1" applyAlignment="1">
      <alignment horizontal="center" wrapText="1"/>
    </xf>
    <xf numFmtId="49" fontId="0" fillId="37" borderId="0" xfId="0" applyNumberFormat="1" applyFill="1" applyAlignment="1">
      <alignment horizontal="center"/>
    </xf>
    <xf numFmtId="49" fontId="0" fillId="38" borderId="0" xfId="0" applyNumberFormat="1" applyFill="1" applyAlignment="1">
      <alignment horizontal="center"/>
    </xf>
    <xf numFmtId="0" fontId="0" fillId="36" borderId="19" xfId="0" applyFill="1" applyBorder="1" applyAlignment="1">
      <alignment horizontal="center"/>
    </xf>
    <xf numFmtId="165" fontId="1" fillId="12" borderId="14" xfId="21" applyNumberFormat="1" applyBorder="1" applyAlignment="1">
      <alignment horizontal="center"/>
    </xf>
    <xf numFmtId="165" fontId="1" fillId="12" borderId="0" xfId="21" applyNumberFormat="1" applyAlignment="1">
      <alignment horizontal="center"/>
    </xf>
    <xf numFmtId="3" fontId="1" fillId="12" borderId="0" xfId="21" applyNumberFormat="1" applyAlignment="1">
      <alignment horizontal="center"/>
    </xf>
    <xf numFmtId="165" fontId="1" fillId="12" borderId="15" xfId="21" applyNumberFormat="1" applyBorder="1" applyAlignment="1">
      <alignment horizontal="center"/>
    </xf>
    <xf numFmtId="0" fontId="0" fillId="39" borderId="0" xfId="0" applyFill="1" applyAlignment="1">
      <alignment horizontal="center"/>
    </xf>
    <xf numFmtId="164" fontId="0" fillId="39" borderId="0" xfId="0" applyNumberFormat="1" applyFill="1" applyAlignment="1">
      <alignment horizontal="center"/>
    </xf>
    <xf numFmtId="0" fontId="0" fillId="39" borderId="14" xfId="0" applyFill="1" applyBorder="1" applyAlignment="1">
      <alignment horizontal="center"/>
    </xf>
    <xf numFmtId="165" fontId="0" fillId="39" borderId="14" xfId="0" applyNumberFormat="1" applyFill="1" applyBorder="1" applyAlignment="1">
      <alignment horizontal="center"/>
    </xf>
    <xf numFmtId="165" fontId="0" fillId="39" borderId="0" xfId="0" applyNumberFormat="1" applyFill="1" applyAlignment="1">
      <alignment horizontal="center"/>
    </xf>
    <xf numFmtId="3" fontId="0" fillId="39" borderId="0" xfId="0" applyNumberFormat="1" applyFill="1" applyAlignment="1">
      <alignment horizontal="center"/>
    </xf>
    <xf numFmtId="165" fontId="0" fillId="39" borderId="15" xfId="0" applyNumberFormat="1" applyFill="1" applyBorder="1" applyAlignment="1">
      <alignment horizontal="center"/>
    </xf>
    <xf numFmtId="164" fontId="0" fillId="39" borderId="19" xfId="0" applyNumberFormat="1" applyFill="1" applyBorder="1" applyAlignment="1">
      <alignment horizontal="center"/>
    </xf>
    <xf numFmtId="0" fontId="0" fillId="0" borderId="23" xfId="0" applyBorder="1"/>
    <xf numFmtId="0" fontId="0" fillId="0" borderId="19" xfId="0" applyBorder="1"/>
    <xf numFmtId="0" fontId="0" fillId="0" borderId="20" xfId="0" applyBorder="1"/>
    <xf numFmtId="0" fontId="16" fillId="0" borderId="0" xfId="0" applyFont="1"/>
    <xf numFmtId="165" fontId="0" fillId="33" borderId="14" xfId="0" applyNumberFormat="1" applyFill="1" applyBorder="1" applyAlignment="1">
      <alignment horizontal="center"/>
    </xf>
    <xf numFmtId="165" fontId="0" fillId="33" borderId="0" xfId="0" applyNumberFormat="1" applyFill="1" applyAlignment="1">
      <alignment horizontal="center"/>
    </xf>
    <xf numFmtId="165" fontId="0" fillId="33" borderId="15" xfId="0" applyNumberFormat="1" applyFill="1" applyBorder="1" applyAlignment="1">
      <alignment horizontal="center"/>
    </xf>
    <xf numFmtId="165" fontId="0" fillId="36" borderId="14" xfId="0" applyNumberFormat="1" applyFill="1" applyBorder="1" applyAlignment="1">
      <alignment horizontal="center"/>
    </xf>
    <xf numFmtId="165" fontId="0" fillId="36" borderId="0" xfId="0" applyNumberFormat="1" applyFill="1" applyAlignment="1">
      <alignment horizontal="center"/>
    </xf>
    <xf numFmtId="165" fontId="0" fillId="36" borderId="15" xfId="0" applyNumberForma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9" tint="0.39994506668294322"/>
        </patternFill>
      </fill>
    </dxf>
    <dxf>
      <fill>
        <patternFill>
          <bgColor rgb="FFFF7575"/>
        </patternFill>
      </fill>
    </dxf>
    <dxf>
      <fill>
        <patternFill>
          <bgColor theme="7" tint="0.39994506668294322"/>
        </patternFill>
      </fill>
    </dxf>
  </dxfs>
  <tableStyles count="0" defaultTableStyle="TableStyleMedium2" defaultPivotStyle="PivotStyleLight16"/>
  <colors>
    <mruColors>
      <color rgb="FF9966FF"/>
      <color rgb="FFD22EB3"/>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23CD-EA96-46BB-870B-64B9E0E1EA6E}">
  <dimension ref="A1:K504"/>
  <sheetViews>
    <sheetView showZeros="0" tabSelected="1" zoomScale="70" zoomScaleNormal="70" workbookViewId="0">
      <pane xSplit="2" ySplit="2" topLeftCell="C3" activePane="bottomRight" state="frozen"/>
      <selection pane="topRight" activeCell="C1" sqref="C1"/>
      <selection pane="bottomLeft" activeCell="A3" sqref="A3"/>
      <selection pane="bottomRight" activeCell="I2" sqref="A2:I2"/>
    </sheetView>
  </sheetViews>
  <sheetFormatPr defaultRowHeight="15" x14ac:dyDescent="0.25"/>
  <cols>
    <col min="1" max="1" width="66" customWidth="1"/>
    <col min="2" max="2" width="13.140625" customWidth="1"/>
    <col min="3" max="3" width="16.28515625" style="7" customWidth="1"/>
    <col min="4" max="4" width="16.5703125" style="7" customWidth="1"/>
    <col min="5" max="5" width="13.7109375" customWidth="1"/>
    <col min="6" max="6" width="14" customWidth="1"/>
    <col min="7" max="7" width="17.140625" customWidth="1"/>
    <col min="8" max="8" width="15.5703125" style="7" customWidth="1"/>
    <col min="9" max="9" width="14.28515625" customWidth="1"/>
    <col min="10" max="10" width="14.42578125" customWidth="1"/>
    <col min="11" max="11" width="16.28515625" bestFit="1" customWidth="1"/>
  </cols>
  <sheetData>
    <row r="1" spans="1:11" ht="19.5" thickBot="1" x14ac:dyDescent="0.35">
      <c r="A1" s="20" t="s">
        <v>1000</v>
      </c>
      <c r="B1" s="135" t="s">
        <v>1285</v>
      </c>
    </row>
    <row r="2" spans="1:11" s="2" customFormat="1" ht="76.5" customHeight="1" thickBot="1" x14ac:dyDescent="0.3">
      <c r="A2" s="12" t="s">
        <v>0</v>
      </c>
      <c r="B2" s="6" t="s">
        <v>1</v>
      </c>
      <c r="C2" s="13" t="s">
        <v>994</v>
      </c>
      <c r="D2" s="14" t="s">
        <v>2</v>
      </c>
      <c r="E2" s="13" t="s">
        <v>995</v>
      </c>
      <c r="F2" s="14" t="s">
        <v>3</v>
      </c>
      <c r="G2" s="21" t="s">
        <v>4</v>
      </c>
      <c r="H2" s="21" t="s">
        <v>5</v>
      </c>
      <c r="I2" s="21" t="s">
        <v>6</v>
      </c>
      <c r="J2" s="21" t="s">
        <v>996</v>
      </c>
      <c r="K2" s="21" t="s">
        <v>1003</v>
      </c>
    </row>
    <row r="3" spans="1:11" x14ac:dyDescent="0.25">
      <c r="A3" s="5" t="s">
        <v>1082</v>
      </c>
      <c r="B3" t="s">
        <v>8</v>
      </c>
      <c r="C3" s="32">
        <v>58.475246145215813</v>
      </c>
      <c r="D3" s="33" t="s">
        <v>9</v>
      </c>
      <c r="E3" s="45">
        <v>19.85389619262526</v>
      </c>
      <c r="F3" s="45" t="s">
        <v>9</v>
      </c>
      <c r="G3" s="18">
        <f>IF(IF(ISNUMBER(C3),(C3-E3)/C3*100,(D3-F3)/D3*100)&gt;0,IF(ISNUMBER(C3),(C3-E3)/C3*100,(D3-F3)/D3*100),"No Reduction")</f>
        <v>66.047349089697477</v>
      </c>
      <c r="H3" s="22">
        <v>13.965255146579089</v>
      </c>
      <c r="I3" s="22">
        <v>7.3695088009358756</v>
      </c>
      <c r="J3" s="15">
        <f>'Table 2. Data for Standards'!H3*325851/'Table 2. Data for Standards'!E3/365</f>
        <v>15.357681899807019</v>
      </c>
      <c r="K3" s="132" t="str">
        <f>IF(
ISBLANK(
_xlfn.XLOOKUP(B3,'Table 4. Compliance Tracking'!B:B,'Table 4. Compliance Tracking'!J:J, "")
), "January 1, 2028", _xlfn.XLOOKUP(B3,'Table 4. Compliance Tracking'!B:B,'Table 4. Compliance Tracking'!J:J, "")
)</f>
        <v>January 1, 2028</v>
      </c>
    </row>
    <row r="4" spans="1:11" x14ac:dyDescent="0.25">
      <c r="A4" s="5" t="s">
        <v>10</v>
      </c>
      <c r="B4" t="s">
        <v>11</v>
      </c>
      <c r="C4" s="9">
        <v>25.995553356515206</v>
      </c>
      <c r="D4" s="4" t="s">
        <v>9</v>
      </c>
      <c r="E4" s="41">
        <v>25.995553356515206</v>
      </c>
      <c r="F4" s="41" t="s">
        <v>9</v>
      </c>
      <c r="G4" s="19" t="str">
        <f t="shared" ref="G4:G25" si="0">IF(IF(ISNUMBER(C4),(C4-E4)/C4*100,(D4-F4)/D4*100)&gt;0,IF(ISNUMBER(C4),(C4-E4)/C4*100,(D4-F4)/D4*100),"No Reduction")</f>
        <v>No Reduction</v>
      </c>
      <c r="H4" s="23" t="s">
        <v>9</v>
      </c>
      <c r="I4" s="23" t="s">
        <v>9</v>
      </c>
      <c r="J4" s="17">
        <f>'Table 2. Data for Standards'!H4*325851/'Table 2. Data for Standards'!E4/365</f>
        <v>10.591532082794128</v>
      </c>
      <c r="K4" s="133" t="str">
        <f>IF(
ISBLANK(
_xlfn.XLOOKUP(B4,'Table 4. Compliance Tracking'!B:B,'Table 4. Compliance Tracking'!J:J, "")
), "January 1, 2028", _xlfn.XLOOKUP(B4,'Table 4. Compliance Tracking'!B:B,'Table 4. Compliance Tracking'!J:J, "")
)</f>
        <v>January 1, 2028</v>
      </c>
    </row>
    <row r="5" spans="1:11" x14ac:dyDescent="0.25">
      <c r="A5" s="5" t="s">
        <v>12</v>
      </c>
      <c r="B5" t="s">
        <v>13</v>
      </c>
      <c r="C5" s="9">
        <v>15.60757252289986</v>
      </c>
      <c r="D5" s="4" t="s">
        <v>9</v>
      </c>
      <c r="E5" s="41">
        <v>15.60757252289986</v>
      </c>
      <c r="F5" s="41" t="s">
        <v>9</v>
      </c>
      <c r="G5" s="19" t="str">
        <f t="shared" si="0"/>
        <v>No Reduction</v>
      </c>
      <c r="H5" s="23" t="s">
        <v>9</v>
      </c>
      <c r="I5" s="23" t="s">
        <v>9</v>
      </c>
      <c r="J5" s="17">
        <f>'Table 2. Data for Standards'!H5*325851/'Table 2. Data for Standards'!E5/365</f>
        <v>3.0388647894192857</v>
      </c>
      <c r="K5" s="133" t="str">
        <f>IF(
ISBLANK(
_xlfn.XLOOKUP(B5,'Table 4. Compliance Tracking'!B:B,'Table 4. Compliance Tracking'!J:J, "")
), "January 1, 2028", _xlfn.XLOOKUP(B5,'Table 4. Compliance Tracking'!B:B,'Table 4. Compliance Tracking'!J:J, "")
)</f>
        <v>January 1, 2028</v>
      </c>
    </row>
    <row r="6" spans="1:11" x14ac:dyDescent="0.25">
      <c r="A6" s="5" t="s">
        <v>1081</v>
      </c>
      <c r="B6" t="s">
        <v>15</v>
      </c>
      <c r="C6" s="9">
        <v>18.2</v>
      </c>
      <c r="D6" s="4" t="s">
        <v>9</v>
      </c>
      <c r="E6" s="41">
        <v>14.163374324793621</v>
      </c>
      <c r="F6" s="41" t="s">
        <v>9</v>
      </c>
      <c r="G6" s="19">
        <f t="shared" si="0"/>
        <v>22.179261951683401</v>
      </c>
      <c r="H6" s="23">
        <v>4.5</v>
      </c>
      <c r="I6" s="23">
        <v>2.6</v>
      </c>
      <c r="J6" s="17">
        <f>'Table 2. Data for Standards'!H6*325851/'Table 2. Data for Standards'!E6/365</f>
        <v>7.5201052403405662</v>
      </c>
      <c r="K6" s="133" t="str">
        <f>IF(
ISBLANK(
_xlfn.XLOOKUP(B6,'Table 4. Compliance Tracking'!B:B,'Table 4. Compliance Tracking'!J:J, "")
), "January 1, 2028", _xlfn.XLOOKUP(B6,'Table 4. Compliance Tracking'!B:B,'Table 4. Compliance Tracking'!J:J, "")
)</f>
        <v>January 1, 2028</v>
      </c>
    </row>
    <row r="7" spans="1:11" x14ac:dyDescent="0.25">
      <c r="A7" s="96" t="s">
        <v>1080</v>
      </c>
      <c r="B7" t="s">
        <v>16</v>
      </c>
      <c r="C7" s="9" t="s">
        <v>9</v>
      </c>
      <c r="D7" s="4">
        <v>1099.4210614487899</v>
      </c>
      <c r="E7" s="41" t="s">
        <v>9</v>
      </c>
      <c r="F7" s="41">
        <v>687.78401338193339</v>
      </c>
      <c r="G7" s="19">
        <f t="shared" si="0"/>
        <v>37.441255448063856</v>
      </c>
      <c r="H7" s="23">
        <v>3.6697893740915859</v>
      </c>
      <c r="I7" s="23">
        <v>2.187044435696524</v>
      </c>
      <c r="J7" s="17">
        <f>'Table 2. Data for Standards'!H7*325851/'Table 2. Data for Standards'!E7/365</f>
        <v>5.2402021964854715</v>
      </c>
      <c r="K7" s="133" t="str">
        <f>IF(
ISBLANK(
_xlfn.XLOOKUP(B7,'Table 4. Compliance Tracking'!B:B,'Table 4. Compliance Tracking'!J:J, "")
), "January 1, 2028", _xlfn.XLOOKUP(B7,'Table 4. Compliance Tracking'!B:B,'Table 4. Compliance Tracking'!J:J, "")
)</f>
        <v>January 1, 2028</v>
      </c>
    </row>
    <row r="8" spans="1:11" s="97" customFormat="1" x14ac:dyDescent="0.25">
      <c r="A8" s="96" t="s">
        <v>1077</v>
      </c>
      <c r="B8" s="97" t="s">
        <v>997</v>
      </c>
      <c r="C8" s="98"/>
      <c r="D8" s="99"/>
      <c r="E8" s="100"/>
      <c r="F8" s="100"/>
      <c r="G8" s="101"/>
      <c r="H8" s="102"/>
      <c r="I8" s="102"/>
      <c r="J8" s="103"/>
      <c r="K8" s="133" t="str">
        <f>IF(
ISBLANK(
_xlfn.XLOOKUP(B8,'Table 4. Compliance Tracking'!B:B,'Table 4. Compliance Tracking'!J:J, "")
), "January 1, 2028", _xlfn.XLOOKUP(B8,'Table 4. Compliance Tracking'!B:B,'Table 4. Compliance Tracking'!J:J, "")
)</f>
        <v>January 1, 2028</v>
      </c>
    </row>
    <row r="9" spans="1:11" x14ac:dyDescent="0.25">
      <c r="A9" s="96" t="s">
        <v>1078</v>
      </c>
      <c r="B9" t="s">
        <v>39</v>
      </c>
      <c r="C9" s="16">
        <v>71.649941931495803</v>
      </c>
      <c r="D9" s="17" t="s">
        <v>9</v>
      </c>
      <c r="E9" s="41">
        <v>20.31352704879577</v>
      </c>
      <c r="F9" s="41" t="s">
        <v>9</v>
      </c>
      <c r="G9" s="19">
        <f>IF(IF(ISNUMBER(C9),(C9-E9)/C9*100,(D9-F9)/D9*100)&gt;0,IF(ISNUMBER(C9),(C9-E9)/C9*100,(D9-F9)/D9*100),"No Reduction")</f>
        <v>71.648927408458405</v>
      </c>
      <c r="H9" s="23">
        <v>13.662276816737769</v>
      </c>
      <c r="I9" s="23">
        <v>7.1538398323477486</v>
      </c>
      <c r="J9" s="17">
        <f>'Table 2. Data for Standards'!H9*325851/'Table 2. Data for Standards'!E9/365</f>
        <v>21.312898599469545</v>
      </c>
      <c r="K9" s="133" t="str">
        <f>IF(
ISBLANK(
_xlfn.XLOOKUP(B9,'Table 4. Compliance Tracking'!B:B,'Table 4. Compliance Tracking'!J:J, "")
), "January 1, 2028", _xlfn.XLOOKUP(B9,'Table 4. Compliance Tracking'!B:B,'Table 4. Compliance Tracking'!J:J, "")
)</f>
        <v>January 1, 2028</v>
      </c>
    </row>
    <row r="10" spans="1:11" x14ac:dyDescent="0.25">
      <c r="A10" s="96" t="s">
        <v>1079</v>
      </c>
      <c r="B10" t="s">
        <v>40</v>
      </c>
      <c r="C10" s="16" t="s">
        <v>9</v>
      </c>
      <c r="D10" s="17">
        <v>3236.0762279587179</v>
      </c>
      <c r="E10" s="41" t="s">
        <v>9</v>
      </c>
      <c r="F10" s="41">
        <v>672.54470042943183</v>
      </c>
      <c r="G10" s="19">
        <f>IF(IF(ISNUMBER(C10),(C10-E10)/C10*100,(D10-F10)/D10*100)&gt;0,IF(ISNUMBER(C10),(C10-E10)/C10*100,(D10-F10)/D10*100),"No Reduction")</f>
        <v>79.217278795262942</v>
      </c>
      <c r="H10" s="23">
        <v>16.12793683501134</v>
      </c>
      <c r="I10" s="23">
        <v>8.1404140781242091</v>
      </c>
      <c r="J10" s="17">
        <f>'Table 2. Data for Standards'!H10*325851/'Table 2. Data for Standards'!E10/365</f>
        <v>16.025078964312758</v>
      </c>
      <c r="K10" s="133" t="str">
        <f>IF(
ISBLANK(
_xlfn.XLOOKUP(B10,'Table 4. Compliance Tracking'!B:B,'Table 4. Compliance Tracking'!J:J, "")
), "January 1, 2028", _xlfn.XLOOKUP(B10,'Table 4. Compliance Tracking'!B:B,'Table 4. Compliance Tracking'!J:J, "")
)</f>
        <v>January 1, 2028</v>
      </c>
    </row>
    <row r="11" spans="1:11" x14ac:dyDescent="0.25">
      <c r="A11" s="5" t="s">
        <v>1083</v>
      </c>
      <c r="B11" t="s">
        <v>18</v>
      </c>
      <c r="C11" s="9">
        <v>16.399999999999999</v>
      </c>
      <c r="D11" s="4" t="s">
        <v>9</v>
      </c>
      <c r="E11" s="41">
        <v>16.399999999999999</v>
      </c>
      <c r="F11" s="41" t="s">
        <v>9</v>
      </c>
      <c r="G11" s="19" t="str">
        <f t="shared" si="0"/>
        <v>No Reduction</v>
      </c>
      <c r="H11" s="23" t="s">
        <v>9</v>
      </c>
      <c r="I11" s="23" t="s">
        <v>9</v>
      </c>
      <c r="J11" s="17">
        <f>'Table 2. Data for Standards'!H11*325851/'Table 2. Data for Standards'!E11/365</f>
        <v>7.9755090600450034</v>
      </c>
      <c r="K11" s="133" t="str">
        <f>IF(
ISBLANK(
_xlfn.XLOOKUP(B11,'Table 4. Compliance Tracking'!B:B,'Table 4. Compliance Tracking'!J:J, "")
), "January 1, 2028", _xlfn.XLOOKUP(B11,'Table 4. Compliance Tracking'!B:B,'Table 4. Compliance Tracking'!J:J, "")
)</f>
        <v>January 1, 2028</v>
      </c>
    </row>
    <row r="12" spans="1:11" x14ac:dyDescent="0.25">
      <c r="A12" s="5" t="s">
        <v>1084</v>
      </c>
      <c r="B12" t="s">
        <v>20</v>
      </c>
      <c r="C12" s="9">
        <v>24.4</v>
      </c>
      <c r="D12" s="4" t="s">
        <v>9</v>
      </c>
      <c r="E12" s="41">
        <v>24.4</v>
      </c>
      <c r="F12" s="41" t="s">
        <v>9</v>
      </c>
      <c r="G12" s="19" t="str">
        <f t="shared" si="0"/>
        <v>No Reduction</v>
      </c>
      <c r="H12" s="23" t="s">
        <v>9</v>
      </c>
      <c r="I12" s="23" t="s">
        <v>9</v>
      </c>
      <c r="J12" s="17">
        <f>'Table 2. Data for Standards'!H12*325851/'Table 2. Data for Standards'!E12/365</f>
        <v>21.636937785967703</v>
      </c>
      <c r="K12" s="133" t="str">
        <f>IF(
ISBLANK(
_xlfn.XLOOKUP(B12,'Table 4. Compliance Tracking'!B:B,'Table 4. Compliance Tracking'!J:J, "")
), "January 1, 2028", _xlfn.XLOOKUP(B12,'Table 4. Compliance Tracking'!B:B,'Table 4. Compliance Tracking'!J:J, "")
)</f>
        <v>January 1, 2028</v>
      </c>
    </row>
    <row r="13" spans="1:11" x14ac:dyDescent="0.25">
      <c r="A13" s="5" t="s">
        <v>1085</v>
      </c>
      <c r="B13" t="s">
        <v>22</v>
      </c>
      <c r="C13" s="9">
        <v>75.811271703723335</v>
      </c>
      <c r="D13" s="4" t="s">
        <v>9</v>
      </c>
      <c r="E13" s="41">
        <v>17.363526573282751</v>
      </c>
      <c r="F13" s="41" t="s">
        <v>9</v>
      </c>
      <c r="G13" s="19">
        <f t="shared" si="0"/>
        <v>77.096378700596347</v>
      </c>
      <c r="H13" s="23">
        <v>24.963847261181531</v>
      </c>
      <c r="I13" s="23">
        <v>11.41723864678359</v>
      </c>
      <c r="J13" s="17">
        <f>'Table 2. Data for Standards'!H13*325851/'Table 2. Data for Standards'!E13/365</f>
        <v>5.6845111176955312</v>
      </c>
      <c r="K13" s="133" t="str">
        <f>IF(
ISBLANK(
_xlfn.XLOOKUP(B13,'Table 4. Compliance Tracking'!B:B,'Table 4. Compliance Tracking'!J:J, "")
), "January 1, 2028", _xlfn.XLOOKUP(B13,'Table 4. Compliance Tracking'!B:B,'Table 4. Compliance Tracking'!J:J, "")
)</f>
        <v>January 1, 2028</v>
      </c>
    </row>
    <row r="14" spans="1:11" x14ac:dyDescent="0.25">
      <c r="A14" s="5" t="s">
        <v>1086</v>
      </c>
      <c r="B14" t="s">
        <v>24</v>
      </c>
      <c r="C14" s="9">
        <v>9.5239730361814399</v>
      </c>
      <c r="D14" s="4" t="s">
        <v>9</v>
      </c>
      <c r="E14" s="41">
        <v>9.5239730361814399</v>
      </c>
      <c r="F14" s="41" t="s">
        <v>9</v>
      </c>
      <c r="G14" s="19" t="str">
        <f t="shared" si="0"/>
        <v>No Reduction</v>
      </c>
      <c r="H14" s="23" t="s">
        <v>9</v>
      </c>
      <c r="I14" s="23" t="s">
        <v>9</v>
      </c>
      <c r="J14" s="17">
        <f>'Table 2. Data for Standards'!H14*325851/'Table 2. Data for Standards'!E14/365</f>
        <v>5.2409103086998332</v>
      </c>
      <c r="K14" s="133" t="str">
        <f>IF(
ISBLANK(
_xlfn.XLOOKUP(B14,'Table 4. Compliance Tracking'!B:B,'Table 4. Compliance Tracking'!J:J, "")
), "January 1, 2028", _xlfn.XLOOKUP(B14,'Table 4. Compliance Tracking'!B:B,'Table 4. Compliance Tracking'!J:J, "")
)</f>
        <v>January 1, 2028</v>
      </c>
    </row>
    <row r="15" spans="1:11" x14ac:dyDescent="0.25">
      <c r="A15" s="5" t="s">
        <v>25</v>
      </c>
      <c r="B15" t="s">
        <v>26</v>
      </c>
      <c r="C15" s="9">
        <v>32.78419734207197</v>
      </c>
      <c r="D15" s="4" t="s">
        <v>9</v>
      </c>
      <c r="E15" s="41">
        <v>29.276727122932151</v>
      </c>
      <c r="F15" s="41" t="s">
        <v>9</v>
      </c>
      <c r="G15" s="19">
        <f t="shared" si="0"/>
        <v>10.698661256039601</v>
      </c>
      <c r="H15" s="23">
        <v>2.4642243708543972</v>
      </c>
      <c r="I15" s="23">
        <v>1.485240162926702</v>
      </c>
      <c r="J15" s="17">
        <f>'Table 2. Data for Standards'!H15*325851/'Table 2. Data for Standards'!E15/365</f>
        <v>4.6868344865865268</v>
      </c>
      <c r="K15" s="133" t="str">
        <f>IF(
ISBLANK(
_xlfn.XLOOKUP(B15,'Table 4. Compliance Tracking'!B:B,'Table 4. Compliance Tracking'!J:J, "")
), "January 1, 2028", _xlfn.XLOOKUP(B15,'Table 4. Compliance Tracking'!B:B,'Table 4. Compliance Tracking'!J:J, "")
)</f>
        <v>January 1, 2028</v>
      </c>
    </row>
    <row r="16" spans="1:11" x14ac:dyDescent="0.25">
      <c r="A16" s="5" t="s">
        <v>1087</v>
      </c>
      <c r="B16" t="s">
        <v>28</v>
      </c>
      <c r="C16" s="9">
        <v>20.86827585617943</v>
      </c>
      <c r="D16" s="4" t="s">
        <v>9</v>
      </c>
      <c r="E16" s="41">
        <v>19.035414942228972</v>
      </c>
      <c r="F16" s="41" t="s">
        <v>9</v>
      </c>
      <c r="G16" s="19">
        <f t="shared" si="0"/>
        <v>8.783001176437482</v>
      </c>
      <c r="H16" s="23">
        <v>3.144031773141942</v>
      </c>
      <c r="I16" s="23">
        <v>1.874339309002296</v>
      </c>
      <c r="J16" s="17">
        <f>'Table 2. Data for Standards'!H16*325851/'Table 2. Data for Standards'!E16/365</f>
        <v>44.406606421006202</v>
      </c>
      <c r="K16" s="133" t="str">
        <f>IF(
ISBLANK(
_xlfn.XLOOKUP(B16,'Table 4. Compliance Tracking'!B:B,'Table 4. Compliance Tracking'!J:J, "")
), "January 1, 2028", _xlfn.XLOOKUP(B16,'Table 4. Compliance Tracking'!B:B,'Table 4. Compliance Tracking'!J:J, "")
)</f>
        <v>January 1, 2028</v>
      </c>
    </row>
    <row r="17" spans="1:11" x14ac:dyDescent="0.25">
      <c r="A17" s="5" t="s">
        <v>1088</v>
      </c>
      <c r="B17" t="s">
        <v>30</v>
      </c>
      <c r="C17" s="9">
        <v>45.6</v>
      </c>
      <c r="D17" s="4" t="s">
        <v>9</v>
      </c>
      <c r="E17" s="41">
        <v>18.220841058789091</v>
      </c>
      <c r="F17" s="41" t="s">
        <v>9</v>
      </c>
      <c r="G17" s="19">
        <f t="shared" si="0"/>
        <v>60.042015221953747</v>
      </c>
      <c r="H17" s="23">
        <v>12.4</v>
      </c>
      <c r="I17" s="23">
        <v>6.7</v>
      </c>
      <c r="J17" s="17">
        <f>'Table 2. Data for Standards'!H17*325851/'Table 2. Data for Standards'!E17/365</f>
        <v>11.957408839090084</v>
      </c>
      <c r="K17" s="133" t="str">
        <f>IF(
ISBLANK(
_xlfn.XLOOKUP(B17,'Table 4. Compliance Tracking'!B:B,'Table 4. Compliance Tracking'!J:J, "")
), "January 1, 2028", _xlfn.XLOOKUP(B17,'Table 4. Compliance Tracking'!B:B,'Table 4. Compliance Tracking'!J:J, "")
)</f>
        <v>January 1, 2028</v>
      </c>
    </row>
    <row r="18" spans="1:11" x14ac:dyDescent="0.25">
      <c r="A18" s="5" t="s">
        <v>1089</v>
      </c>
      <c r="B18" t="s">
        <v>32</v>
      </c>
      <c r="C18" s="9">
        <v>7.4</v>
      </c>
      <c r="D18" s="4" t="s">
        <v>9</v>
      </c>
      <c r="E18" s="41">
        <v>7.4</v>
      </c>
      <c r="F18" s="41" t="s">
        <v>9</v>
      </c>
      <c r="G18" s="19" t="str">
        <f t="shared" si="0"/>
        <v>No Reduction</v>
      </c>
      <c r="H18" s="23" t="s">
        <v>9</v>
      </c>
      <c r="I18" s="23" t="s">
        <v>9</v>
      </c>
      <c r="J18" s="17">
        <f>'Table 2. Data for Standards'!H18*325851/'Table 2. Data for Standards'!E18/365</f>
        <v>6.6376382686412656</v>
      </c>
      <c r="K18" s="133" t="str">
        <f>IF(
ISBLANK(
_xlfn.XLOOKUP(B18,'Table 4. Compliance Tracking'!B:B,'Table 4. Compliance Tracking'!J:J, "")
), "January 1, 2028", _xlfn.XLOOKUP(B18,'Table 4. Compliance Tracking'!B:B,'Table 4. Compliance Tracking'!J:J, "")
)</f>
        <v>January 1, 2028</v>
      </c>
    </row>
    <row r="19" spans="1:11" x14ac:dyDescent="0.25">
      <c r="A19" s="5" t="s">
        <v>33</v>
      </c>
      <c r="B19" t="s">
        <v>34</v>
      </c>
      <c r="C19" s="9">
        <v>53.194163687636113</v>
      </c>
      <c r="D19" s="4" t="s">
        <v>9</v>
      </c>
      <c r="E19" s="41">
        <v>15.725851944905269</v>
      </c>
      <c r="F19" s="41" t="s">
        <v>9</v>
      </c>
      <c r="G19" s="19">
        <f t="shared" si="0"/>
        <v>70.436884698009806</v>
      </c>
      <c r="H19" s="23">
        <v>13.994538542281459</v>
      </c>
      <c r="I19" s="23">
        <v>7.1228320620398673</v>
      </c>
      <c r="J19" s="17">
        <f>'Table 2. Data for Standards'!H19*325851/'Table 2. Data for Standards'!E19/365</f>
        <v>6.1541525876619021</v>
      </c>
      <c r="K19" s="133" t="str">
        <f>IF(
ISBLANK(
_xlfn.XLOOKUP(B19,'Table 4. Compliance Tracking'!B:B,'Table 4. Compliance Tracking'!J:J, "")
), "January 1, 2028", _xlfn.XLOOKUP(B19,'Table 4. Compliance Tracking'!B:B,'Table 4. Compliance Tracking'!J:J, "")
)</f>
        <v>January 1, 2028</v>
      </c>
    </row>
    <row r="20" spans="1:11" x14ac:dyDescent="0.25">
      <c r="A20" s="5" t="s">
        <v>35</v>
      </c>
      <c r="B20" t="s">
        <v>36</v>
      </c>
      <c r="C20" s="9">
        <v>47.468918227251002</v>
      </c>
      <c r="D20" s="4" t="s">
        <v>9</v>
      </c>
      <c r="E20" s="41">
        <v>32.167651924504213</v>
      </c>
      <c r="F20" s="41" t="s">
        <v>9</v>
      </c>
      <c r="G20" s="19">
        <f t="shared" si="0"/>
        <v>32.234284820846462</v>
      </c>
      <c r="H20" s="23">
        <v>5.7976024683403304</v>
      </c>
      <c r="I20" s="23">
        <v>3.452194305113029</v>
      </c>
      <c r="J20" s="17">
        <f>'Table 2. Data for Standards'!H20*325851/'Table 2. Data for Standards'!E20/365</f>
        <v>4.1473233885105181</v>
      </c>
      <c r="K20" s="133" t="str">
        <f>IF(
ISBLANK(
_xlfn.XLOOKUP(B20,'Table 4. Compliance Tracking'!B:B,'Table 4. Compliance Tracking'!J:J, "")
), "January 1, 2028", _xlfn.XLOOKUP(B20,'Table 4. Compliance Tracking'!B:B,'Table 4. Compliance Tracking'!J:J, "")
)</f>
        <v>January 1, 2028</v>
      </c>
    </row>
    <row r="21" spans="1:11" x14ac:dyDescent="0.25">
      <c r="A21" s="5" t="s">
        <v>1090</v>
      </c>
      <c r="B21" t="s">
        <v>38</v>
      </c>
      <c r="C21" s="9">
        <v>268.7368294784477</v>
      </c>
      <c r="D21" s="4" t="s">
        <v>9</v>
      </c>
      <c r="E21" s="41">
        <v>12.84374916060046</v>
      </c>
      <c r="F21" s="41" t="s">
        <v>9</v>
      </c>
      <c r="G21" s="19">
        <f t="shared" si="0"/>
        <v>95.220696327508577</v>
      </c>
      <c r="H21" s="23">
        <v>52</v>
      </c>
      <c r="I21" s="23">
        <v>15.11783662411429</v>
      </c>
      <c r="J21" s="17">
        <f>'Table 2. Data for Standards'!H21*325851/'Table 2. Data for Standards'!E21/365</f>
        <v>5.4465265514436467</v>
      </c>
      <c r="K21" s="133" t="str">
        <f>IF(
ISBLANK(
_xlfn.XLOOKUP(B21,'Table 4. Compliance Tracking'!B:B,'Table 4. Compliance Tracking'!J:J, "")
), "January 1, 2028", _xlfn.XLOOKUP(B21,'Table 4. Compliance Tracking'!B:B,'Table 4. Compliance Tracking'!J:J, "")
)</f>
        <v>January 1, 2028</v>
      </c>
    </row>
    <row r="22" spans="1:11" x14ac:dyDescent="0.25">
      <c r="A22" s="5" t="s">
        <v>41</v>
      </c>
      <c r="B22" t="s">
        <v>42</v>
      </c>
      <c r="C22" s="9">
        <v>84.8</v>
      </c>
      <c r="D22" s="4" t="s">
        <v>9</v>
      </c>
      <c r="E22" s="41">
        <v>15.4</v>
      </c>
      <c r="F22" s="41" t="s">
        <v>9</v>
      </c>
      <c r="G22" s="19">
        <f t="shared" si="0"/>
        <v>81.839622641509422</v>
      </c>
      <c r="H22" s="23">
        <v>25.9</v>
      </c>
      <c r="I22" s="23">
        <v>11.2</v>
      </c>
      <c r="J22" s="17">
        <f>'Table 2. Data for Standards'!H22*325851/'Table 2. Data for Standards'!E22/365</f>
        <v>12.45527713832584</v>
      </c>
      <c r="K22" s="133" t="str">
        <f>IF(
ISBLANK(
_xlfn.XLOOKUP(B22,'Table 4. Compliance Tracking'!B:B,'Table 4. Compliance Tracking'!J:J, "")
), "January 1, 2028", _xlfn.XLOOKUP(B22,'Table 4. Compliance Tracking'!B:B,'Table 4. Compliance Tracking'!J:J, "")
)</f>
        <v>January 1, 2028</v>
      </c>
    </row>
    <row r="23" spans="1:11" x14ac:dyDescent="0.25">
      <c r="A23" s="5" t="s">
        <v>1091</v>
      </c>
      <c r="B23" t="s">
        <v>44</v>
      </c>
      <c r="C23" s="9">
        <v>23.539298394162479</v>
      </c>
      <c r="D23" s="4" t="s">
        <v>9</v>
      </c>
      <c r="E23" s="41">
        <v>18.805816597072049</v>
      </c>
      <c r="F23" s="41" t="s">
        <v>9</v>
      </c>
      <c r="G23" s="19">
        <f t="shared" si="0"/>
        <v>20.108848266540893</v>
      </c>
      <c r="H23" s="23">
        <v>4.7267506185464683</v>
      </c>
      <c r="I23" s="23">
        <v>2.6179758417078398</v>
      </c>
      <c r="J23" s="17">
        <f>'Table 2. Data for Standards'!H23*325851/'Table 2. Data for Standards'!E23/365</f>
        <v>19.626365992729635</v>
      </c>
      <c r="K23" s="133" t="str">
        <f>IF(
ISBLANK(
_xlfn.XLOOKUP(B23,'Table 4. Compliance Tracking'!B:B,'Table 4. Compliance Tracking'!J:J, "")
), "January 1, 2028", _xlfn.XLOOKUP(B23,'Table 4. Compliance Tracking'!B:B,'Table 4. Compliance Tracking'!J:J, "")
)</f>
        <v>January 1, 2028</v>
      </c>
    </row>
    <row r="24" spans="1:11" x14ac:dyDescent="0.25">
      <c r="A24" s="5" t="s">
        <v>45</v>
      </c>
      <c r="B24" t="s">
        <v>46</v>
      </c>
      <c r="C24" s="9">
        <v>85.347575985878876</v>
      </c>
      <c r="D24" s="4" t="s">
        <v>9</v>
      </c>
      <c r="E24" s="41">
        <v>16.81619350194142</v>
      </c>
      <c r="F24" s="41" t="s">
        <v>9</v>
      </c>
      <c r="G24" s="19">
        <f t="shared" si="0"/>
        <v>80.296811821903731</v>
      </c>
      <c r="H24" s="23">
        <v>15.04036451942593</v>
      </c>
      <c r="I24" s="23">
        <v>7.3889383448897688</v>
      </c>
      <c r="J24" s="17">
        <f>'Table 2. Data for Standards'!H24*325851/'Table 2. Data for Standards'!E24/365</f>
        <v>8.3573513183482078</v>
      </c>
      <c r="K24" s="133" t="str">
        <f>IF(
ISBLANK(
_xlfn.XLOOKUP(B24,'Table 4. Compliance Tracking'!B:B,'Table 4. Compliance Tracking'!J:J, "")
), "January 1, 2028", _xlfn.XLOOKUP(B24,'Table 4. Compliance Tracking'!B:B,'Table 4. Compliance Tracking'!J:J, "")
)</f>
        <v>January 1, 2028</v>
      </c>
    </row>
    <row r="25" spans="1:11" x14ac:dyDescent="0.25">
      <c r="A25" s="5" t="s">
        <v>1092</v>
      </c>
      <c r="B25" t="s">
        <v>48</v>
      </c>
      <c r="C25" s="9">
        <v>70.069432417017552</v>
      </c>
      <c r="D25" s="4" t="s">
        <v>9</v>
      </c>
      <c r="E25" s="41">
        <v>43.772375641284228</v>
      </c>
      <c r="F25" s="41" t="s">
        <v>9</v>
      </c>
      <c r="G25" s="19">
        <f t="shared" si="0"/>
        <v>37.52999827260858</v>
      </c>
      <c r="H25" s="23">
        <v>3.6065978870533288</v>
      </c>
      <c r="I25" s="23">
        <v>2.04753559292653</v>
      </c>
      <c r="J25" s="17">
        <f>'Table 2. Data for Standards'!H25*325851/'Table 2. Data for Standards'!E25/365</f>
        <v>13.282858628314843</v>
      </c>
      <c r="K25" s="133" t="str">
        <f>IF(
ISBLANK(
_xlfn.XLOOKUP(B25,'Table 4. Compliance Tracking'!B:B,'Table 4. Compliance Tracking'!J:J, "")
), "January 1, 2028", _xlfn.XLOOKUP(B25,'Table 4. Compliance Tracking'!B:B,'Table 4. Compliance Tracking'!J:J, "")
)</f>
        <v>January 1, 2028</v>
      </c>
    </row>
    <row r="26" spans="1:11" x14ac:dyDescent="0.25">
      <c r="A26" s="5" t="s">
        <v>49</v>
      </c>
      <c r="B26" t="s">
        <v>50</v>
      </c>
      <c r="C26" s="136" t="s">
        <v>51</v>
      </c>
      <c r="D26" s="137"/>
      <c r="E26" s="137"/>
      <c r="F26" s="137"/>
      <c r="G26" s="137"/>
      <c r="H26" s="137"/>
      <c r="I26" s="137"/>
      <c r="J26" s="138"/>
      <c r="K26" s="133" t="str">
        <f>IF(
ISBLANK(
_xlfn.XLOOKUP(B26,'Table 4. Compliance Tracking'!B:B,'Table 4. Compliance Tracking'!J:J, "")
), "January 1, 2028", _xlfn.XLOOKUP(B26,'Table 4. Compliance Tracking'!B:B,'Table 4. Compliance Tracking'!J:J, "")
)</f>
        <v>January 1, 2028</v>
      </c>
    </row>
    <row r="27" spans="1:11" x14ac:dyDescent="0.25">
      <c r="A27" s="5" t="s">
        <v>52</v>
      </c>
      <c r="B27" t="s">
        <v>53</v>
      </c>
      <c r="C27" s="9">
        <v>48.2</v>
      </c>
      <c r="D27" s="4" t="s">
        <v>9</v>
      </c>
      <c r="E27" s="41">
        <v>21.3</v>
      </c>
      <c r="F27" s="41" t="s">
        <v>9</v>
      </c>
      <c r="G27" s="19">
        <f t="shared" ref="G27:G33" si="1">IF(IF(ISNUMBER(C27),(C27-E27)/C27*100,(D27-F27)/D27*100)&gt;0,IF(ISNUMBER(C27),(C27-E27)/C27*100,(D27-F27)/D27*100),"No Reduction")</f>
        <v>55.809128630705395</v>
      </c>
      <c r="H27" s="23">
        <v>9.5</v>
      </c>
      <c r="I27" s="23">
        <v>5.3</v>
      </c>
      <c r="J27" s="17">
        <f>'Table 2. Data for Standards'!H27*325851/'Table 2. Data for Standards'!E27/365</f>
        <v>11.777434777516548</v>
      </c>
      <c r="K27" s="133" t="str">
        <f>IF(
ISBLANK(
_xlfn.XLOOKUP(B27,'Table 4. Compliance Tracking'!B:B,'Table 4. Compliance Tracking'!J:J, "")
), "January 1, 2028", _xlfn.XLOOKUP(B27,'Table 4. Compliance Tracking'!B:B,'Table 4. Compliance Tracking'!J:J, "")
)</f>
        <v>January 1, 2028</v>
      </c>
    </row>
    <row r="28" spans="1:11" x14ac:dyDescent="0.25">
      <c r="A28" s="5" t="s">
        <v>54</v>
      </c>
      <c r="B28" t="s">
        <v>55</v>
      </c>
      <c r="C28" s="9" t="s">
        <v>9</v>
      </c>
      <c r="D28" s="4">
        <v>1642.7272746415499</v>
      </c>
      <c r="E28" s="41" t="s">
        <v>9</v>
      </c>
      <c r="F28" s="41">
        <v>695.70766549639063</v>
      </c>
      <c r="G28" s="19">
        <f t="shared" si="1"/>
        <v>57.649229045144025</v>
      </c>
      <c r="H28" s="23">
        <v>7.0751987752325647</v>
      </c>
      <c r="I28" s="23">
        <v>4.0739392662360743</v>
      </c>
      <c r="J28" s="17">
        <f>'Table 2. Data for Standards'!H28*325851/'Table 2. Data for Standards'!E28/365</f>
        <v>33.885845569703413</v>
      </c>
      <c r="K28" s="133" t="str">
        <f>IF(
ISBLANK(
_xlfn.XLOOKUP(B28,'Table 4. Compliance Tracking'!B:B,'Table 4. Compliance Tracking'!J:J, "")
), "January 1, 2028", _xlfn.XLOOKUP(B28,'Table 4. Compliance Tracking'!B:B,'Table 4. Compliance Tracking'!J:J, "")
)</f>
        <v>January 1, 2028</v>
      </c>
    </row>
    <row r="29" spans="1:11" x14ac:dyDescent="0.25">
      <c r="A29" s="5" t="s">
        <v>56</v>
      </c>
      <c r="B29" t="s">
        <v>57</v>
      </c>
      <c r="C29" s="9">
        <v>10.51277998299625</v>
      </c>
      <c r="D29" s="4" t="s">
        <v>9</v>
      </c>
      <c r="E29" s="41">
        <v>10.51277998299625</v>
      </c>
      <c r="F29" s="41" t="s">
        <v>9</v>
      </c>
      <c r="G29" s="19" t="str">
        <f t="shared" si="1"/>
        <v>No Reduction</v>
      </c>
      <c r="H29" s="23" t="s">
        <v>9</v>
      </c>
      <c r="I29" s="23" t="s">
        <v>9</v>
      </c>
      <c r="J29" s="17">
        <f>'Table 2. Data for Standards'!H29*325851/'Table 2. Data for Standards'!E29/365</f>
        <v>2.0553801138448402</v>
      </c>
      <c r="K29" s="133" t="str">
        <f>IF(
ISBLANK(
_xlfn.XLOOKUP(B29,'Table 4. Compliance Tracking'!B:B,'Table 4. Compliance Tracking'!J:J, "")
), "January 1, 2028", _xlfn.XLOOKUP(B29,'Table 4. Compliance Tracking'!B:B,'Table 4. Compliance Tracking'!J:J, "")
)</f>
        <v>January 1, 2028</v>
      </c>
    </row>
    <row r="30" spans="1:11" x14ac:dyDescent="0.25">
      <c r="A30" s="5" t="s">
        <v>1093</v>
      </c>
      <c r="B30" t="s">
        <v>59</v>
      </c>
      <c r="C30" s="9">
        <v>28.869679565876609</v>
      </c>
      <c r="D30" s="4" t="s">
        <v>9</v>
      </c>
      <c r="E30" s="41">
        <v>20.97860403424189</v>
      </c>
      <c r="F30" s="41" t="s">
        <v>9</v>
      </c>
      <c r="G30" s="19">
        <f t="shared" si="1"/>
        <v>27.333436499107577</v>
      </c>
      <c r="H30" s="23">
        <v>5.22914602930478</v>
      </c>
      <c r="I30" s="23">
        <v>3.0887967601256459</v>
      </c>
      <c r="J30" s="17">
        <f>'Table 2. Data for Standards'!H30*325851/'Table 2. Data for Standards'!E30/365</f>
        <v>5.4549662159467029</v>
      </c>
      <c r="K30" s="133" t="str">
        <f>IF(
ISBLANK(
_xlfn.XLOOKUP(B30,'Table 4. Compliance Tracking'!B:B,'Table 4. Compliance Tracking'!J:J, "")
), "January 1, 2028", _xlfn.XLOOKUP(B30,'Table 4. Compliance Tracking'!B:B,'Table 4. Compliance Tracking'!J:J, "")
)</f>
        <v>January 1, 2028</v>
      </c>
    </row>
    <row r="31" spans="1:11" x14ac:dyDescent="0.25">
      <c r="A31" s="5" t="s">
        <v>1094</v>
      </c>
      <c r="B31" t="s">
        <v>61</v>
      </c>
      <c r="C31" s="9">
        <v>25.80913083284474</v>
      </c>
      <c r="D31" s="4" t="s">
        <v>9</v>
      </c>
      <c r="E31" s="41">
        <v>17.831012531883321</v>
      </c>
      <c r="F31" s="41" t="s">
        <v>9</v>
      </c>
      <c r="G31" s="19">
        <f t="shared" si="1"/>
        <v>30.911999139500097</v>
      </c>
      <c r="H31" s="23">
        <v>4.6998874561809849</v>
      </c>
      <c r="I31" s="23">
        <v>2.7679940157850349</v>
      </c>
      <c r="J31" s="17">
        <f>'Table 2. Data for Standards'!H31*325851/'Table 2. Data for Standards'!E31/365</f>
        <v>15.447878117252026</v>
      </c>
      <c r="K31" s="133" t="str">
        <f>IF(
ISBLANK(
_xlfn.XLOOKUP(B31,'Table 4. Compliance Tracking'!B:B,'Table 4. Compliance Tracking'!J:J, "")
), "January 1, 2028", _xlfn.XLOOKUP(B31,'Table 4. Compliance Tracking'!B:B,'Table 4. Compliance Tracking'!J:J, "")
)</f>
        <v>January 1, 2028</v>
      </c>
    </row>
    <row r="32" spans="1:11" x14ac:dyDescent="0.25">
      <c r="A32" s="5" t="s">
        <v>62</v>
      </c>
      <c r="B32" t="s">
        <v>63</v>
      </c>
      <c r="C32" s="9">
        <v>14.4171429394884</v>
      </c>
      <c r="D32" s="4" t="s">
        <v>9</v>
      </c>
      <c r="E32" s="41">
        <v>14.4171429394884</v>
      </c>
      <c r="F32" s="41" t="s">
        <v>9</v>
      </c>
      <c r="G32" s="19" t="str">
        <f t="shared" si="1"/>
        <v>No Reduction</v>
      </c>
      <c r="H32" s="23" t="s">
        <v>9</v>
      </c>
      <c r="I32" s="23" t="s">
        <v>9</v>
      </c>
      <c r="J32" s="17">
        <f>'Table 2. Data for Standards'!H32*325851/'Table 2. Data for Standards'!E32/365</f>
        <v>1.9316416555461768</v>
      </c>
      <c r="K32" s="133" t="str">
        <f>IF(
ISBLANK(
_xlfn.XLOOKUP(B32,'Table 4. Compliance Tracking'!B:B,'Table 4. Compliance Tracking'!J:J, "")
), "January 1, 2028", _xlfn.XLOOKUP(B32,'Table 4. Compliance Tracking'!B:B,'Table 4. Compliance Tracking'!J:J, "")
)</f>
        <v>January 1, 2028</v>
      </c>
    </row>
    <row r="33" spans="1:11" x14ac:dyDescent="0.25">
      <c r="A33" s="5" t="s">
        <v>1095</v>
      </c>
      <c r="B33" t="s">
        <v>65</v>
      </c>
      <c r="C33" s="9">
        <v>11.10483690271886</v>
      </c>
      <c r="D33" s="4" t="s">
        <v>9</v>
      </c>
      <c r="E33" s="41">
        <v>11.10483690271886</v>
      </c>
      <c r="F33" s="41" t="s">
        <v>9</v>
      </c>
      <c r="G33" s="19" t="str">
        <f t="shared" si="1"/>
        <v>No Reduction</v>
      </c>
      <c r="H33" s="23" t="s">
        <v>9</v>
      </c>
      <c r="I33" s="23" t="s">
        <v>9</v>
      </c>
      <c r="J33" s="17">
        <f>'Table 2. Data for Standards'!H33*325851/'Table 2. Data for Standards'!E33/365</f>
        <v>1.2663276535813841</v>
      </c>
      <c r="K33" s="133" t="str">
        <f>IF(
ISBLANK(
_xlfn.XLOOKUP(B33,'Table 4. Compliance Tracking'!B:B,'Table 4. Compliance Tracking'!J:J, "")
), "January 1, 2028", _xlfn.XLOOKUP(B33,'Table 4. Compliance Tracking'!B:B,'Table 4. Compliance Tracking'!J:J, "")
)</f>
        <v>January 1, 2028</v>
      </c>
    </row>
    <row r="34" spans="1:11" x14ac:dyDescent="0.25">
      <c r="A34" s="5" t="s">
        <v>1096</v>
      </c>
      <c r="B34" t="s">
        <v>67</v>
      </c>
      <c r="C34" s="136" t="s">
        <v>51</v>
      </c>
      <c r="D34" s="137"/>
      <c r="E34" s="137"/>
      <c r="F34" s="137"/>
      <c r="G34" s="137"/>
      <c r="H34" s="137"/>
      <c r="I34" s="137"/>
      <c r="J34" s="138"/>
      <c r="K34" s="133" t="str">
        <f>IF(
ISBLANK(
_xlfn.XLOOKUP(B34,'Table 4. Compliance Tracking'!B:B,'Table 4. Compliance Tracking'!J:J, "")
), "January 1, 2028", _xlfn.XLOOKUP(B34,'Table 4. Compliance Tracking'!B:B,'Table 4. Compliance Tracking'!J:J, "")
)</f>
        <v>January 1, 2028</v>
      </c>
    </row>
    <row r="35" spans="1:11" x14ac:dyDescent="0.25">
      <c r="A35" s="5" t="s">
        <v>1097</v>
      </c>
      <c r="B35" t="s">
        <v>69</v>
      </c>
      <c r="C35" s="9">
        <v>70.143225439199753</v>
      </c>
      <c r="D35" s="4" t="s">
        <v>9</v>
      </c>
      <c r="E35" s="41">
        <v>13.798714884473361</v>
      </c>
      <c r="F35" s="41" t="s">
        <v>9</v>
      </c>
      <c r="G35" s="19">
        <f t="shared" ref="G35:G42" si="2">IF(IF(ISNUMBER(C35),(C35-E35)/C35*100,(D35-F35)/D35*100)&gt;0,IF(ISNUMBER(C35),(C35-E35)/C35*100,(D35-F35)/D35*100),"No Reduction")</f>
        <v>80.327801012751962</v>
      </c>
      <c r="H35" s="23">
        <v>20.759920380537409</v>
      </c>
      <c r="I35" s="23">
        <v>9.3211814204583234</v>
      </c>
      <c r="J35" s="17">
        <f>'Table 2. Data for Standards'!H35*325851/'Table 2. Data for Standards'!E35/365</f>
        <v>20.772033455472524</v>
      </c>
      <c r="K35" s="133" t="str">
        <f>IF(
ISBLANK(
_xlfn.XLOOKUP(B35,'Table 4. Compliance Tracking'!B:B,'Table 4. Compliance Tracking'!J:J, "")
), "January 1, 2028", _xlfn.XLOOKUP(B35,'Table 4. Compliance Tracking'!B:B,'Table 4. Compliance Tracking'!J:J, "")
)</f>
        <v>January 1, 2028</v>
      </c>
    </row>
    <row r="36" spans="1:11" x14ac:dyDescent="0.25">
      <c r="A36" s="5" t="s">
        <v>1098</v>
      </c>
      <c r="B36" t="s">
        <v>71</v>
      </c>
      <c r="C36" s="9">
        <v>10.056866524748729</v>
      </c>
      <c r="D36" s="4" t="s">
        <v>9</v>
      </c>
      <c r="E36" s="41">
        <v>10.056866524748729</v>
      </c>
      <c r="F36" s="41" t="s">
        <v>9</v>
      </c>
      <c r="G36" s="19" t="str">
        <f t="shared" si="2"/>
        <v>No Reduction</v>
      </c>
      <c r="H36" s="23" t="s">
        <v>9</v>
      </c>
      <c r="I36" s="23" t="s">
        <v>9</v>
      </c>
      <c r="J36" s="17">
        <f>'Table 2. Data for Standards'!H36*325851/'Table 2. Data for Standards'!E36/365</f>
        <v>8.9331626413953131</v>
      </c>
      <c r="K36" s="133" t="str">
        <f>IF(
ISBLANK(
_xlfn.XLOOKUP(B36,'Table 4. Compliance Tracking'!B:B,'Table 4. Compliance Tracking'!J:J, "")
), "January 1, 2028", _xlfn.XLOOKUP(B36,'Table 4. Compliance Tracking'!B:B,'Table 4. Compliance Tracking'!J:J, "")
)</f>
        <v>January 1, 2028</v>
      </c>
    </row>
    <row r="37" spans="1:11" x14ac:dyDescent="0.25">
      <c r="A37" s="5" t="s">
        <v>1099</v>
      </c>
      <c r="B37" t="s">
        <v>73</v>
      </c>
      <c r="C37" s="9">
        <v>28.342499470791349</v>
      </c>
      <c r="D37" s="4" t="s">
        <v>9</v>
      </c>
      <c r="E37" s="41">
        <v>16.107417329335689</v>
      </c>
      <c r="F37" s="41" t="s">
        <v>9</v>
      </c>
      <c r="G37" s="19">
        <f t="shared" si="2"/>
        <v>43.168677321718391</v>
      </c>
      <c r="H37" s="23">
        <v>6.6629068485241607</v>
      </c>
      <c r="I37" s="23">
        <v>3.811709366292912</v>
      </c>
      <c r="J37" s="17">
        <f>'Table 2. Data for Standards'!H37*325851/'Table 2. Data for Standards'!E37/365</f>
        <v>8.5078308147769093</v>
      </c>
      <c r="K37" s="133" t="str">
        <f>IF(
ISBLANK(
_xlfn.XLOOKUP(B37,'Table 4. Compliance Tracking'!B:B,'Table 4. Compliance Tracking'!J:J, "")
), "January 1, 2028", _xlfn.XLOOKUP(B37,'Table 4. Compliance Tracking'!B:B,'Table 4. Compliance Tracking'!J:J, "")
)</f>
        <v>January 1, 2028</v>
      </c>
    </row>
    <row r="38" spans="1:11" x14ac:dyDescent="0.25">
      <c r="A38" s="5" t="s">
        <v>1100</v>
      </c>
      <c r="B38" t="s">
        <v>75</v>
      </c>
      <c r="C38" s="9">
        <v>18.860039830129441</v>
      </c>
      <c r="D38" s="4" t="s">
        <v>9</v>
      </c>
      <c r="E38" s="41">
        <v>17.416787490264589</v>
      </c>
      <c r="F38" s="41" t="s">
        <v>9</v>
      </c>
      <c r="G38" s="19">
        <f t="shared" si="2"/>
        <v>7.6524352698302156</v>
      </c>
      <c r="H38" s="23">
        <v>2.8026675690368741</v>
      </c>
      <c r="I38" s="23">
        <v>1.6697761759822161</v>
      </c>
      <c r="J38" s="17">
        <f>'Table 2. Data for Standards'!H38*325851/'Table 2. Data for Standards'!E38/365</f>
        <v>10.220171058356314</v>
      </c>
      <c r="K38" s="133" t="str">
        <f>IF(
ISBLANK(
_xlfn.XLOOKUP(B38,'Table 4. Compliance Tracking'!B:B,'Table 4. Compliance Tracking'!J:J, "")
), "January 1, 2028", _xlfn.XLOOKUP(B38,'Table 4. Compliance Tracking'!B:B,'Table 4. Compliance Tracking'!J:J, "")
)</f>
        <v>January 1, 2028</v>
      </c>
    </row>
    <row r="39" spans="1:11" x14ac:dyDescent="0.25">
      <c r="A39" s="5" t="s">
        <v>1101</v>
      </c>
      <c r="B39" t="s">
        <v>77</v>
      </c>
      <c r="C39" s="9">
        <v>17.363709535548171</v>
      </c>
      <c r="D39" s="4" t="s">
        <v>9</v>
      </c>
      <c r="E39" s="41">
        <v>17.363709535548171</v>
      </c>
      <c r="F39" s="41" t="s">
        <v>9</v>
      </c>
      <c r="G39" s="19" t="str">
        <f t="shared" si="2"/>
        <v>No Reduction</v>
      </c>
      <c r="H39" s="23" t="s">
        <v>9</v>
      </c>
      <c r="I39" s="23" t="s">
        <v>9</v>
      </c>
      <c r="J39" s="17">
        <f>'Table 2. Data for Standards'!H39*325851/'Table 2. Data for Standards'!E39/365</f>
        <v>6.8072101197045249</v>
      </c>
      <c r="K39" s="133" t="str">
        <f>IF(
ISBLANK(
_xlfn.XLOOKUP(B39,'Table 4. Compliance Tracking'!B:B,'Table 4. Compliance Tracking'!J:J, "")
), "January 1, 2028", _xlfn.XLOOKUP(B39,'Table 4. Compliance Tracking'!B:B,'Table 4. Compliance Tracking'!J:J, "")
)</f>
        <v>January 1, 2028</v>
      </c>
    </row>
    <row r="40" spans="1:11" x14ac:dyDescent="0.25">
      <c r="A40" s="5" t="s">
        <v>1102</v>
      </c>
      <c r="B40" t="s">
        <v>79</v>
      </c>
      <c r="C40" s="9">
        <v>18.799573883042719</v>
      </c>
      <c r="D40" s="4" t="s">
        <v>9</v>
      </c>
      <c r="E40" s="41">
        <v>18.799573883042719</v>
      </c>
      <c r="F40" s="41" t="s">
        <v>9</v>
      </c>
      <c r="G40" s="19" t="str">
        <f t="shared" si="2"/>
        <v>No Reduction</v>
      </c>
      <c r="H40" s="23" t="s">
        <v>9</v>
      </c>
      <c r="I40" s="23" t="s">
        <v>9</v>
      </c>
      <c r="J40" s="17">
        <f>'Table 2. Data for Standards'!H40*325851/'Table 2. Data for Standards'!E40/365</f>
        <v>2.4990319594872026</v>
      </c>
      <c r="K40" s="133" t="str">
        <f>IF(
ISBLANK(
_xlfn.XLOOKUP(B40,'Table 4. Compliance Tracking'!B:B,'Table 4. Compliance Tracking'!J:J, "")
), "January 1, 2028", _xlfn.XLOOKUP(B40,'Table 4. Compliance Tracking'!B:B,'Table 4. Compliance Tracking'!J:J, "")
)</f>
        <v>January 1, 2028</v>
      </c>
    </row>
    <row r="41" spans="1:11" x14ac:dyDescent="0.25">
      <c r="A41" s="96" t="s">
        <v>1075</v>
      </c>
      <c r="B41" t="s">
        <v>89</v>
      </c>
      <c r="C41" s="9">
        <v>71.230244595972493</v>
      </c>
      <c r="D41" s="4" t="s">
        <v>9</v>
      </c>
      <c r="E41" s="41">
        <v>21.920870619927161</v>
      </c>
      <c r="F41" s="41" t="s">
        <v>9</v>
      </c>
      <c r="G41" s="19">
        <f t="shared" si="2"/>
        <v>69.225332940711809</v>
      </c>
      <c r="H41" s="23">
        <v>12.337544134928081</v>
      </c>
      <c r="I41" s="23">
        <v>6.6143886826313887</v>
      </c>
      <c r="J41" s="17">
        <f>'Table 2. Data for Standards'!H41*325851/'Table 2. Data for Standards'!E41/365</f>
        <v>3.3250367508906513</v>
      </c>
      <c r="K41" s="133" t="str">
        <f>IF(
ISBLANK(
_xlfn.XLOOKUP(B41,'Table 4. Compliance Tracking'!B:B,'Table 4. Compliance Tracking'!J:J, "")
), "January 1, 2028", _xlfn.XLOOKUP(B41,'Table 4. Compliance Tracking'!B:B,'Table 4. Compliance Tracking'!J:J, "")
)</f>
        <v>January 1, 2028</v>
      </c>
    </row>
    <row r="42" spans="1:11" x14ac:dyDescent="0.25">
      <c r="A42" s="96" t="s">
        <v>1076</v>
      </c>
      <c r="B42" t="s">
        <v>90</v>
      </c>
      <c r="C42" s="9">
        <v>147.76841720946621</v>
      </c>
      <c r="D42" s="4" t="s">
        <v>9</v>
      </c>
      <c r="E42" s="41">
        <v>22.23738891357511</v>
      </c>
      <c r="F42" s="41" t="s">
        <v>9</v>
      </c>
      <c r="G42" s="19">
        <f t="shared" si="2"/>
        <v>84.951189615807465</v>
      </c>
      <c r="H42" s="23">
        <v>26.051529174802269</v>
      </c>
      <c r="I42" s="23">
        <v>11.85852790308029</v>
      </c>
      <c r="J42" s="17">
        <f>'Table 2. Data for Standards'!H42*325851/'Table 2. Data for Standards'!E42/365</f>
        <v>7.42075109798298</v>
      </c>
      <c r="K42" s="133" t="str">
        <f>IF(
ISBLANK(
_xlfn.XLOOKUP(B42,'Table 4. Compliance Tracking'!B:B,'Table 4. Compliance Tracking'!J:J, "")
), "January 1, 2028", _xlfn.XLOOKUP(B42,'Table 4. Compliance Tracking'!B:B,'Table 4. Compliance Tracking'!J:J, "")
)</f>
        <v>January 1, 2028</v>
      </c>
    </row>
    <row r="43" spans="1:11" x14ac:dyDescent="0.25">
      <c r="A43" s="5" t="s">
        <v>1103</v>
      </c>
      <c r="B43" t="s">
        <v>92</v>
      </c>
      <c r="C43" s="136" t="s">
        <v>51</v>
      </c>
      <c r="D43" s="137"/>
      <c r="E43" s="137"/>
      <c r="F43" s="137"/>
      <c r="G43" s="137"/>
      <c r="H43" s="137"/>
      <c r="I43" s="137"/>
      <c r="J43" s="138"/>
      <c r="K43" s="133" t="str">
        <f>IF(
ISBLANK(
_xlfn.XLOOKUP(B43,'Table 4. Compliance Tracking'!B:B,'Table 4. Compliance Tracking'!J:J, "")
), "January 1, 2028", _xlfn.XLOOKUP(B43,'Table 4. Compliance Tracking'!B:B,'Table 4. Compliance Tracking'!J:J, "")
)</f>
        <v>January 1, 2028</v>
      </c>
    </row>
    <row r="44" spans="1:11" x14ac:dyDescent="0.25">
      <c r="A44" s="96" t="s">
        <v>1026</v>
      </c>
      <c r="B44" t="s">
        <v>83</v>
      </c>
      <c r="C44" s="16">
        <v>36.299999999999997</v>
      </c>
      <c r="D44" s="17" t="s">
        <v>9</v>
      </c>
      <c r="E44" s="41">
        <v>36.299999999999997</v>
      </c>
      <c r="F44" s="41" t="s">
        <v>9</v>
      </c>
      <c r="G44" s="19" t="str">
        <f>IF(IF(ISNUMBER(C44),(C44-E44)/C44*100,(D44-F44)/D44*100)&gt;0,IF(ISNUMBER(C44),(C44-E44)/C44*100,(D44-F44)/D44*100),"No Reduction")</f>
        <v>No Reduction</v>
      </c>
      <c r="H44" s="23" t="s">
        <v>9</v>
      </c>
      <c r="I44" s="23" t="s">
        <v>9</v>
      </c>
      <c r="J44" s="17">
        <f>'Table 2. Data for Standards'!H44*325851/'Table 2. Data for Standards'!E44/365</f>
        <v>4.7122967925967698</v>
      </c>
      <c r="K44" s="133" t="str">
        <f>IF(
ISBLANK(
_xlfn.XLOOKUP(B44,'Table 4. Compliance Tracking'!B:B,'Table 4. Compliance Tracking'!J:J, "")
), "January 1, 2028", _xlfn.XLOOKUP(B44,'Table 4. Compliance Tracking'!B:B,'Table 4. Compliance Tracking'!J:J, "")
)</f>
        <v>January 1, 2028</v>
      </c>
    </row>
    <row r="45" spans="1:11" s="97" customFormat="1" x14ac:dyDescent="0.25">
      <c r="A45" s="96" t="s">
        <v>1019</v>
      </c>
      <c r="B45" s="97" t="s">
        <v>98</v>
      </c>
      <c r="C45" s="98">
        <v>10.1</v>
      </c>
      <c r="D45" s="99" t="s">
        <v>9</v>
      </c>
      <c r="E45" s="100">
        <v>10.1</v>
      </c>
      <c r="F45" s="100" t="s">
        <v>9</v>
      </c>
      <c r="G45" s="101" t="str">
        <f>IF(IF(ISNUMBER(C45),(C45-E45)/C45*100,(D45-F45)/D45*100)&gt;0,IF(ISNUMBER(C45),(C45-E45)/C45*100,(D45-F45)/D45*100),"No Reduction")</f>
        <v>No Reduction</v>
      </c>
      <c r="H45" s="102" t="s">
        <v>9</v>
      </c>
      <c r="I45" s="102" t="s">
        <v>9</v>
      </c>
      <c r="J45" s="103">
        <f>'Table 2. Data for Standards'!H45*325851/'Table 2. Data for Standards'!E45/365</f>
        <v>5.5705841866669958</v>
      </c>
      <c r="K45" s="133" t="str">
        <f>IF(
ISBLANK(
_xlfn.XLOOKUP(B45,'Table 4. Compliance Tracking'!B:B,'Table 4. Compliance Tracking'!J:J, "")
), "January 1, 2028", _xlfn.XLOOKUP(B45,'Table 4. Compliance Tracking'!B:B,'Table 4. Compliance Tracking'!J:J, "")
)</f>
        <v>January 1, 2028</v>
      </c>
    </row>
    <row r="46" spans="1:11" x14ac:dyDescent="0.25">
      <c r="A46" s="96" t="s">
        <v>1009</v>
      </c>
      <c r="B46" t="s">
        <v>80</v>
      </c>
      <c r="C46" s="16">
        <v>65.086210114387612</v>
      </c>
      <c r="D46" s="17" t="s">
        <v>9</v>
      </c>
      <c r="E46" s="41">
        <v>58.4</v>
      </c>
      <c r="F46" s="41" t="s">
        <v>9</v>
      </c>
      <c r="G46" s="19">
        <f>IF(IF(ISNUMBER(C46),(C46-E46)/C46*100,(D46-F46)/D46*100)&gt;0,IF(ISNUMBER(C46),(C46-E46)/C46*100,(D46-F46)/D46*100),"No Reduction")</f>
        <v>10.272852118193306</v>
      </c>
      <c r="H46" s="23">
        <v>8.6999999999999993</v>
      </c>
      <c r="I46" s="23">
        <v>2.4</v>
      </c>
      <c r="J46" s="17">
        <f>'Table 2. Data for Standards'!H46*325851/'Table 2. Data for Standards'!E46/365</f>
        <v>12.842698635138028</v>
      </c>
      <c r="K46" s="133" t="str">
        <f>IF(
ISBLANK(
_xlfn.XLOOKUP(B46,'Table 4. Compliance Tracking'!B:B,'Table 4. Compliance Tracking'!J:J, "")
), "January 1, 2028", _xlfn.XLOOKUP(B46,'Table 4. Compliance Tracking'!B:B,'Table 4. Compliance Tracking'!J:J, "")
)</f>
        <v>January 1, 2028</v>
      </c>
    </row>
    <row r="47" spans="1:11" s="97" customFormat="1" x14ac:dyDescent="0.25">
      <c r="A47" s="96" t="s">
        <v>1018</v>
      </c>
      <c r="B47" s="97" t="s">
        <v>93</v>
      </c>
      <c r="C47" s="98">
        <v>25.9</v>
      </c>
      <c r="D47" s="99" t="s">
        <v>9</v>
      </c>
      <c r="E47" s="100">
        <v>25.9</v>
      </c>
      <c r="F47" s="100" t="s">
        <v>9</v>
      </c>
      <c r="G47" s="101" t="str">
        <f>IF(IF(ISNUMBER(C47),(C47-E47)/C47*100,(D47-F47)/D47*100)&gt;0,IF(ISNUMBER(C47),(C47-E47)/C47*100,(D47-F47)/D47*100),"No Reduction")</f>
        <v>No Reduction</v>
      </c>
      <c r="H47" s="102" t="s">
        <v>9</v>
      </c>
      <c r="I47" s="102" t="s">
        <v>9</v>
      </c>
      <c r="J47" s="103">
        <f>'Table 2. Data for Standards'!H47*325851/'Table 2. Data for Standards'!E47/365</f>
        <v>11.382766195190658</v>
      </c>
      <c r="K47" s="133" t="str">
        <f>IF(
ISBLANK(
_xlfn.XLOOKUP(B47,'Table 4. Compliance Tracking'!B:B,'Table 4. Compliance Tracking'!J:J, "")
), "January 1, 2028", _xlfn.XLOOKUP(B47,'Table 4. Compliance Tracking'!B:B,'Table 4. Compliance Tracking'!J:J, "")
)</f>
        <v>January 1, 2028</v>
      </c>
    </row>
    <row r="48" spans="1:11" s="97" customFormat="1" x14ac:dyDescent="0.25">
      <c r="A48" s="96" t="s">
        <v>1049</v>
      </c>
      <c r="B48" s="97" t="s">
        <v>1050</v>
      </c>
      <c r="C48" s="139" t="s">
        <v>1042</v>
      </c>
      <c r="D48" s="140"/>
      <c r="E48" s="140"/>
      <c r="F48" s="140"/>
      <c r="G48" s="140"/>
      <c r="H48" s="140"/>
      <c r="I48" s="140"/>
      <c r="J48" s="141"/>
      <c r="K48" s="133" t="str">
        <f>IF(
ISBLANK(
_xlfn.XLOOKUP(B48,'Table 4. Compliance Tracking'!B:B,'Table 4. Compliance Tracking'!J:J, "")
), "January 1, 2028", _xlfn.XLOOKUP(B48,'Table 4. Compliance Tracking'!B:B,'Table 4. Compliance Tracking'!J:J, "")
)</f>
        <v>January 1, 2031</v>
      </c>
    </row>
    <row r="49" spans="1:11" x14ac:dyDescent="0.25">
      <c r="A49" s="96" t="s">
        <v>1013</v>
      </c>
      <c r="B49" t="s">
        <v>87</v>
      </c>
      <c r="C49" s="9">
        <v>31</v>
      </c>
      <c r="D49" s="4" t="s">
        <v>9</v>
      </c>
      <c r="E49" s="41">
        <v>27.3</v>
      </c>
      <c r="F49" s="41" t="s">
        <v>9</v>
      </c>
      <c r="G49" s="19">
        <f>IF(IF(ISNUMBER(C49),(C49-E49)/C49*100,(D49-F49)/D49*100)&gt;0,IF(ISNUMBER(C49),(C49-E49)/C49*100,(D49-F49)/D49*100),"No Reduction")</f>
        <v>11.935483870967738</v>
      </c>
      <c r="H49" s="23">
        <v>7.5</v>
      </c>
      <c r="I49" s="23">
        <v>4.4000000000000004</v>
      </c>
      <c r="J49" s="17">
        <f>'Table 2. Data for Standards'!H49*325851/'Table 2. Data for Standards'!E49/365</f>
        <v>6.5936303093275317</v>
      </c>
      <c r="K49" s="133" t="str">
        <f>IF(
ISBLANK(
_xlfn.XLOOKUP(B49,'Table 4. Compliance Tracking'!B:B,'Table 4. Compliance Tracking'!J:J, "")
), "January 1, 2028", _xlfn.XLOOKUP(B49,'Table 4. Compliance Tracking'!B:B,'Table 4. Compliance Tracking'!J:J, "")
)</f>
        <v>January 1, 2028</v>
      </c>
    </row>
    <row r="50" spans="1:11" x14ac:dyDescent="0.25">
      <c r="A50" s="96" t="s">
        <v>1017</v>
      </c>
      <c r="B50" t="s">
        <v>94</v>
      </c>
      <c r="C50" s="9">
        <v>113.3</v>
      </c>
      <c r="D50" s="4" t="s">
        <v>9</v>
      </c>
      <c r="E50" s="41">
        <v>92.1</v>
      </c>
      <c r="F50" s="41" t="s">
        <v>9</v>
      </c>
      <c r="G50" s="19">
        <f>IF(IF(ISNUMBER(C50),(C50-E50)/C50*100,(D50-F50)/D50*100)&gt;0,IF(ISNUMBER(C50),(C50-E50)/C50*100,(D50-F50)/D50*100),"No Reduction")</f>
        <v>18.711385701676967</v>
      </c>
      <c r="H50" s="23">
        <v>11.9</v>
      </c>
      <c r="I50" s="23">
        <v>6.3</v>
      </c>
      <c r="J50" s="17">
        <f>'Table 2. Data for Standards'!H50*325851/'Table 2. Data for Standards'!E50/365</f>
        <v>17.174496279185643</v>
      </c>
      <c r="K50" s="133" t="str">
        <f>IF(
ISBLANK(
_xlfn.XLOOKUP(B50,'Table 4. Compliance Tracking'!B:B,'Table 4. Compliance Tracking'!J:J, "")
), "January 1, 2028", _xlfn.XLOOKUP(B50,'Table 4. Compliance Tracking'!B:B,'Table 4. Compliance Tracking'!J:J, "")
)</f>
        <v>January 1, 2028</v>
      </c>
    </row>
    <row r="51" spans="1:11" s="97" customFormat="1" x14ac:dyDescent="0.25">
      <c r="A51" s="96" t="s">
        <v>1045</v>
      </c>
      <c r="B51" s="97" t="s">
        <v>1046</v>
      </c>
      <c r="C51" s="139" t="s">
        <v>1042</v>
      </c>
      <c r="D51" s="140"/>
      <c r="E51" s="140"/>
      <c r="F51" s="140"/>
      <c r="G51" s="140"/>
      <c r="H51" s="140"/>
      <c r="I51" s="140"/>
      <c r="J51" s="141"/>
      <c r="K51" s="133" t="str">
        <f>IF(
ISBLANK(
_xlfn.XLOOKUP(B51,'Table 4. Compliance Tracking'!B:B,'Table 4. Compliance Tracking'!J:J, "")
), "January 1, 2028", _xlfn.XLOOKUP(B51,'Table 4. Compliance Tracking'!B:B,'Table 4. Compliance Tracking'!J:J, "")
)</f>
        <v>January 1, 2031</v>
      </c>
    </row>
    <row r="52" spans="1:11" x14ac:dyDescent="0.25">
      <c r="A52" s="96" t="s">
        <v>1020</v>
      </c>
      <c r="B52" t="s">
        <v>99</v>
      </c>
      <c r="C52" s="139" t="s">
        <v>1042</v>
      </c>
      <c r="D52" s="140"/>
      <c r="E52" s="140"/>
      <c r="F52" s="140"/>
      <c r="G52" s="140"/>
      <c r="H52" s="140"/>
      <c r="I52" s="140"/>
      <c r="J52" s="141"/>
      <c r="K52" s="133" t="str">
        <f>IF(
ISBLANK(
_xlfn.XLOOKUP(B52,'Table 4. Compliance Tracking'!B:B,'Table 4. Compliance Tracking'!J:J, "")
), "January 1, 2028", _xlfn.XLOOKUP(B52,'Table 4. Compliance Tracking'!B:B,'Table 4. Compliance Tracking'!J:J, "")
)</f>
        <v>January 1, 2031</v>
      </c>
    </row>
    <row r="53" spans="1:11" s="97" customFormat="1" x14ac:dyDescent="0.25">
      <c r="A53" s="96" t="s">
        <v>1028</v>
      </c>
      <c r="B53" s="104" t="s">
        <v>1001</v>
      </c>
      <c r="C53" s="98">
        <v>83.5</v>
      </c>
      <c r="D53" s="109" t="s">
        <v>9</v>
      </c>
      <c r="E53" s="109">
        <v>71.5</v>
      </c>
      <c r="F53" s="109" t="s">
        <v>9</v>
      </c>
      <c r="G53" s="101">
        <f>IF(IF(ISNUMBER(C53),(C53-E53)/C53*100,(D53-F53)/D53*100)&gt;0,IF(ISNUMBER(C53),(C53-E53)/C53*100,(D53-F53)/D53*100),"No Reduction")</f>
        <v>14.37125748502994</v>
      </c>
      <c r="H53" s="109">
        <v>8.6999999999999993</v>
      </c>
      <c r="I53" s="109">
        <v>3.4</v>
      </c>
      <c r="J53" s="103">
        <f>'Table 2. Data for Standards'!H53*325851/'Table 2. Data for Standards'!E53/365</f>
        <v>6.3569896942194326</v>
      </c>
      <c r="K53" s="133" t="str">
        <f>IF(
ISBLANK(
_xlfn.XLOOKUP(B53,'Table 4. Compliance Tracking'!B:B,'Table 4. Compliance Tracking'!J:J, "")
), "January 1, 2028", _xlfn.XLOOKUP(B53,'Table 4. Compliance Tracking'!B:B,'Table 4. Compliance Tracking'!J:J, "")
)</f>
        <v>January 1, 2028</v>
      </c>
    </row>
    <row r="54" spans="1:11" s="97" customFormat="1" x14ac:dyDescent="0.25">
      <c r="A54" s="96" t="s">
        <v>1043</v>
      </c>
      <c r="B54" s="104" t="s">
        <v>1044</v>
      </c>
      <c r="C54" s="139" t="s">
        <v>1042</v>
      </c>
      <c r="D54" s="140"/>
      <c r="E54" s="140"/>
      <c r="F54" s="140"/>
      <c r="G54" s="140"/>
      <c r="H54" s="140"/>
      <c r="I54" s="140"/>
      <c r="J54" s="141"/>
      <c r="K54" s="133" t="str">
        <f>IF(
ISBLANK(
_xlfn.XLOOKUP(B54,'Table 4. Compliance Tracking'!B:B,'Table 4. Compliance Tracking'!J:J, "")
), "January 1, 2028", _xlfn.XLOOKUP(B54,'Table 4. Compliance Tracking'!B:B,'Table 4. Compliance Tracking'!J:J, "")
)</f>
        <v>January 1, 2031</v>
      </c>
    </row>
    <row r="55" spans="1:11" x14ac:dyDescent="0.25">
      <c r="A55" s="96" t="s">
        <v>1010</v>
      </c>
      <c r="B55" t="s">
        <v>84</v>
      </c>
      <c r="C55" s="16" t="s">
        <v>9</v>
      </c>
      <c r="D55" s="17">
        <v>1034.0999999999999</v>
      </c>
      <c r="E55" s="41" t="s">
        <v>9</v>
      </c>
      <c r="F55" s="41">
        <v>1034.0999999999999</v>
      </c>
      <c r="G55" s="19" t="str">
        <f>IF(IF(ISNUMBER(C55),(C55-E55)/C55*100,(D55-F55)/D55*100)&gt;0,IF(ISNUMBER(C55),(C55-E55)/C55*100,(D55-F55)/D55*100),"No Reduction")</f>
        <v>No Reduction</v>
      </c>
      <c r="H55" s="23" t="s">
        <v>9</v>
      </c>
      <c r="I55" s="23" t="s">
        <v>9</v>
      </c>
      <c r="J55" s="17">
        <f>'Table 2. Data for Standards'!H55*325851/'Table 2. Data for Standards'!E55/365</f>
        <v>3.3590515941690042</v>
      </c>
      <c r="K55" s="133" t="str">
        <f>IF(
ISBLANK(
_xlfn.XLOOKUP(B55,'Table 4. Compliance Tracking'!B:B,'Table 4. Compliance Tracking'!J:J, "")
), "January 1, 2028", _xlfn.XLOOKUP(B55,'Table 4. Compliance Tracking'!B:B,'Table 4. Compliance Tracking'!J:J, "")
)</f>
        <v>January 1, 2028</v>
      </c>
    </row>
    <row r="56" spans="1:11" x14ac:dyDescent="0.25">
      <c r="A56" s="96" t="s">
        <v>1011</v>
      </c>
      <c r="B56" t="s">
        <v>81</v>
      </c>
      <c r="C56" s="16">
        <v>52.5</v>
      </c>
      <c r="D56" s="17" t="s">
        <v>9</v>
      </c>
      <c r="E56" s="41">
        <v>49.2</v>
      </c>
      <c r="F56" s="41" t="s">
        <v>9</v>
      </c>
      <c r="G56" s="19">
        <f>IF(IF(ISNUMBER(C56),(C56-E56)/C56*100,(D56-F56)/D56*100)&gt;0,IF(ISNUMBER(C56),(C56-E56)/C56*100,(D56-F56)/D56*100),"No Reduction")</f>
        <v>6.2857142857142803</v>
      </c>
      <c r="H56" s="23">
        <v>4.3</v>
      </c>
      <c r="I56" s="23">
        <v>1.5</v>
      </c>
      <c r="J56" s="17">
        <f>'Table 2. Data for Standards'!H56*325851/'Table 2. Data for Standards'!E56/365</f>
        <v>3.5949487724353903</v>
      </c>
      <c r="K56" s="133" t="str">
        <f>IF(
ISBLANK(
_xlfn.XLOOKUP(B56,'Table 4. Compliance Tracking'!B:B,'Table 4. Compliance Tracking'!J:J, "")
), "January 1, 2028", _xlfn.XLOOKUP(B56,'Table 4. Compliance Tracking'!B:B,'Table 4. Compliance Tracking'!J:J, "")
)</f>
        <v>January 1, 2028</v>
      </c>
    </row>
    <row r="57" spans="1:11" s="97" customFormat="1" x14ac:dyDescent="0.25">
      <c r="A57" s="96" t="s">
        <v>1012</v>
      </c>
      <c r="B57" s="104" t="s">
        <v>1002</v>
      </c>
      <c r="C57" s="98">
        <v>21.8</v>
      </c>
      <c r="D57" s="109" t="s">
        <v>9</v>
      </c>
      <c r="E57" s="109">
        <v>21.8</v>
      </c>
      <c r="F57" s="109" t="s">
        <v>9</v>
      </c>
      <c r="G57" s="101" t="str">
        <f t="shared" ref="G57:G110" si="3">IF(IF(ISNUMBER(C57),(C57-E57)/C57*100,(D57-F57)/D57*100)&gt;0,IF(ISNUMBER(C57),(C57-E57)/C57*100,(D57-F57)/D57*100),"No Reduction")</f>
        <v>No Reduction</v>
      </c>
      <c r="H57" s="109" t="s">
        <v>9</v>
      </c>
      <c r="I57" s="109" t="s">
        <v>9</v>
      </c>
      <c r="J57" s="103">
        <f>'Table 2. Data for Standards'!H57*325851/'Table 2. Data for Standards'!E57/365</f>
        <v>5.0509979258803206</v>
      </c>
      <c r="K57" s="133" t="str">
        <f>IF(
ISBLANK(
_xlfn.XLOOKUP(B57,'Table 4. Compliance Tracking'!B:B,'Table 4. Compliance Tracking'!J:J, "")
), "January 1, 2028", _xlfn.XLOOKUP(B57,'Table 4. Compliance Tracking'!B:B,'Table 4. Compliance Tracking'!J:J, "")
)</f>
        <v>January 1, 2028</v>
      </c>
    </row>
    <row r="58" spans="1:11" x14ac:dyDescent="0.25">
      <c r="A58" s="96" t="s">
        <v>1027</v>
      </c>
      <c r="B58" t="s">
        <v>86</v>
      </c>
      <c r="C58" s="16">
        <v>25.97640377411285</v>
      </c>
      <c r="D58" s="17" t="s">
        <v>9</v>
      </c>
      <c r="E58" s="41">
        <v>26</v>
      </c>
      <c r="F58" s="41" t="s">
        <v>9</v>
      </c>
      <c r="G58" s="19" t="str">
        <f>IF(IF(ISNUMBER(C58),(C58-E58)/C58*100,(D58-F58)/D58*100)&gt;0,IF(ISNUMBER(C58),(C58-E58)/C58*100,(D58-F58)/D58*100),"No Reduction")</f>
        <v>No Reduction</v>
      </c>
      <c r="H58" s="23" t="s">
        <v>9</v>
      </c>
      <c r="I58" s="23" t="s">
        <v>9</v>
      </c>
      <c r="J58" s="17">
        <f>'Table 2. Data for Standards'!H58*325851/'Table 2. Data for Standards'!E58/365</f>
        <v>11.908221287898833</v>
      </c>
      <c r="K58" s="133" t="str">
        <f>IF(
ISBLANK(
_xlfn.XLOOKUP(B58,'Table 4. Compliance Tracking'!B:B,'Table 4. Compliance Tracking'!J:J, "")
), "January 1, 2028", _xlfn.XLOOKUP(B58,'Table 4. Compliance Tracking'!B:B,'Table 4. Compliance Tracking'!J:J, "")
)</f>
        <v>January 1, 2028</v>
      </c>
    </row>
    <row r="59" spans="1:11" x14ac:dyDescent="0.25">
      <c r="A59" s="96" t="s">
        <v>1029</v>
      </c>
      <c r="B59" t="s">
        <v>97</v>
      </c>
      <c r="C59" s="9">
        <v>7.5</v>
      </c>
      <c r="D59" s="4" t="s">
        <v>9</v>
      </c>
      <c r="E59" s="41">
        <v>7.5</v>
      </c>
      <c r="F59" s="41" t="s">
        <v>9</v>
      </c>
      <c r="G59" s="19" t="str">
        <f>IF(IF(ISNUMBER(C59),(C59-E59)/C59*100,(D59-F59)/D59*100)&gt;0,IF(ISNUMBER(C59),(C59-E59)/C59*100,(D59-F59)/D59*100),"No Reduction")</f>
        <v>No Reduction</v>
      </c>
      <c r="H59" s="23" t="s">
        <v>9</v>
      </c>
      <c r="I59" s="23" t="s">
        <v>9</v>
      </c>
      <c r="J59" s="17">
        <f>'Table 2. Data for Standards'!H59*325851/'Table 2. Data for Standards'!E59/365</f>
        <v>5.6583871471049836</v>
      </c>
      <c r="K59" s="133" t="str">
        <f>IF(
ISBLANK(
_xlfn.XLOOKUP(B59,'Table 4. Compliance Tracking'!B:B,'Table 4. Compliance Tracking'!J:J, "")
), "January 1, 2028", _xlfn.XLOOKUP(B59,'Table 4. Compliance Tracking'!B:B,'Table 4. Compliance Tracking'!J:J, "")
)</f>
        <v>January 1, 2028</v>
      </c>
    </row>
    <row r="60" spans="1:11" s="97" customFormat="1" x14ac:dyDescent="0.25">
      <c r="A60" s="96" t="s">
        <v>1014</v>
      </c>
      <c r="B60" s="104" t="s">
        <v>1004</v>
      </c>
      <c r="C60" s="98">
        <v>20.2</v>
      </c>
      <c r="D60" s="99" t="s">
        <v>9</v>
      </c>
      <c r="E60" s="100">
        <v>20.2</v>
      </c>
      <c r="F60" s="100" t="s">
        <v>9</v>
      </c>
      <c r="G60" s="101" t="str">
        <f t="shared" si="3"/>
        <v>No Reduction</v>
      </c>
      <c r="H60" s="102" t="s">
        <v>9</v>
      </c>
      <c r="I60" s="102" t="s">
        <v>9</v>
      </c>
      <c r="J60" s="102">
        <f>'Table 2. Data for Standards'!H60*325851/'Table 2. Data for Standards'!E60/365</f>
        <v>7.3528510887069354</v>
      </c>
      <c r="K60" s="133" t="str">
        <f>IF(
ISBLANK(
_xlfn.XLOOKUP(B60,'Table 4. Compliance Tracking'!B:B,'Table 4. Compliance Tracking'!J:J, "")
), "January 1, 2028", _xlfn.XLOOKUP(B60,'Table 4. Compliance Tracking'!B:B,'Table 4. Compliance Tracking'!J:J, "")
)</f>
        <v>January 1, 2028</v>
      </c>
    </row>
    <row r="61" spans="1:11" x14ac:dyDescent="0.25">
      <c r="A61" s="96" t="s">
        <v>1030</v>
      </c>
      <c r="B61" t="s">
        <v>96</v>
      </c>
      <c r="C61" s="139" t="s">
        <v>1042</v>
      </c>
      <c r="D61" s="140"/>
      <c r="E61" s="140"/>
      <c r="F61" s="140"/>
      <c r="G61" s="140"/>
      <c r="H61" s="140"/>
      <c r="I61" s="140"/>
      <c r="J61" s="141"/>
      <c r="K61" s="133" t="str">
        <f>IF(
ISBLANK(
_xlfn.XLOOKUP(B61,'Table 4. Compliance Tracking'!B:B,'Table 4. Compliance Tracking'!J:J, "")
), "January 1, 2028", _xlfn.XLOOKUP(B61,'Table 4. Compliance Tracking'!B:B,'Table 4. Compliance Tracking'!J:J, "")
)</f>
        <v>January 1, 2031</v>
      </c>
    </row>
    <row r="62" spans="1:11" s="97" customFormat="1" x14ac:dyDescent="0.25">
      <c r="A62" s="96" t="s">
        <v>1040</v>
      </c>
      <c r="B62" s="104" t="s">
        <v>1041</v>
      </c>
      <c r="C62" s="139" t="s">
        <v>1042</v>
      </c>
      <c r="D62" s="140"/>
      <c r="E62" s="140"/>
      <c r="F62" s="140"/>
      <c r="G62" s="140"/>
      <c r="H62" s="140"/>
      <c r="I62" s="140"/>
      <c r="J62" s="141"/>
      <c r="K62" s="133" t="str">
        <f>IF(
ISBLANK(
_xlfn.XLOOKUP(B62,'Table 4. Compliance Tracking'!B:B,'Table 4. Compliance Tracking'!J:J, "")
), "January 1, 2028", _xlfn.XLOOKUP(B62,'Table 4. Compliance Tracking'!B:B,'Table 4. Compliance Tracking'!J:J, "")
)</f>
        <v>January 1, 2031</v>
      </c>
    </row>
    <row r="63" spans="1:11" x14ac:dyDescent="0.25">
      <c r="A63" s="96" t="s">
        <v>1015</v>
      </c>
      <c r="B63" t="s">
        <v>100</v>
      </c>
      <c r="C63" s="9">
        <v>29</v>
      </c>
      <c r="D63" s="4" t="s">
        <v>9</v>
      </c>
      <c r="E63" s="41">
        <v>29</v>
      </c>
      <c r="F63" s="41" t="s">
        <v>9</v>
      </c>
      <c r="G63" s="19" t="str">
        <f t="shared" si="3"/>
        <v>No Reduction</v>
      </c>
      <c r="H63" s="23" t="s">
        <v>9</v>
      </c>
      <c r="I63" s="23" t="s">
        <v>9</v>
      </c>
      <c r="J63" s="17">
        <f>'Table 2. Data for Standards'!H63*325851/'Table 2. Data for Standards'!E63/365</f>
        <v>6.6936713780119774</v>
      </c>
      <c r="K63" s="133" t="str">
        <f>IF(
ISBLANK(
_xlfn.XLOOKUP(B63,'Table 4. Compliance Tracking'!B:B,'Table 4. Compliance Tracking'!J:J, "")
), "January 1, 2028", _xlfn.XLOOKUP(B63,'Table 4. Compliance Tracking'!B:B,'Table 4. Compliance Tracking'!J:J, "")
)</f>
        <v>January 1, 2028</v>
      </c>
    </row>
    <row r="64" spans="1:11" s="97" customFormat="1" x14ac:dyDescent="0.25">
      <c r="A64" s="96" t="s">
        <v>1047</v>
      </c>
      <c r="B64" s="104" t="s">
        <v>1048</v>
      </c>
      <c r="C64" s="139" t="s">
        <v>1042</v>
      </c>
      <c r="D64" s="140"/>
      <c r="E64" s="140"/>
      <c r="F64" s="140"/>
      <c r="G64" s="140"/>
      <c r="H64" s="140"/>
      <c r="I64" s="140"/>
      <c r="J64" s="141"/>
      <c r="K64" s="133" t="str">
        <f>IF(
ISBLANK(
_xlfn.XLOOKUP(B64,'Table 4. Compliance Tracking'!B:B,'Table 4. Compliance Tracking'!J:J, "")
), "January 1, 2028", _xlfn.XLOOKUP(B64,'Table 4. Compliance Tracking'!B:B,'Table 4. Compliance Tracking'!J:J, "")
)</f>
        <v>January 1, 2031</v>
      </c>
    </row>
    <row r="65" spans="1:11" s="97" customFormat="1" x14ac:dyDescent="0.25">
      <c r="A65" s="96" t="s">
        <v>1032</v>
      </c>
      <c r="B65" s="104" t="s">
        <v>1033</v>
      </c>
      <c r="C65" s="139" t="s">
        <v>1042</v>
      </c>
      <c r="D65" s="140"/>
      <c r="E65" s="140"/>
      <c r="F65" s="140"/>
      <c r="G65" s="140"/>
      <c r="H65" s="140"/>
      <c r="I65" s="140"/>
      <c r="J65" s="141"/>
      <c r="K65" s="133" t="str">
        <f>IF(
ISBLANK(
_xlfn.XLOOKUP(B65,'Table 4. Compliance Tracking'!B:B,'Table 4. Compliance Tracking'!J:J, "")
), "January 1, 2028", _xlfn.XLOOKUP(B65,'Table 4. Compliance Tracking'!B:B,'Table 4. Compliance Tracking'!J:J, "")
)</f>
        <v>January 1, 2028</v>
      </c>
    </row>
    <row r="66" spans="1:11" x14ac:dyDescent="0.25">
      <c r="A66" s="96" t="s">
        <v>1016</v>
      </c>
      <c r="B66" t="s">
        <v>95</v>
      </c>
      <c r="C66" s="9">
        <v>24.9</v>
      </c>
      <c r="D66" s="4" t="s">
        <v>9</v>
      </c>
      <c r="E66" s="41">
        <v>24.9</v>
      </c>
      <c r="F66" s="41" t="s">
        <v>9</v>
      </c>
      <c r="G66" s="19" t="str">
        <f>IF(IF(ISNUMBER(C66),(C66-E66)/C66*100,(D66-F66)/D66*100)&gt;0,IF(ISNUMBER(C66),(C66-E66)/C66*100,(D66-F66)/D66*100),"No Reduction")</f>
        <v>No Reduction</v>
      </c>
      <c r="H66" s="23"/>
      <c r="I66" s="23"/>
      <c r="J66" s="17">
        <f>'Table 2. Data for Standards'!H66*325851/'Table 2. Data for Standards'!E66/365</f>
        <v>16.520188341523408</v>
      </c>
      <c r="K66" s="133" t="str">
        <f>IF(
ISBLANK(
_xlfn.XLOOKUP(B66,'Table 4. Compliance Tracking'!B:B,'Table 4. Compliance Tracking'!J:J, "")
), "January 1, 2028", _xlfn.XLOOKUP(B66,'Table 4. Compliance Tracking'!B:B,'Table 4. Compliance Tracking'!J:J, "")
)</f>
        <v>January 1, 2028</v>
      </c>
    </row>
    <row r="67" spans="1:11" x14ac:dyDescent="0.25">
      <c r="A67" s="96" t="s">
        <v>1021</v>
      </c>
      <c r="B67" t="s">
        <v>88</v>
      </c>
      <c r="C67" s="9">
        <v>36.4</v>
      </c>
      <c r="D67" s="4" t="s">
        <v>9</v>
      </c>
      <c r="E67" s="41">
        <v>34.299999999999997</v>
      </c>
      <c r="F67" s="41" t="s">
        <v>9</v>
      </c>
      <c r="G67" s="19">
        <f>IF(IF(ISNUMBER(C67),(C67-E67)/C67*100,(D67-F67)/D67*100)&gt;0,IF(ISNUMBER(C67),(C67-E67)/C67*100,(D67-F67)/D67*100),"No Reduction")</f>
        <v>5.7692307692307727</v>
      </c>
      <c r="H67" s="23">
        <v>4.5999999999999996</v>
      </c>
      <c r="I67" s="23">
        <v>2</v>
      </c>
      <c r="J67" s="17">
        <f>'Table 2. Data for Standards'!H67*325851/'Table 2. Data for Standards'!E67/365</f>
        <v>6.2075694747769949</v>
      </c>
      <c r="K67" s="133" t="str">
        <f>IF(
ISBLANK(
_xlfn.XLOOKUP(B67,'Table 4. Compliance Tracking'!B:B,'Table 4. Compliance Tracking'!J:J, "")
), "January 1, 2028", _xlfn.XLOOKUP(B67,'Table 4. Compliance Tracking'!B:B,'Table 4. Compliance Tracking'!J:J, "")
)</f>
        <v>January 1, 2028</v>
      </c>
    </row>
    <row r="68" spans="1:11" x14ac:dyDescent="0.25">
      <c r="A68" s="96" t="s">
        <v>1024</v>
      </c>
      <c r="B68" t="s">
        <v>101</v>
      </c>
      <c r="C68" s="9">
        <v>36.700000000000003</v>
      </c>
      <c r="D68" s="4" t="s">
        <v>9</v>
      </c>
      <c r="E68" s="41">
        <v>35.1</v>
      </c>
      <c r="F68" s="41" t="s">
        <v>9</v>
      </c>
      <c r="G68" s="19">
        <f t="shared" si="3"/>
        <v>4.3596730245231639</v>
      </c>
      <c r="H68" s="23">
        <v>3.9</v>
      </c>
      <c r="I68" s="23">
        <v>2.2999999999999998</v>
      </c>
      <c r="J68" s="17">
        <f>'Table 2. Data for Standards'!H68*325851/'Table 2. Data for Standards'!E68/365</f>
        <v>6.5385304394791524</v>
      </c>
      <c r="K68" s="133" t="str">
        <f>IF(
ISBLANK(
_xlfn.XLOOKUP(B68,'Table 4. Compliance Tracking'!B:B,'Table 4. Compliance Tracking'!J:J, "")
), "January 1, 2028", _xlfn.XLOOKUP(B68,'Table 4. Compliance Tracking'!B:B,'Table 4. Compliance Tracking'!J:J, "")
)</f>
        <v>January 1, 2028</v>
      </c>
    </row>
    <row r="69" spans="1:11" s="97" customFormat="1" x14ac:dyDescent="0.25">
      <c r="A69" s="96" t="s">
        <v>1022</v>
      </c>
      <c r="B69" s="97" t="s">
        <v>85</v>
      </c>
      <c r="C69" s="111" t="s">
        <v>9</v>
      </c>
      <c r="D69" s="103">
        <v>1179</v>
      </c>
      <c r="E69" s="100" t="s">
        <v>9</v>
      </c>
      <c r="F69" s="100">
        <v>1178.8</v>
      </c>
      <c r="G69" s="101">
        <f>IF(IF(ISNUMBER(C69),(C69-E69)/C69*100,(D69-F69)/D69*100)&gt;0,IF(ISNUMBER(C69),(C69-E69)/C69*100,(D69-F69)/D69*100),"No Reduction")</f>
        <v>1.696352841391395E-2</v>
      </c>
      <c r="H69" s="102" t="s">
        <v>9</v>
      </c>
      <c r="I69" s="102" t="s">
        <v>9</v>
      </c>
      <c r="J69" s="103">
        <f>'Table 2. Data for Standards'!H69*325851/'Table 2. Data for Standards'!E69/365</f>
        <v>5.5283738553049817</v>
      </c>
      <c r="K69" s="133" t="str">
        <f>IF(
ISBLANK(
_xlfn.XLOOKUP(B69,'Table 4. Compliance Tracking'!B:B,'Table 4. Compliance Tracking'!J:J, "")
), "January 1, 2028", _xlfn.XLOOKUP(B69,'Table 4. Compliance Tracking'!B:B,'Table 4. Compliance Tracking'!J:J, "")
)</f>
        <v>January 1, 2028</v>
      </c>
    </row>
    <row r="70" spans="1:11" s="97" customFormat="1" x14ac:dyDescent="0.25">
      <c r="A70" s="96" t="s">
        <v>1031</v>
      </c>
      <c r="B70" s="104" t="s">
        <v>1023</v>
      </c>
      <c r="C70" s="98">
        <v>26.2</v>
      </c>
      <c r="D70" s="99" t="s">
        <v>9</v>
      </c>
      <c r="E70" s="100">
        <v>26.2</v>
      </c>
      <c r="F70" s="100" t="s">
        <v>9</v>
      </c>
      <c r="G70" s="101" t="str">
        <f t="shared" si="3"/>
        <v>No Reduction</v>
      </c>
      <c r="H70" s="102" t="s">
        <v>9</v>
      </c>
      <c r="I70" s="102" t="s">
        <v>9</v>
      </c>
      <c r="J70" s="103">
        <f>'Table 2. Data for Standards'!H70*325851/'Table 2. Data for Standards'!E70/365</f>
        <v>6.0160142330802717</v>
      </c>
      <c r="K70" s="133" t="str">
        <f>IF(
ISBLANK(
_xlfn.XLOOKUP(B70,'Table 4. Compliance Tracking'!B:B,'Table 4. Compliance Tracking'!J:J, "")
), "January 1, 2028", _xlfn.XLOOKUP(B70,'Table 4. Compliance Tracking'!B:B,'Table 4. Compliance Tracking'!J:J, "")
)</f>
        <v>January 1, 2028</v>
      </c>
    </row>
    <row r="71" spans="1:11" x14ac:dyDescent="0.25">
      <c r="A71" s="96" t="s">
        <v>1025</v>
      </c>
      <c r="B71" t="s">
        <v>82</v>
      </c>
      <c r="C71" s="16">
        <v>37.9</v>
      </c>
      <c r="D71" s="17" t="s">
        <v>9</v>
      </c>
      <c r="E71" s="41">
        <v>32.6</v>
      </c>
      <c r="F71" s="41" t="s">
        <v>9</v>
      </c>
      <c r="G71" s="19">
        <f>IF(IF(ISNUMBER(C71),(C71-E71)/C71*100,(D71-F71)/D71*100)&gt;0,IF(ISNUMBER(C71),(C71-E71)/C71*100,(D71-F71)/D71*100),"No Reduction")</f>
        <v>13.984168865435349</v>
      </c>
      <c r="H71" s="23">
        <v>3.5</v>
      </c>
      <c r="I71" s="23">
        <v>2</v>
      </c>
      <c r="J71" s="17">
        <f>'Table 2. Data for Standards'!H71*325851/'Table 2. Data for Standards'!E71/365</f>
        <v>5.3338878066664162</v>
      </c>
      <c r="K71" s="133" t="str">
        <f>IF(
ISBLANK(
_xlfn.XLOOKUP(B71,'Table 4. Compliance Tracking'!B:B,'Table 4. Compliance Tracking'!J:J, "")
), "January 1, 2028", _xlfn.XLOOKUP(B71,'Table 4. Compliance Tracking'!B:B,'Table 4. Compliance Tracking'!J:J, "")
)</f>
        <v>January 1, 2028</v>
      </c>
    </row>
    <row r="72" spans="1:11" x14ac:dyDescent="0.25">
      <c r="A72" s="5" t="s">
        <v>102</v>
      </c>
      <c r="B72" t="s">
        <v>103</v>
      </c>
      <c r="C72" s="9" t="s">
        <v>9</v>
      </c>
      <c r="D72" s="4">
        <v>848.30089182707604</v>
      </c>
      <c r="E72" s="41" t="s">
        <v>9</v>
      </c>
      <c r="F72" s="41">
        <v>475.80660459202221</v>
      </c>
      <c r="G72" s="19">
        <f t="shared" si="3"/>
        <v>43.910632515400664</v>
      </c>
      <c r="H72" s="23">
        <v>4.67806285787508</v>
      </c>
      <c r="I72" s="23">
        <v>2.8169822472634549</v>
      </c>
      <c r="J72" s="17">
        <f>'Table 2. Data for Standards'!H72*325851/'Table 2. Data for Standards'!E72/365</f>
        <v>10.468749461856971</v>
      </c>
      <c r="K72" s="133" t="str">
        <f>IF(
ISBLANK(
_xlfn.XLOOKUP(B72,'Table 4. Compliance Tracking'!B:B,'Table 4. Compliance Tracking'!J:J, "")
), "January 1, 2028", _xlfn.XLOOKUP(B72,'Table 4. Compliance Tracking'!B:B,'Table 4. Compliance Tracking'!J:J, "")
)</f>
        <v>January 1, 2028</v>
      </c>
    </row>
    <row r="73" spans="1:11" x14ac:dyDescent="0.25">
      <c r="A73" s="96" t="s">
        <v>1053</v>
      </c>
      <c r="B73" t="s">
        <v>104</v>
      </c>
      <c r="C73" s="9">
        <v>54.353280677345197</v>
      </c>
      <c r="D73" s="4" t="s">
        <v>9</v>
      </c>
      <c r="E73" s="41">
        <v>42.020032541478052</v>
      </c>
      <c r="F73" s="41" t="s">
        <v>9</v>
      </c>
      <c r="G73" s="19">
        <f t="shared" si="3"/>
        <v>22.690899210077902</v>
      </c>
      <c r="H73" s="23">
        <v>9.0107556192527216</v>
      </c>
      <c r="I73" s="23">
        <v>4.5409231121708871</v>
      </c>
      <c r="J73" s="17">
        <f>'Table 2. Data for Standards'!H73*325851/'Table 2. Data for Standards'!E73/365</f>
        <v>14.034165120803532</v>
      </c>
      <c r="K73" s="133" t="str">
        <f>IF(
ISBLANK(
_xlfn.XLOOKUP(B73,'Table 4. Compliance Tracking'!B:B,'Table 4. Compliance Tracking'!J:J, "")
), "January 1, 2028", _xlfn.XLOOKUP(B73,'Table 4. Compliance Tracking'!B:B,'Table 4. Compliance Tracking'!J:J, "")
)</f>
        <v>January 1, 2028</v>
      </c>
    </row>
    <row r="74" spans="1:11" x14ac:dyDescent="0.25">
      <c r="A74" s="96" t="s">
        <v>1073</v>
      </c>
      <c r="B74" t="s">
        <v>105</v>
      </c>
      <c r="C74" s="9">
        <v>41.078120713770303</v>
      </c>
      <c r="D74" s="4" t="s">
        <v>9</v>
      </c>
      <c r="E74" s="41">
        <v>38.389993017091868</v>
      </c>
      <c r="F74" s="41" t="s">
        <v>9</v>
      </c>
      <c r="G74" s="19">
        <f t="shared" si="3"/>
        <v>6.5439403019654581</v>
      </c>
      <c r="H74" s="23">
        <v>3.6803274585287009</v>
      </c>
      <c r="I74" s="23">
        <v>1.691984594809566</v>
      </c>
      <c r="J74" s="17">
        <f>'Table 2. Data for Standards'!H74*325851/'Table 2. Data for Standards'!E74/365</f>
        <v>20.464837317216496</v>
      </c>
      <c r="K74" s="133" t="str">
        <f>IF(
ISBLANK(
_xlfn.XLOOKUP(B74,'Table 4. Compliance Tracking'!B:B,'Table 4. Compliance Tracking'!J:J, "")
), "January 1, 2028", _xlfn.XLOOKUP(B74,'Table 4. Compliance Tracking'!B:B,'Table 4. Compliance Tracking'!J:J, "")
)</f>
        <v>January 1, 2028</v>
      </c>
    </row>
    <row r="75" spans="1:11" x14ac:dyDescent="0.25">
      <c r="A75" s="96" t="s">
        <v>1054</v>
      </c>
      <c r="B75" t="s">
        <v>106</v>
      </c>
      <c r="C75" s="9">
        <v>18.200751454856089</v>
      </c>
      <c r="D75" s="4" t="s">
        <v>9</v>
      </c>
      <c r="E75" s="41">
        <v>18.200751454856089</v>
      </c>
      <c r="F75" s="41" t="s">
        <v>9</v>
      </c>
      <c r="G75" s="19" t="str">
        <f t="shared" si="3"/>
        <v>No Reduction</v>
      </c>
      <c r="H75" s="23" t="s">
        <v>9</v>
      </c>
      <c r="I75" s="23" t="s">
        <v>9</v>
      </c>
      <c r="J75" s="17">
        <f>'Table 2. Data for Standards'!H75*325851/'Table 2. Data for Standards'!E75/365</f>
        <v>13.657640037727148</v>
      </c>
      <c r="K75" s="133" t="str">
        <f>IF(
ISBLANK(
_xlfn.XLOOKUP(B75,'Table 4. Compliance Tracking'!B:B,'Table 4. Compliance Tracking'!J:J, "")
), "January 1, 2028", _xlfn.XLOOKUP(B75,'Table 4. Compliance Tracking'!B:B,'Table 4. Compliance Tracking'!J:J, "")
)</f>
        <v>January 1, 2028</v>
      </c>
    </row>
    <row r="76" spans="1:11" x14ac:dyDescent="0.25">
      <c r="A76" s="96" t="s">
        <v>1072</v>
      </c>
      <c r="B76" t="s">
        <v>107</v>
      </c>
      <c r="C76" s="9">
        <v>26.128035023594361</v>
      </c>
      <c r="D76" s="4" t="s">
        <v>9</v>
      </c>
      <c r="E76" s="41">
        <v>26.128035023594361</v>
      </c>
      <c r="F76" s="41" t="s">
        <v>9</v>
      </c>
      <c r="G76" s="19" t="str">
        <f t="shared" si="3"/>
        <v>No Reduction</v>
      </c>
      <c r="H76" s="23" t="s">
        <v>9</v>
      </c>
      <c r="I76" s="23" t="s">
        <v>9</v>
      </c>
      <c r="J76" s="17">
        <f>'Table 2. Data for Standards'!H76*325851/'Table 2. Data for Standards'!E76/365</f>
        <v>14.735818237938803</v>
      </c>
      <c r="K76" s="133" t="str">
        <f>IF(
ISBLANK(
_xlfn.XLOOKUP(B76,'Table 4. Compliance Tracking'!B:B,'Table 4. Compliance Tracking'!J:J, "")
), "January 1, 2028", _xlfn.XLOOKUP(B76,'Table 4. Compliance Tracking'!B:B,'Table 4. Compliance Tracking'!J:J, "")
)</f>
        <v>January 1, 2028</v>
      </c>
    </row>
    <row r="77" spans="1:11" x14ac:dyDescent="0.25">
      <c r="A77" s="96" t="s">
        <v>1055</v>
      </c>
      <c r="B77" t="s">
        <v>108</v>
      </c>
      <c r="C77" s="9">
        <v>60.735754669575194</v>
      </c>
      <c r="D77" s="4" t="s">
        <v>9</v>
      </c>
      <c r="E77" s="41">
        <v>28.399522341375441</v>
      </c>
      <c r="F77" s="41" t="s">
        <v>9</v>
      </c>
      <c r="G77" s="19">
        <f t="shared" si="3"/>
        <v>53.240850474519888</v>
      </c>
      <c r="H77" s="23">
        <v>15.348626910388109</v>
      </c>
      <c r="I77" s="23">
        <v>5.3806415030040053</v>
      </c>
      <c r="J77" s="17">
        <f>'Table 2. Data for Standards'!H77*325851/'Table 2. Data for Standards'!E77/365</f>
        <v>7.8833700829317372</v>
      </c>
      <c r="K77" s="133" t="str">
        <f>IF(
ISBLANK(
_xlfn.XLOOKUP(B77,'Table 4. Compliance Tracking'!B:B,'Table 4. Compliance Tracking'!J:J, "")
), "January 1, 2028", _xlfn.XLOOKUP(B77,'Table 4. Compliance Tracking'!B:B,'Table 4. Compliance Tracking'!J:J, "")
)</f>
        <v>January 1, 2028</v>
      </c>
    </row>
    <row r="78" spans="1:11" x14ac:dyDescent="0.25">
      <c r="A78" s="96" t="s">
        <v>1056</v>
      </c>
      <c r="B78" t="s">
        <v>109</v>
      </c>
      <c r="C78" s="9">
        <v>17.60296322160875</v>
      </c>
      <c r="D78" s="4" t="s">
        <v>9</v>
      </c>
      <c r="E78" s="41">
        <v>17.60296322160875</v>
      </c>
      <c r="F78" s="41" t="s">
        <v>9</v>
      </c>
      <c r="G78" s="19" t="str">
        <f t="shared" si="3"/>
        <v>No Reduction</v>
      </c>
      <c r="H78" s="23" t="s">
        <v>9</v>
      </c>
      <c r="I78" s="23" t="s">
        <v>9</v>
      </c>
      <c r="J78" s="17">
        <f>'Table 2. Data for Standards'!H78*325851/'Table 2. Data for Standards'!E78/365</f>
        <v>18.772151375770761</v>
      </c>
      <c r="K78" s="133" t="str">
        <f>IF(
ISBLANK(
_xlfn.XLOOKUP(B78,'Table 4. Compliance Tracking'!B:B,'Table 4. Compliance Tracking'!J:J, "")
), "January 1, 2028", _xlfn.XLOOKUP(B78,'Table 4. Compliance Tracking'!B:B,'Table 4. Compliance Tracking'!J:J, "")
)</f>
        <v>January 1, 2028</v>
      </c>
    </row>
    <row r="79" spans="1:11" x14ac:dyDescent="0.25">
      <c r="A79" s="96" t="s">
        <v>1057</v>
      </c>
      <c r="B79" t="s">
        <v>110</v>
      </c>
      <c r="C79" s="9">
        <v>8.609227569798195</v>
      </c>
      <c r="D79" s="4" t="s">
        <v>9</v>
      </c>
      <c r="E79" s="41">
        <v>8.609227569798195</v>
      </c>
      <c r="F79" s="41" t="s">
        <v>9</v>
      </c>
      <c r="G79" s="19" t="str">
        <f t="shared" si="3"/>
        <v>No Reduction</v>
      </c>
      <c r="H79" s="23" t="s">
        <v>9</v>
      </c>
      <c r="I79" s="23" t="s">
        <v>9</v>
      </c>
      <c r="J79" s="17">
        <f>'Table 2. Data for Standards'!H79*325851/'Table 2. Data for Standards'!E79/365</f>
        <v>11.423376301782127</v>
      </c>
      <c r="K79" s="133" t="str">
        <f>IF(
ISBLANK(
_xlfn.XLOOKUP(B79,'Table 4. Compliance Tracking'!B:B,'Table 4. Compliance Tracking'!J:J, "")
), "January 1, 2028", _xlfn.XLOOKUP(B79,'Table 4. Compliance Tracking'!B:B,'Table 4. Compliance Tracking'!J:J, "")
)</f>
        <v>January 1, 2028</v>
      </c>
    </row>
    <row r="80" spans="1:11" x14ac:dyDescent="0.25">
      <c r="A80" s="96" t="s">
        <v>1074</v>
      </c>
      <c r="B80" t="s">
        <v>125</v>
      </c>
      <c r="C80" s="16">
        <v>44.072916800048667</v>
      </c>
      <c r="D80" s="17" t="s">
        <v>9</v>
      </c>
      <c r="E80" s="41">
        <v>16.188432557521971</v>
      </c>
      <c r="F80" s="41" t="s">
        <v>9</v>
      </c>
      <c r="G80" s="19">
        <f>IF(IF(ISNUMBER(C80),(C80-E80)/C80*100,(D80-F80)/D80*100)&gt;0,IF(ISNUMBER(C80),(C80-E80)/C80*100,(D80-F80)/D80*100),"No Reduction")</f>
        <v>63.268978472729323</v>
      </c>
      <c r="H80" s="23">
        <v>13.00545830367518</v>
      </c>
      <c r="I80" s="23">
        <v>6.8137600577209234</v>
      </c>
      <c r="J80" s="17">
        <f>'Table 2. Data for Standards'!H80*325851/'Table 2. Data for Standards'!E80/365</f>
        <v>10.359053564917669</v>
      </c>
      <c r="K80" s="133" t="str">
        <f>IF(
ISBLANK(
_xlfn.XLOOKUP(B80,'Table 4. Compliance Tracking'!B:B,'Table 4. Compliance Tracking'!J:J, "")
), "January 1, 2028", _xlfn.XLOOKUP(B80,'Table 4. Compliance Tracking'!B:B,'Table 4. Compliance Tracking'!J:J, "")
)</f>
        <v>January 1, 2028</v>
      </c>
    </row>
    <row r="81" spans="1:11" x14ac:dyDescent="0.25">
      <c r="A81" s="96" t="s">
        <v>1058</v>
      </c>
      <c r="B81" t="s">
        <v>111</v>
      </c>
      <c r="C81" s="9">
        <v>13.23822416869786</v>
      </c>
      <c r="D81" s="4" t="s">
        <v>9</v>
      </c>
      <c r="E81" s="41">
        <v>13.23822416869786</v>
      </c>
      <c r="F81" s="41" t="s">
        <v>9</v>
      </c>
      <c r="G81" s="19" t="str">
        <f t="shared" si="3"/>
        <v>No Reduction</v>
      </c>
      <c r="H81" s="23" t="s">
        <v>9</v>
      </c>
      <c r="I81" s="23" t="s">
        <v>9</v>
      </c>
      <c r="J81" s="17">
        <f>'Table 2. Data for Standards'!H81*325851/'Table 2. Data for Standards'!E81/365</f>
        <v>8.443958913982538</v>
      </c>
      <c r="K81" s="133" t="str">
        <f>IF(
ISBLANK(
_xlfn.XLOOKUP(B81,'Table 4. Compliance Tracking'!B:B,'Table 4. Compliance Tracking'!J:J, "")
), "January 1, 2028", _xlfn.XLOOKUP(B81,'Table 4. Compliance Tracking'!B:B,'Table 4. Compliance Tracking'!J:J, "")
)</f>
        <v>January 1, 2028</v>
      </c>
    </row>
    <row r="82" spans="1:11" x14ac:dyDescent="0.25">
      <c r="A82" s="96" t="s">
        <v>1059</v>
      </c>
      <c r="B82" t="s">
        <v>112</v>
      </c>
      <c r="C82" s="9">
        <v>16.004621737490009</v>
      </c>
      <c r="D82" s="4" t="s">
        <v>9</v>
      </c>
      <c r="E82" s="41">
        <v>16.004621737490009</v>
      </c>
      <c r="F82" s="41" t="s">
        <v>9</v>
      </c>
      <c r="G82" s="19" t="str">
        <f t="shared" si="3"/>
        <v>No Reduction</v>
      </c>
      <c r="H82" s="23" t="s">
        <v>9</v>
      </c>
      <c r="I82" s="23" t="s">
        <v>9</v>
      </c>
      <c r="J82" s="17">
        <f>'Table 2. Data for Standards'!H82*325851/'Table 2. Data for Standards'!E82/365</f>
        <v>10.219352836650462</v>
      </c>
      <c r="K82" s="133" t="str">
        <f>IF(
ISBLANK(
_xlfn.XLOOKUP(B82,'Table 4. Compliance Tracking'!B:B,'Table 4. Compliance Tracking'!J:J, "")
), "January 1, 2028", _xlfn.XLOOKUP(B82,'Table 4. Compliance Tracking'!B:B,'Table 4. Compliance Tracking'!J:J, "")
)</f>
        <v>January 1, 2028</v>
      </c>
    </row>
    <row r="83" spans="1:11" x14ac:dyDescent="0.25">
      <c r="A83" s="96" t="s">
        <v>1060</v>
      </c>
      <c r="B83" t="s">
        <v>113</v>
      </c>
      <c r="C83" s="9">
        <v>25.617363058351629</v>
      </c>
      <c r="D83" s="4" t="s">
        <v>9</v>
      </c>
      <c r="E83" s="41">
        <v>25.617363058351629</v>
      </c>
      <c r="F83" s="41" t="s">
        <v>9</v>
      </c>
      <c r="G83" s="19" t="str">
        <f t="shared" si="3"/>
        <v>No Reduction</v>
      </c>
      <c r="H83" s="23" t="s">
        <v>9</v>
      </c>
      <c r="I83" s="23" t="s">
        <v>9</v>
      </c>
      <c r="J83" s="17">
        <f>'Table 2. Data for Standards'!H83*325851/'Table 2. Data for Standards'!E83/365</f>
        <v>13.742368289065082</v>
      </c>
      <c r="K83" s="133" t="str">
        <f>IF(
ISBLANK(
_xlfn.XLOOKUP(B83,'Table 4. Compliance Tracking'!B:B,'Table 4. Compliance Tracking'!J:J, "")
), "January 1, 2028", _xlfn.XLOOKUP(B83,'Table 4. Compliance Tracking'!B:B,'Table 4. Compliance Tracking'!J:J, "")
)</f>
        <v>January 1, 2028</v>
      </c>
    </row>
    <row r="84" spans="1:11" x14ac:dyDescent="0.25">
      <c r="A84" s="96" t="s">
        <v>1061</v>
      </c>
      <c r="B84" t="s">
        <v>114</v>
      </c>
      <c r="C84" s="9">
        <v>18.99596606441526</v>
      </c>
      <c r="D84" s="4" t="s">
        <v>9</v>
      </c>
      <c r="E84" s="41">
        <v>18.99596606441526</v>
      </c>
      <c r="F84" s="41" t="s">
        <v>9</v>
      </c>
      <c r="G84" s="19" t="str">
        <f t="shared" si="3"/>
        <v>No Reduction</v>
      </c>
      <c r="H84" s="23" t="s">
        <v>9</v>
      </c>
      <c r="I84" s="23" t="s">
        <v>9</v>
      </c>
      <c r="J84" s="17">
        <f>'Table 2. Data for Standards'!H84*325851/'Table 2. Data for Standards'!E84/365</f>
        <v>10.506922441367465</v>
      </c>
      <c r="K84" s="133" t="str">
        <f>IF(
ISBLANK(
_xlfn.XLOOKUP(B84,'Table 4. Compliance Tracking'!B:B,'Table 4. Compliance Tracking'!J:J, "")
), "January 1, 2028", _xlfn.XLOOKUP(B84,'Table 4. Compliance Tracking'!B:B,'Table 4. Compliance Tracking'!J:J, "")
)</f>
        <v>January 1, 2028</v>
      </c>
    </row>
    <row r="85" spans="1:11" x14ac:dyDescent="0.25">
      <c r="A85" s="96" t="s">
        <v>1064</v>
      </c>
      <c r="B85" t="s">
        <v>117</v>
      </c>
      <c r="C85" s="9">
        <v>37.118871261532703</v>
      </c>
      <c r="D85" s="4" t="s">
        <v>9</v>
      </c>
      <c r="E85" s="41">
        <v>37.118871261532703</v>
      </c>
      <c r="F85" s="41" t="s">
        <v>9</v>
      </c>
      <c r="G85" s="19" t="str">
        <f t="shared" si="3"/>
        <v>No Reduction</v>
      </c>
      <c r="H85" s="23" t="s">
        <v>9</v>
      </c>
      <c r="I85" s="23" t="s">
        <v>9</v>
      </c>
      <c r="J85" s="17">
        <f>'Table 2. Data for Standards'!H85*325851/'Table 2. Data for Standards'!E85/365</f>
        <v>14.224031821509076</v>
      </c>
      <c r="K85" s="133" t="str">
        <f>IF(
ISBLANK(
_xlfn.XLOOKUP(B85,'Table 4. Compliance Tracking'!B:B,'Table 4. Compliance Tracking'!J:J, "")
), "January 1, 2028", _xlfn.XLOOKUP(B85,'Table 4. Compliance Tracking'!B:B,'Table 4. Compliance Tracking'!J:J, "")
)</f>
        <v>January 1, 2028</v>
      </c>
    </row>
    <row r="86" spans="1:11" x14ac:dyDescent="0.25">
      <c r="A86" s="96" t="s">
        <v>1065</v>
      </c>
      <c r="B86" t="s">
        <v>118</v>
      </c>
      <c r="C86" s="9">
        <v>29.03643765116021</v>
      </c>
      <c r="D86" s="4" t="s">
        <v>9</v>
      </c>
      <c r="E86" s="41">
        <v>29.03643765116021</v>
      </c>
      <c r="F86" s="41" t="s">
        <v>9</v>
      </c>
      <c r="G86" s="19" t="str">
        <f t="shared" si="3"/>
        <v>No Reduction</v>
      </c>
      <c r="H86" s="23" t="s">
        <v>9</v>
      </c>
      <c r="I86" s="23" t="s">
        <v>9</v>
      </c>
      <c r="J86" s="17">
        <f>'Table 2. Data for Standards'!H86*325851/'Table 2. Data for Standards'!E86/365</f>
        <v>15.299696869465516</v>
      </c>
      <c r="K86" s="133" t="str">
        <f>IF(
ISBLANK(
_xlfn.XLOOKUP(B86,'Table 4. Compliance Tracking'!B:B,'Table 4. Compliance Tracking'!J:J, "")
), "January 1, 2028", _xlfn.XLOOKUP(B86,'Table 4. Compliance Tracking'!B:B,'Table 4. Compliance Tracking'!J:J, "")
)</f>
        <v>January 1, 2028</v>
      </c>
    </row>
    <row r="87" spans="1:11" x14ac:dyDescent="0.25">
      <c r="A87" s="96" t="s">
        <v>1071</v>
      </c>
      <c r="B87" t="s">
        <v>119</v>
      </c>
      <c r="C87" s="9">
        <v>10.149847791519409</v>
      </c>
      <c r="D87" s="4" t="s">
        <v>9</v>
      </c>
      <c r="E87" s="41">
        <v>10.149847791519409</v>
      </c>
      <c r="F87" s="41" t="s">
        <v>9</v>
      </c>
      <c r="G87" s="19" t="str">
        <f t="shared" si="3"/>
        <v>No Reduction</v>
      </c>
      <c r="H87" s="23" t="s">
        <v>9</v>
      </c>
      <c r="I87" s="23" t="s">
        <v>9</v>
      </c>
      <c r="J87" s="17">
        <f>'Table 2. Data for Standards'!H87*325851/'Table 2. Data for Standards'!E87/365</f>
        <v>12.190557952498009</v>
      </c>
      <c r="K87" s="133" t="str">
        <f>IF(
ISBLANK(
_xlfn.XLOOKUP(B87,'Table 4. Compliance Tracking'!B:B,'Table 4. Compliance Tracking'!J:J, "")
), "January 1, 2028", _xlfn.XLOOKUP(B87,'Table 4. Compliance Tracking'!B:B,'Table 4. Compliance Tracking'!J:J, "")
)</f>
        <v>January 1, 2028</v>
      </c>
    </row>
    <row r="88" spans="1:11" x14ac:dyDescent="0.25">
      <c r="A88" s="96" t="s">
        <v>1062</v>
      </c>
      <c r="B88" t="s">
        <v>115</v>
      </c>
      <c r="C88" s="9">
        <v>5.4094638709270866</v>
      </c>
      <c r="D88" s="4" t="s">
        <v>9</v>
      </c>
      <c r="E88" s="41">
        <v>5.4094638709270866</v>
      </c>
      <c r="F88" s="41" t="s">
        <v>9</v>
      </c>
      <c r="G88" s="19" t="str">
        <f>IF(IF(ISNUMBER(C88),(C88-E88)/C88*100,(D88-F88)/D88*100)&gt;0,IF(ISNUMBER(C88),(C88-E88)/C88*100,(D88-F88)/D88*100),"No Reduction")</f>
        <v>No Reduction</v>
      </c>
      <c r="H88" s="23" t="s">
        <v>9</v>
      </c>
      <c r="I88" s="23" t="s">
        <v>9</v>
      </c>
      <c r="J88" s="17">
        <f>'Table 2. Data for Standards'!H88*325851/'Table 2. Data for Standards'!E88/365</f>
        <v>7.3164428868153086</v>
      </c>
      <c r="K88" s="133" t="str">
        <f>IF(
ISBLANK(
_xlfn.XLOOKUP(B88,'Table 4. Compliance Tracking'!B:B,'Table 4. Compliance Tracking'!J:J, "")
), "January 1, 2028", _xlfn.XLOOKUP(B88,'Table 4. Compliance Tracking'!B:B,'Table 4. Compliance Tracking'!J:J, "")
)</f>
        <v>January 1, 2028</v>
      </c>
    </row>
    <row r="89" spans="1:11" x14ac:dyDescent="0.25">
      <c r="A89" s="96" t="s">
        <v>1063</v>
      </c>
      <c r="B89" t="s">
        <v>116</v>
      </c>
      <c r="C89" s="9">
        <v>21.253187813655241</v>
      </c>
      <c r="D89" s="4" t="s">
        <v>9</v>
      </c>
      <c r="E89" s="41">
        <v>21.253187813655241</v>
      </c>
      <c r="F89" s="41" t="s">
        <v>9</v>
      </c>
      <c r="G89" s="19" t="str">
        <f>IF(IF(ISNUMBER(C89),(C89-E89)/C89*100,(D89-F89)/D89*100)&gt;0,IF(ISNUMBER(C89),(C89-E89)/C89*100,(D89-F89)/D89*100),"No Reduction")</f>
        <v>No Reduction</v>
      </c>
      <c r="H89" s="23" t="s">
        <v>9</v>
      </c>
      <c r="I89" s="23" t="s">
        <v>9</v>
      </c>
      <c r="J89" s="17">
        <f>'Table 2. Data for Standards'!H89*325851/'Table 2. Data for Standards'!E89/365</f>
        <v>8.399442828469315</v>
      </c>
      <c r="K89" s="133" t="str">
        <f>IF(
ISBLANK(
_xlfn.XLOOKUP(B89,'Table 4. Compliance Tracking'!B:B,'Table 4. Compliance Tracking'!J:J, "")
), "January 1, 2028", _xlfn.XLOOKUP(B89,'Table 4. Compliance Tracking'!B:B,'Table 4. Compliance Tracking'!J:J, "")
)</f>
        <v>January 1, 2028</v>
      </c>
    </row>
    <row r="90" spans="1:11" x14ac:dyDescent="0.25">
      <c r="A90" s="96" t="s">
        <v>1066</v>
      </c>
      <c r="B90" t="s">
        <v>120</v>
      </c>
      <c r="C90" s="9">
        <v>40.270555511125359</v>
      </c>
      <c r="D90" s="4" t="s">
        <v>9</v>
      </c>
      <c r="E90" s="41">
        <v>39.485467801782477</v>
      </c>
      <c r="F90" s="41" t="s">
        <v>9</v>
      </c>
      <c r="G90" s="19">
        <f t="shared" si="3"/>
        <v>1.9495328519269854</v>
      </c>
      <c r="H90" s="23">
        <v>3.4912983122847598</v>
      </c>
      <c r="I90" s="23">
        <v>0.69159309188999618</v>
      </c>
      <c r="J90" s="17">
        <f>'Table 2. Data for Standards'!H90*325851/'Table 2. Data for Standards'!E90/365</f>
        <v>12.427461926783149</v>
      </c>
      <c r="K90" s="133" t="str">
        <f>IF(
ISBLANK(
_xlfn.XLOOKUP(B90,'Table 4. Compliance Tracking'!B:B,'Table 4. Compliance Tracking'!J:J, "")
), "January 1, 2028", _xlfn.XLOOKUP(B90,'Table 4. Compliance Tracking'!B:B,'Table 4. Compliance Tracking'!J:J, "")
)</f>
        <v>January 1, 2028</v>
      </c>
    </row>
    <row r="91" spans="1:11" x14ac:dyDescent="0.25">
      <c r="A91" s="96" t="s">
        <v>1067</v>
      </c>
      <c r="B91" t="s">
        <v>121</v>
      </c>
      <c r="C91" s="9">
        <v>4.170450266616986</v>
      </c>
      <c r="D91" s="4" t="s">
        <v>9</v>
      </c>
      <c r="E91" s="41">
        <v>4.170450266616986</v>
      </c>
      <c r="F91" s="41" t="s">
        <v>9</v>
      </c>
      <c r="G91" s="19" t="str">
        <f t="shared" si="3"/>
        <v>No Reduction</v>
      </c>
      <c r="H91" s="23" t="s">
        <v>9</v>
      </c>
      <c r="I91" s="23" t="s">
        <v>9</v>
      </c>
      <c r="J91" s="17">
        <f>'Table 2. Data for Standards'!H91*325851/'Table 2. Data for Standards'!E91/365</f>
        <v>7.2429888064882046</v>
      </c>
      <c r="K91" s="133" t="str">
        <f>IF(
ISBLANK(
_xlfn.XLOOKUP(B91,'Table 4. Compliance Tracking'!B:B,'Table 4. Compliance Tracking'!J:J, "")
), "January 1, 2028", _xlfn.XLOOKUP(B91,'Table 4. Compliance Tracking'!B:B,'Table 4. Compliance Tracking'!J:J, "")
)</f>
        <v>January 1, 2028</v>
      </c>
    </row>
    <row r="92" spans="1:11" x14ac:dyDescent="0.25">
      <c r="A92" s="96" t="s">
        <v>1068</v>
      </c>
      <c r="B92" t="s">
        <v>122</v>
      </c>
      <c r="C92" s="9">
        <v>23.794365088325041</v>
      </c>
      <c r="D92" s="4" t="s">
        <v>9</v>
      </c>
      <c r="E92" s="41">
        <v>23.127942245247588</v>
      </c>
      <c r="F92" s="41" t="s">
        <v>9</v>
      </c>
      <c r="G92" s="19">
        <f t="shared" si="3"/>
        <v>2.8007590898251773</v>
      </c>
      <c r="H92" s="23">
        <v>2.561409744927206</v>
      </c>
      <c r="I92" s="23">
        <v>1.4043830156435519</v>
      </c>
      <c r="J92" s="17">
        <f>'Table 2. Data for Standards'!H92*325851/'Table 2. Data for Standards'!E92/365</f>
        <v>11.067366029709865</v>
      </c>
      <c r="K92" s="133" t="str">
        <f>IF(
ISBLANK(
_xlfn.XLOOKUP(B92,'Table 4. Compliance Tracking'!B:B,'Table 4. Compliance Tracking'!J:J, "")
), "January 1, 2028", _xlfn.XLOOKUP(B92,'Table 4. Compliance Tracking'!B:B,'Table 4. Compliance Tracking'!J:J, "")
)</f>
        <v>January 1, 2028</v>
      </c>
    </row>
    <row r="93" spans="1:11" x14ac:dyDescent="0.25">
      <c r="A93" s="96" t="s">
        <v>1070</v>
      </c>
      <c r="B93" t="s">
        <v>124</v>
      </c>
      <c r="C93" s="9">
        <v>5.8652380109430569</v>
      </c>
      <c r="D93" s="4" t="s">
        <v>9</v>
      </c>
      <c r="E93" s="41">
        <v>5.8652380109430569</v>
      </c>
      <c r="F93" s="41" t="s">
        <v>9</v>
      </c>
      <c r="G93" s="19" t="str">
        <f>IF(IF(ISNUMBER(C93),(C93-E93)/C93*100,(D93-F93)/D93*100)&gt;0,IF(ISNUMBER(C93),(C93-E93)/C93*100,(D93-F93)/D93*100),"No Reduction")</f>
        <v>No Reduction</v>
      </c>
      <c r="H93" s="23" t="s">
        <v>9</v>
      </c>
      <c r="I93" s="23" t="s">
        <v>9</v>
      </c>
      <c r="J93" s="17">
        <f>'Table 2. Data for Standards'!H93*325851/'Table 2. Data for Standards'!E93/365</f>
        <v>14.038874632859674</v>
      </c>
      <c r="K93" s="133" t="str">
        <f>IF(
ISBLANK(
_xlfn.XLOOKUP(B93,'Table 4. Compliance Tracking'!B:B,'Table 4. Compliance Tracking'!J:J, "")
), "January 1, 2028", _xlfn.XLOOKUP(B93,'Table 4. Compliance Tracking'!B:B,'Table 4. Compliance Tracking'!J:J, "")
)</f>
        <v>January 1, 2028</v>
      </c>
    </row>
    <row r="94" spans="1:11" x14ac:dyDescent="0.25">
      <c r="A94" s="96" t="s">
        <v>1069</v>
      </c>
      <c r="B94" t="s">
        <v>123</v>
      </c>
      <c r="C94" s="9">
        <v>40.347020632891429</v>
      </c>
      <c r="D94" s="4" t="s">
        <v>9</v>
      </c>
      <c r="E94" s="41">
        <v>23.112474801302181</v>
      </c>
      <c r="F94" s="41" t="s">
        <v>9</v>
      </c>
      <c r="G94" s="19">
        <f t="shared" si="3"/>
        <v>42.715783126597003</v>
      </c>
      <c r="H94" s="23">
        <v>7.2119067697813737</v>
      </c>
      <c r="I94" s="23">
        <v>4.6024914834975368</v>
      </c>
      <c r="J94" s="17">
        <f>'Table 2. Data for Standards'!H94*325851/'Table 2. Data for Standards'!E94/365</f>
        <v>18.516718648556083</v>
      </c>
      <c r="K94" s="133" t="str">
        <f>IF(
ISBLANK(
_xlfn.XLOOKUP(B94,'Table 4. Compliance Tracking'!B:B,'Table 4. Compliance Tracking'!J:J, "")
), "January 1, 2028", _xlfn.XLOOKUP(B94,'Table 4. Compliance Tracking'!B:B,'Table 4. Compliance Tracking'!J:J, "")
)</f>
        <v>January 1, 2028</v>
      </c>
    </row>
    <row r="95" spans="1:11" x14ac:dyDescent="0.25">
      <c r="A95" s="5" t="s">
        <v>1277</v>
      </c>
      <c r="B95" t="s">
        <v>127</v>
      </c>
      <c r="C95" s="9">
        <v>5.5588258385706606</v>
      </c>
      <c r="D95" s="4" t="s">
        <v>9</v>
      </c>
      <c r="E95" s="41">
        <v>5.5588258385706606</v>
      </c>
      <c r="F95" s="41" t="s">
        <v>9</v>
      </c>
      <c r="G95" s="19" t="str">
        <f t="shared" si="3"/>
        <v>No Reduction</v>
      </c>
      <c r="H95" s="23" t="s">
        <v>9</v>
      </c>
      <c r="I95" s="23" t="s">
        <v>9</v>
      </c>
      <c r="J95" s="17">
        <f>'Table 2. Data for Standards'!H95*325851/'Table 2. Data for Standards'!E95/365</f>
        <v>2.857805337269038</v>
      </c>
      <c r="K95" s="133" t="str">
        <f>IF(
ISBLANK(
_xlfn.XLOOKUP(B95,'Table 4. Compliance Tracking'!B:B,'Table 4. Compliance Tracking'!J:J, "")
), "January 1, 2028", _xlfn.XLOOKUP(B95,'Table 4. Compliance Tracking'!B:B,'Table 4. Compliance Tracking'!J:J, "")
)</f>
        <v>January 1, 2028</v>
      </c>
    </row>
    <row r="96" spans="1:11" x14ac:dyDescent="0.25">
      <c r="A96" s="5" t="s">
        <v>128</v>
      </c>
      <c r="B96" t="s">
        <v>129</v>
      </c>
      <c r="C96" s="9">
        <v>12.828177820080031</v>
      </c>
      <c r="D96" s="4" t="s">
        <v>9</v>
      </c>
      <c r="E96" s="41">
        <v>12.828177820080031</v>
      </c>
      <c r="F96" s="41" t="s">
        <v>9</v>
      </c>
      <c r="G96" s="19" t="str">
        <f t="shared" si="3"/>
        <v>No Reduction</v>
      </c>
      <c r="H96" s="23" t="s">
        <v>9</v>
      </c>
      <c r="I96" s="23" t="s">
        <v>9</v>
      </c>
      <c r="J96" s="17">
        <f>'Table 2. Data for Standards'!H96*325851/'Table 2. Data for Standards'!E96/365</f>
        <v>2.6073903071963427</v>
      </c>
      <c r="K96" s="133" t="str">
        <f>IF(
ISBLANK(
_xlfn.XLOOKUP(B96,'Table 4. Compliance Tracking'!B:B,'Table 4. Compliance Tracking'!J:J, "")
), "January 1, 2028", _xlfn.XLOOKUP(B96,'Table 4. Compliance Tracking'!B:B,'Table 4. Compliance Tracking'!J:J, "")
)</f>
        <v>January 1, 2028</v>
      </c>
    </row>
    <row r="97" spans="1:11" x14ac:dyDescent="0.25">
      <c r="A97" s="5" t="s">
        <v>130</v>
      </c>
      <c r="B97" t="s">
        <v>131</v>
      </c>
      <c r="C97" s="9">
        <v>38.800453049674687</v>
      </c>
      <c r="D97" s="4" t="s">
        <v>9</v>
      </c>
      <c r="E97" s="41">
        <v>19.9389880850411</v>
      </c>
      <c r="F97" s="41" t="s">
        <v>9</v>
      </c>
      <c r="G97" s="19">
        <f t="shared" si="3"/>
        <v>48.611455491218102</v>
      </c>
      <c r="H97" s="23">
        <v>5.7827583943344516</v>
      </c>
      <c r="I97" s="23">
        <v>3.354570968430485</v>
      </c>
      <c r="J97" s="17">
        <f>'Table 2. Data for Standards'!H97*325851/'Table 2. Data for Standards'!E97/365</f>
        <v>16.290721066931052</v>
      </c>
      <c r="K97" s="133" t="str">
        <f>IF(
ISBLANK(
_xlfn.XLOOKUP(B97,'Table 4. Compliance Tracking'!B:B,'Table 4. Compliance Tracking'!J:J, "")
), "January 1, 2028", _xlfn.XLOOKUP(B97,'Table 4. Compliance Tracking'!B:B,'Table 4. Compliance Tracking'!J:J, "")
)</f>
        <v>January 1, 2028</v>
      </c>
    </row>
    <row r="98" spans="1:11" x14ac:dyDescent="0.25">
      <c r="A98" s="5" t="s">
        <v>132</v>
      </c>
      <c r="B98" t="s">
        <v>133</v>
      </c>
      <c r="C98" s="9">
        <v>13</v>
      </c>
      <c r="D98" s="4" t="s">
        <v>9</v>
      </c>
      <c r="E98" s="41">
        <v>13</v>
      </c>
      <c r="F98" s="41" t="s">
        <v>9</v>
      </c>
      <c r="G98" s="19" t="str">
        <f t="shared" si="3"/>
        <v>No Reduction</v>
      </c>
      <c r="H98" s="23" t="s">
        <v>9</v>
      </c>
      <c r="I98" s="23" t="s">
        <v>9</v>
      </c>
      <c r="J98" s="17">
        <f>'Table 2. Data for Standards'!H98*325851/'Table 2. Data for Standards'!E98/365</f>
        <v>8.3120834431672819</v>
      </c>
      <c r="K98" s="133" t="str">
        <f>IF(
ISBLANK(
_xlfn.XLOOKUP(B98,'Table 4. Compliance Tracking'!B:B,'Table 4. Compliance Tracking'!J:J, "")
), "January 1, 2028", _xlfn.XLOOKUP(B98,'Table 4. Compliance Tracking'!B:B,'Table 4. Compliance Tracking'!J:J, "")
)</f>
        <v>January 1, 2028</v>
      </c>
    </row>
    <row r="99" spans="1:11" x14ac:dyDescent="0.25">
      <c r="A99" s="5" t="s">
        <v>134</v>
      </c>
      <c r="B99" t="s">
        <v>135</v>
      </c>
      <c r="C99" s="9">
        <v>38.1</v>
      </c>
      <c r="D99" s="4" t="s">
        <v>9</v>
      </c>
      <c r="E99" s="41">
        <v>31.2</v>
      </c>
      <c r="F99" s="41" t="s">
        <v>9</v>
      </c>
      <c r="G99" s="19">
        <f t="shared" si="3"/>
        <v>18.110236220472444</v>
      </c>
      <c r="H99" s="23">
        <v>4.8</v>
      </c>
      <c r="I99" s="23">
        <v>2.8</v>
      </c>
      <c r="J99" s="17">
        <f>'Table 2. Data for Standards'!H99*325851/'Table 2. Data for Standards'!E99/365</f>
        <v>16.244750181986632</v>
      </c>
      <c r="K99" s="133" t="str">
        <f>IF(
ISBLANK(
_xlfn.XLOOKUP(B99,'Table 4. Compliance Tracking'!B:B,'Table 4. Compliance Tracking'!J:J, "")
), "January 1, 2028", _xlfn.XLOOKUP(B99,'Table 4. Compliance Tracking'!B:B,'Table 4. Compliance Tracking'!J:J, "")
)</f>
        <v>January 1, 2028</v>
      </c>
    </row>
    <row r="100" spans="1:11" x14ac:dyDescent="0.25">
      <c r="A100" s="5" t="s">
        <v>136</v>
      </c>
      <c r="B100" t="s">
        <v>137</v>
      </c>
      <c r="C100" s="9">
        <v>25.08314304570025</v>
      </c>
      <c r="D100" s="4" t="s">
        <v>9</v>
      </c>
      <c r="E100" s="41">
        <v>25.08314304570025</v>
      </c>
      <c r="F100" s="41" t="s">
        <v>9</v>
      </c>
      <c r="G100" s="19" t="str">
        <f t="shared" si="3"/>
        <v>No Reduction</v>
      </c>
      <c r="H100" s="23" t="s">
        <v>9</v>
      </c>
      <c r="I100" s="23" t="s">
        <v>9</v>
      </c>
      <c r="J100" s="17">
        <f>'Table 2. Data for Standards'!H100*325851/'Table 2. Data for Standards'!E100/365</f>
        <v>15.600902800549509</v>
      </c>
      <c r="K100" s="133" t="str">
        <f>IF(
ISBLANK(
_xlfn.XLOOKUP(B100,'Table 4. Compliance Tracking'!B:B,'Table 4. Compliance Tracking'!J:J, "")
), "January 1, 2028", _xlfn.XLOOKUP(B100,'Table 4. Compliance Tracking'!B:B,'Table 4. Compliance Tracking'!J:J, "")
)</f>
        <v>January 1, 2028</v>
      </c>
    </row>
    <row r="101" spans="1:11" x14ac:dyDescent="0.25">
      <c r="A101" s="5" t="s">
        <v>138</v>
      </c>
      <c r="B101" t="s">
        <v>139</v>
      </c>
      <c r="C101" s="9" t="s">
        <v>9</v>
      </c>
      <c r="D101" s="99">
        <v>3251.8</v>
      </c>
      <c r="E101" s="41" t="s">
        <v>9</v>
      </c>
      <c r="F101" s="100">
        <v>2426.8000000000002</v>
      </c>
      <c r="G101" s="19">
        <f t="shared" si="3"/>
        <v>25.370563995325661</v>
      </c>
      <c r="H101" s="102">
        <v>6.5</v>
      </c>
      <c r="I101" s="102">
        <v>3.8</v>
      </c>
      <c r="J101" s="17">
        <f>'Table 2. Data for Standards'!H101*325851/'Table 2. Data for Standards'!E101/365</f>
        <v>66.138393368632308</v>
      </c>
      <c r="K101" s="133" t="str">
        <f>IF(
ISBLANK(
_xlfn.XLOOKUP(B101,'Table 4. Compliance Tracking'!B:B,'Table 4. Compliance Tracking'!J:J, "")
), "January 1, 2028", _xlfn.XLOOKUP(B101,'Table 4. Compliance Tracking'!B:B,'Table 4. Compliance Tracking'!J:J, "")
)</f>
        <v>January 1, 2028</v>
      </c>
    </row>
    <row r="102" spans="1:11" x14ac:dyDescent="0.25">
      <c r="A102" s="96" t="s">
        <v>1284</v>
      </c>
      <c r="B102" t="s">
        <v>555</v>
      </c>
      <c r="C102" s="16">
        <v>24.10598446400741</v>
      </c>
      <c r="D102" s="17" t="s">
        <v>9</v>
      </c>
      <c r="E102" s="41">
        <v>24.10598446400741</v>
      </c>
      <c r="F102" s="41" t="s">
        <v>9</v>
      </c>
      <c r="G102" s="19" t="str">
        <f>IF(IF(ISNUMBER(C102),(C102-E102)/C102*100,(D102-F102)/D102*100)&gt;0,IF(ISNUMBER(C102),(C102-E102)/C102*100,(D102-F102)/D102*100),"No Reduction")</f>
        <v>No Reduction</v>
      </c>
      <c r="H102" s="23" t="s">
        <v>9</v>
      </c>
      <c r="I102" s="23" t="s">
        <v>9</v>
      </c>
      <c r="J102" s="17">
        <f>'Table 2. Data for Standards'!H102*325851/'Table 2. Data for Standards'!E102/365</f>
        <v>7.2729024469371284</v>
      </c>
      <c r="K102" s="133" t="str">
        <f>IF(
ISBLANK(
_xlfn.XLOOKUP(B102,'Table 4. Compliance Tracking'!B:B,'Table 4. Compliance Tracking'!J:J, "")
), "January 1, 2028", _xlfn.XLOOKUP(B102,'Table 4. Compliance Tracking'!B:B,'Table 4. Compliance Tracking'!J:J, "")
)</f>
        <v>January 1, 2028</v>
      </c>
    </row>
    <row r="103" spans="1:11" x14ac:dyDescent="0.25">
      <c r="A103" s="5" t="s">
        <v>140</v>
      </c>
      <c r="B103" t="s">
        <v>141</v>
      </c>
      <c r="C103" s="9">
        <v>50.3</v>
      </c>
      <c r="D103" s="4" t="s">
        <v>9</v>
      </c>
      <c r="E103" s="41">
        <v>26</v>
      </c>
      <c r="F103" s="41" t="s">
        <v>9</v>
      </c>
      <c r="G103" s="19">
        <f t="shared" si="3"/>
        <v>48.310139165009936</v>
      </c>
      <c r="H103" s="23">
        <v>14.3</v>
      </c>
      <c r="I103" s="23">
        <v>7.9</v>
      </c>
      <c r="J103" s="17">
        <f>'Table 2. Data for Standards'!H103*325851/'Table 2. Data for Standards'!E103/365</f>
        <v>17.319741206338733</v>
      </c>
      <c r="K103" s="133" t="str">
        <f>IF(
ISBLANK(
_xlfn.XLOOKUP(B103,'Table 4. Compliance Tracking'!B:B,'Table 4. Compliance Tracking'!J:J, "")
), "January 1, 2028", _xlfn.XLOOKUP(B103,'Table 4. Compliance Tracking'!B:B,'Table 4. Compliance Tracking'!J:J, "")
)</f>
        <v>January 1, 2028</v>
      </c>
    </row>
    <row r="104" spans="1:11" x14ac:dyDescent="0.25">
      <c r="A104" s="5" t="s">
        <v>142</v>
      </c>
      <c r="B104" t="s">
        <v>143</v>
      </c>
      <c r="C104" s="16">
        <v>137.27158517979981</v>
      </c>
      <c r="D104" s="17" t="s">
        <v>9</v>
      </c>
      <c r="E104" s="41">
        <v>24.878822301070731</v>
      </c>
      <c r="F104" s="41" t="s">
        <v>9</v>
      </c>
      <c r="G104" s="19">
        <f t="shared" si="3"/>
        <v>81.876203827263907</v>
      </c>
      <c r="H104" s="23">
        <v>30.49264843961857</v>
      </c>
      <c r="I104" s="23">
        <v>13.94560056825372</v>
      </c>
      <c r="J104" s="17">
        <f>'Table 2. Data for Standards'!H104*325851/'Table 2. Data for Standards'!E104/365</f>
        <v>8.0862825186377894</v>
      </c>
      <c r="K104" s="133" t="str">
        <f>IF(
ISBLANK(
_xlfn.XLOOKUP(B104,'Table 4. Compliance Tracking'!B:B,'Table 4. Compliance Tracking'!J:J, "")
), "January 1, 2028", _xlfn.XLOOKUP(B104,'Table 4. Compliance Tracking'!B:B,'Table 4. Compliance Tracking'!J:J, "")
)</f>
        <v>January 1, 2028</v>
      </c>
    </row>
    <row r="105" spans="1:11" x14ac:dyDescent="0.25">
      <c r="A105" s="5" t="s">
        <v>144</v>
      </c>
      <c r="B105" t="s">
        <v>145</v>
      </c>
      <c r="C105" s="16" t="s">
        <v>9</v>
      </c>
      <c r="D105" s="17">
        <v>2322.394587157969</v>
      </c>
      <c r="E105" s="41" t="s">
        <v>9</v>
      </c>
      <c r="F105" s="41">
        <v>612.59414408320822</v>
      </c>
      <c r="G105" s="19">
        <f t="shared" si="3"/>
        <v>73.622305723986798</v>
      </c>
      <c r="H105" s="23">
        <v>11.27549665883476</v>
      </c>
      <c r="I105" s="23">
        <v>5.9973765001114456</v>
      </c>
      <c r="J105" s="17">
        <f>'Table 2. Data for Standards'!H105*325851/'Table 2. Data for Standards'!E105/365</f>
        <v>4.3678746609849224</v>
      </c>
      <c r="K105" s="133" t="str">
        <f>IF(
ISBLANK(
_xlfn.XLOOKUP(B105,'Table 4. Compliance Tracking'!B:B,'Table 4. Compliance Tracking'!J:J, "")
), "January 1, 2028", _xlfn.XLOOKUP(B105,'Table 4. Compliance Tracking'!B:B,'Table 4. Compliance Tracking'!J:J, "")
)</f>
        <v>January 1, 2028</v>
      </c>
    </row>
    <row r="106" spans="1:11" x14ac:dyDescent="0.25">
      <c r="A106" s="5" t="s">
        <v>1104</v>
      </c>
      <c r="B106" t="s">
        <v>147</v>
      </c>
      <c r="C106" s="98">
        <v>15.3</v>
      </c>
      <c r="D106" s="4" t="s">
        <v>9</v>
      </c>
      <c r="E106" s="98">
        <v>12.7</v>
      </c>
      <c r="F106" s="41" t="s">
        <v>9</v>
      </c>
      <c r="G106" s="19">
        <f t="shared" si="3"/>
        <v>16.993464052287592</v>
      </c>
      <c r="H106" s="23" t="s">
        <v>9</v>
      </c>
      <c r="I106" s="23" t="s">
        <v>9</v>
      </c>
      <c r="J106" s="17">
        <f>'Table 2. Data for Standards'!H106*325851/'Table 2. Data for Standards'!E106/365</f>
        <v>10.573454576447196</v>
      </c>
      <c r="K106" s="133" t="str">
        <f>IF(
ISBLANK(
_xlfn.XLOOKUP(B106,'Table 4. Compliance Tracking'!B:B,'Table 4. Compliance Tracking'!J:J, "")
), "January 1, 2028", _xlfn.XLOOKUP(B106,'Table 4. Compliance Tracking'!B:B,'Table 4. Compliance Tracking'!J:J, "")
)</f>
        <v>January 1, 2028</v>
      </c>
    </row>
    <row r="107" spans="1:11" x14ac:dyDescent="0.25">
      <c r="A107" s="5" t="s">
        <v>1105</v>
      </c>
      <c r="B107" t="s">
        <v>149</v>
      </c>
      <c r="C107" s="9">
        <v>14.80630592915082</v>
      </c>
      <c r="D107" s="4" t="s">
        <v>9</v>
      </c>
      <c r="E107" s="41">
        <v>14.80630592915082</v>
      </c>
      <c r="F107" s="41" t="s">
        <v>9</v>
      </c>
      <c r="G107" s="19" t="str">
        <f t="shared" si="3"/>
        <v>No Reduction</v>
      </c>
      <c r="H107" s="23" t="s">
        <v>9</v>
      </c>
      <c r="I107" s="23" t="s">
        <v>9</v>
      </c>
      <c r="J107" s="17">
        <f>'Table 2. Data for Standards'!H107*325851/'Table 2. Data for Standards'!E107/365</f>
        <v>13.736006840566171</v>
      </c>
      <c r="K107" s="133" t="str">
        <f>IF(
ISBLANK(
_xlfn.XLOOKUP(B107,'Table 4. Compliance Tracking'!B:B,'Table 4. Compliance Tracking'!J:J, "")
), "January 1, 2028", _xlfn.XLOOKUP(B107,'Table 4. Compliance Tracking'!B:B,'Table 4. Compliance Tracking'!J:J, "")
)</f>
        <v>January 1, 2028</v>
      </c>
    </row>
    <row r="108" spans="1:11" x14ac:dyDescent="0.25">
      <c r="A108" s="5" t="s">
        <v>1106</v>
      </c>
      <c r="B108" t="s">
        <v>151</v>
      </c>
      <c r="C108" s="9">
        <v>43.7</v>
      </c>
      <c r="D108" s="4" t="s">
        <v>9</v>
      </c>
      <c r="E108" s="41">
        <v>19</v>
      </c>
      <c r="F108" s="41" t="s">
        <v>9</v>
      </c>
      <c r="G108" s="19">
        <f t="shared" si="3"/>
        <v>56.521739130434788</v>
      </c>
      <c r="H108" s="23">
        <v>11.5</v>
      </c>
      <c r="I108" s="23">
        <v>6.3</v>
      </c>
      <c r="J108" s="17">
        <f>'Table 2. Data for Standards'!H108*325851/'Table 2. Data for Standards'!E108/365</f>
        <v>8.5161213187027034</v>
      </c>
      <c r="K108" s="133" t="str">
        <f>IF(
ISBLANK(
_xlfn.XLOOKUP(B108,'Table 4. Compliance Tracking'!B:B,'Table 4. Compliance Tracking'!J:J, "")
), "January 1, 2028", _xlfn.XLOOKUP(B108,'Table 4. Compliance Tracking'!B:B,'Table 4. Compliance Tracking'!J:J, "")
)</f>
        <v>January 1, 2028</v>
      </c>
    </row>
    <row r="109" spans="1:11" x14ac:dyDescent="0.25">
      <c r="A109" s="5" t="s">
        <v>1107</v>
      </c>
      <c r="B109" t="s">
        <v>153</v>
      </c>
      <c r="C109" s="9">
        <v>11.732828156477771</v>
      </c>
      <c r="D109" s="4" t="s">
        <v>9</v>
      </c>
      <c r="E109" s="41">
        <v>11.732828156477771</v>
      </c>
      <c r="F109" s="41" t="s">
        <v>9</v>
      </c>
      <c r="G109" s="19" t="str">
        <f t="shared" si="3"/>
        <v>No Reduction</v>
      </c>
      <c r="H109" s="23" t="s">
        <v>9</v>
      </c>
      <c r="I109" s="23" t="s">
        <v>9</v>
      </c>
      <c r="J109" s="17">
        <f>'Table 2. Data for Standards'!H109*325851/'Table 2. Data for Standards'!E109/365</f>
        <v>3.0791346691707115</v>
      </c>
      <c r="K109" s="133" t="str">
        <f>IF(
ISBLANK(
_xlfn.XLOOKUP(B109,'Table 4. Compliance Tracking'!B:B,'Table 4. Compliance Tracking'!J:J, "")
), "January 1, 2028", _xlfn.XLOOKUP(B109,'Table 4. Compliance Tracking'!B:B,'Table 4. Compliance Tracking'!J:J, "")
)</f>
        <v>January 1, 2028</v>
      </c>
    </row>
    <row r="110" spans="1:11" x14ac:dyDescent="0.25">
      <c r="A110" s="5" t="s">
        <v>154</v>
      </c>
      <c r="B110" t="s">
        <v>155</v>
      </c>
      <c r="C110" s="68">
        <v>100.8</v>
      </c>
      <c r="D110" s="69"/>
      <c r="E110" s="39">
        <v>13.8</v>
      </c>
      <c r="F110" s="69"/>
      <c r="G110" s="19">
        <f t="shared" si="3"/>
        <v>86.30952380952381</v>
      </c>
      <c r="H110" s="17">
        <v>206.8</v>
      </c>
      <c r="I110" s="17">
        <v>79.5</v>
      </c>
      <c r="J110" s="17">
        <v>12.5</v>
      </c>
      <c r="K110" s="133" t="str">
        <f>IF(
ISBLANK(
_xlfn.XLOOKUP(B110,'Table 4. Compliance Tracking'!B:B,'Table 4. Compliance Tracking'!J:J, "")
), "January 1, 2028", _xlfn.XLOOKUP(B110,'Table 4. Compliance Tracking'!B:B,'Table 4. Compliance Tracking'!J:J, "")
)</f>
        <v>January 1, 2028</v>
      </c>
    </row>
    <row r="111" spans="1:11" x14ac:dyDescent="0.25">
      <c r="A111" s="5" t="s">
        <v>156</v>
      </c>
      <c r="B111" t="s">
        <v>157</v>
      </c>
      <c r="C111" s="9">
        <v>9.2953349478062499</v>
      </c>
      <c r="D111" s="4" t="s">
        <v>9</v>
      </c>
      <c r="E111" s="41">
        <v>9.2953349478062499</v>
      </c>
      <c r="F111" s="41" t="s">
        <v>9</v>
      </c>
      <c r="G111" s="19" t="str">
        <f>IF(IF(ISNUMBER(C111),(C111-E111)/C111*100,(D111-F111)/D111*100)&gt;0,IF(ISNUMBER(C111),(C111-E111)/C111*100,(D111-F111)/D111*100),"No Reduction")</f>
        <v>No Reduction</v>
      </c>
      <c r="H111" s="23" t="s">
        <v>9</v>
      </c>
      <c r="I111" s="23" t="s">
        <v>9</v>
      </c>
      <c r="J111" s="17">
        <f>'Table 2. Data for Standards'!H111*325851/'Table 2. Data for Standards'!E111/365</f>
        <v>14.562663712132963</v>
      </c>
      <c r="K111" s="133" t="str">
        <f>IF(
ISBLANK(
_xlfn.XLOOKUP(B111,'Table 4. Compliance Tracking'!B:B,'Table 4. Compliance Tracking'!J:J, "")
), "January 1, 2028", _xlfn.XLOOKUP(B111,'Table 4. Compliance Tracking'!B:B,'Table 4. Compliance Tracking'!J:J, "")
)</f>
        <v>January 1, 2028</v>
      </c>
    </row>
    <row r="112" spans="1:11" x14ac:dyDescent="0.25">
      <c r="A112" s="5" t="s">
        <v>158</v>
      </c>
      <c r="B112" t="s">
        <v>159</v>
      </c>
      <c r="C112" s="9">
        <v>95.3</v>
      </c>
      <c r="D112" s="39" t="s">
        <v>9</v>
      </c>
      <c r="E112" s="39">
        <v>17.3</v>
      </c>
      <c r="F112" s="39" t="s">
        <v>9</v>
      </c>
      <c r="G112" s="19">
        <f>IF(IF(ISNUMBER(C112),(C112-E112)/C112*100,(D112-F112)/D112*100)&gt;0,IF(ISNUMBER(C112),(C112-E112)/C112*100,(D112-F112)/D112*100),"No Reduction")</f>
        <v>81.846799580272815</v>
      </c>
      <c r="H112" s="39">
        <v>19.3</v>
      </c>
      <c r="I112" s="39">
        <v>9.1</v>
      </c>
      <c r="J112" s="17">
        <f>'Table 2. Data for Standards'!H112*325851/'Table 2. Data for Standards'!E112/365</f>
        <v>36.991469928573899</v>
      </c>
      <c r="K112" s="133" t="str">
        <f>IF(
ISBLANK(
_xlfn.XLOOKUP(B112,'Table 4. Compliance Tracking'!B:B,'Table 4. Compliance Tracking'!J:J, "")
), "January 1, 2028", _xlfn.XLOOKUP(B112,'Table 4. Compliance Tracking'!B:B,'Table 4. Compliance Tracking'!J:J, "")
)</f>
        <v>January 1, 2028</v>
      </c>
    </row>
    <row r="113" spans="1:11" x14ac:dyDescent="0.25">
      <c r="A113" s="5" t="s">
        <v>160</v>
      </c>
      <c r="B113" t="s">
        <v>161</v>
      </c>
      <c r="C113" s="136" t="s">
        <v>51</v>
      </c>
      <c r="D113" s="137"/>
      <c r="E113" s="137"/>
      <c r="F113" s="137"/>
      <c r="G113" s="137"/>
      <c r="H113" s="137"/>
      <c r="I113" s="137"/>
      <c r="J113" s="138"/>
      <c r="K113" s="133" t="str">
        <f>IF(
ISBLANK(
_xlfn.XLOOKUP(B113,'Table 4. Compliance Tracking'!B:B,'Table 4. Compliance Tracking'!J:J, "")
), "January 1, 2028", _xlfn.XLOOKUP(B113,'Table 4. Compliance Tracking'!B:B,'Table 4. Compliance Tracking'!J:J, "")
)</f>
        <v>January 1, 2028</v>
      </c>
    </row>
    <row r="114" spans="1:11" x14ac:dyDescent="0.25">
      <c r="A114" s="5" t="s">
        <v>162</v>
      </c>
      <c r="B114" t="s">
        <v>163</v>
      </c>
      <c r="C114" s="9">
        <v>35.4</v>
      </c>
      <c r="D114" s="39" t="s">
        <v>9</v>
      </c>
      <c r="E114" s="39">
        <v>14.2</v>
      </c>
      <c r="F114" s="39" t="s">
        <v>9</v>
      </c>
      <c r="G114" s="19">
        <f t="shared" ref="G114:G145" si="4">IF(IF(ISNUMBER(C114),(C114-E114)/C114*100,(D114-F114)/D114*100)&gt;0,IF(ISNUMBER(C114),(C114-E114)/C114*100,(D114-F114)/D114*100),"No Reduction")</f>
        <v>59.887005649717516</v>
      </c>
      <c r="H114" s="39">
        <v>10.5</v>
      </c>
      <c r="I114" s="39">
        <v>5.6</v>
      </c>
      <c r="J114" s="17">
        <f>'Table 2. Data for Standards'!H114*325851/'Table 2. Data for Standards'!E114/365</f>
        <v>9.0618738240633778</v>
      </c>
      <c r="K114" s="133" t="str">
        <f>IF(
ISBLANK(
_xlfn.XLOOKUP(B114,'Table 4. Compliance Tracking'!B:B,'Table 4. Compliance Tracking'!J:J, "")
), "January 1, 2028", _xlfn.XLOOKUP(B114,'Table 4. Compliance Tracking'!B:B,'Table 4. Compliance Tracking'!J:J, "")
)</f>
        <v>January 1, 2028</v>
      </c>
    </row>
    <row r="115" spans="1:11" x14ac:dyDescent="0.25">
      <c r="A115" s="5" t="s">
        <v>164</v>
      </c>
      <c r="B115" t="s">
        <v>165</v>
      </c>
      <c r="C115" s="9">
        <v>33.387955253714132</v>
      </c>
      <c r="D115" s="4" t="s">
        <v>9</v>
      </c>
      <c r="E115" s="41">
        <v>13.82995923845143</v>
      </c>
      <c r="F115" s="41" t="s">
        <v>9</v>
      </c>
      <c r="G115" s="19">
        <f t="shared" si="4"/>
        <v>58.57799876225436</v>
      </c>
      <c r="H115" s="23">
        <v>10.920000035768791</v>
      </c>
      <c r="I115" s="23">
        <v>5.7937902470875082</v>
      </c>
      <c r="J115" s="17">
        <f>'Table 2. Data for Standards'!H115*325851/'Table 2. Data for Standards'!E115/365</f>
        <v>4.9150687310508996</v>
      </c>
      <c r="K115" s="133" t="str">
        <f>IF(
ISBLANK(
_xlfn.XLOOKUP(B115,'Table 4. Compliance Tracking'!B:B,'Table 4. Compliance Tracking'!J:J, "")
), "January 1, 2028", _xlfn.XLOOKUP(B115,'Table 4. Compliance Tracking'!B:B,'Table 4. Compliance Tracking'!J:J, "")
)</f>
        <v>January 1, 2028</v>
      </c>
    </row>
    <row r="116" spans="1:11" x14ac:dyDescent="0.25">
      <c r="A116" s="5" t="s">
        <v>1108</v>
      </c>
      <c r="B116" t="s">
        <v>167</v>
      </c>
      <c r="C116" s="9">
        <v>11.53853281392678</v>
      </c>
      <c r="D116" s="4" t="s">
        <v>9</v>
      </c>
      <c r="E116" s="41">
        <v>11.53853281392678</v>
      </c>
      <c r="F116" s="41" t="s">
        <v>9</v>
      </c>
      <c r="G116" s="19" t="str">
        <f t="shared" si="4"/>
        <v>No Reduction</v>
      </c>
      <c r="H116" s="23" t="s">
        <v>9</v>
      </c>
      <c r="I116" s="23" t="s">
        <v>9</v>
      </c>
      <c r="J116" s="17">
        <f>'Table 2. Data for Standards'!H116*325851/'Table 2. Data for Standards'!E116/365</f>
        <v>16.119973524480347</v>
      </c>
      <c r="K116" s="133" t="str">
        <f>IF(
ISBLANK(
_xlfn.XLOOKUP(B116,'Table 4. Compliance Tracking'!B:B,'Table 4. Compliance Tracking'!J:J, "")
), "January 1, 2028", _xlfn.XLOOKUP(B116,'Table 4. Compliance Tracking'!B:B,'Table 4. Compliance Tracking'!J:J, "")
)</f>
        <v>January 1, 2028</v>
      </c>
    </row>
    <row r="117" spans="1:11" x14ac:dyDescent="0.25">
      <c r="A117" s="5" t="s">
        <v>1109</v>
      </c>
      <c r="B117" t="s">
        <v>169</v>
      </c>
      <c r="C117" s="9">
        <v>36.956493864574583</v>
      </c>
      <c r="D117" s="4" t="s">
        <v>9</v>
      </c>
      <c r="E117" s="41">
        <v>17.701696612443861</v>
      </c>
      <c r="F117" s="41" t="s">
        <v>9</v>
      </c>
      <c r="G117" s="19">
        <f t="shared" si="4"/>
        <v>52.101255391512694</v>
      </c>
      <c r="H117" s="23">
        <v>8.9485704843488509</v>
      </c>
      <c r="I117" s="23">
        <v>4.9960202408528369</v>
      </c>
      <c r="J117" s="17">
        <f>'Table 2. Data for Standards'!H117*325851/'Table 2. Data for Standards'!E117/365</f>
        <v>8.1460945514106786</v>
      </c>
      <c r="K117" s="133" t="str">
        <f>IF(
ISBLANK(
_xlfn.XLOOKUP(B117,'Table 4. Compliance Tracking'!B:B,'Table 4. Compliance Tracking'!J:J, "")
), "January 1, 2028", _xlfn.XLOOKUP(B117,'Table 4. Compliance Tracking'!B:B,'Table 4. Compliance Tracking'!J:J, "")
)</f>
        <v>January 1, 2028</v>
      </c>
    </row>
    <row r="118" spans="1:11" x14ac:dyDescent="0.25">
      <c r="A118" s="5" t="s">
        <v>170</v>
      </c>
      <c r="B118" t="s">
        <v>171</v>
      </c>
      <c r="C118" s="9">
        <v>45.2</v>
      </c>
      <c r="D118" s="4" t="s">
        <v>9</v>
      </c>
      <c r="E118" s="41">
        <v>44</v>
      </c>
      <c r="F118" s="41" t="s">
        <v>9</v>
      </c>
      <c r="G118" s="19">
        <f t="shared" si="4"/>
        <v>2.6548672566371745</v>
      </c>
      <c r="H118" s="23">
        <v>2.1</v>
      </c>
      <c r="I118" s="23">
        <v>1.1000000000000001</v>
      </c>
      <c r="J118" s="17">
        <f>'Table 2. Data for Standards'!H118*325851/'Table 2. Data for Standards'!E118/365</f>
        <v>44.203313311158759</v>
      </c>
      <c r="K118" s="133" t="str">
        <f>IF(
ISBLANK(
_xlfn.XLOOKUP(B118,'Table 4. Compliance Tracking'!B:B,'Table 4. Compliance Tracking'!J:J, "")
), "January 1, 2028", _xlfn.XLOOKUP(B118,'Table 4. Compliance Tracking'!B:B,'Table 4. Compliance Tracking'!J:J, "")
)</f>
        <v>January 1, 2028</v>
      </c>
    </row>
    <row r="119" spans="1:11" x14ac:dyDescent="0.25">
      <c r="A119" s="5" t="s">
        <v>172</v>
      </c>
      <c r="B119" t="s">
        <v>173</v>
      </c>
      <c r="C119" s="16" t="s">
        <v>9</v>
      </c>
      <c r="D119" s="17">
        <v>1554.9</v>
      </c>
      <c r="E119" s="41" t="s">
        <v>9</v>
      </c>
      <c r="F119" s="125">
        <v>1554.9</v>
      </c>
      <c r="G119" s="19" t="str">
        <f t="shared" si="4"/>
        <v>No Reduction</v>
      </c>
      <c r="H119" s="23">
        <v>6.5504968944701671</v>
      </c>
      <c r="I119" s="23">
        <v>3.868788819609883</v>
      </c>
      <c r="J119" s="17">
        <f>'Table 2. Data for Standards'!H119*325851/'Table 2. Data for Standards'!E119/365</f>
        <v>135.37590563717899</v>
      </c>
      <c r="K119" s="133" t="str">
        <f>IF(
ISBLANK(
_xlfn.XLOOKUP(B119,'Table 4. Compliance Tracking'!B:B,'Table 4. Compliance Tracking'!J:J, "")
), "January 1, 2028", _xlfn.XLOOKUP(B119,'Table 4. Compliance Tracking'!B:B,'Table 4. Compliance Tracking'!J:J, "")
)</f>
        <v>January 1, 2028</v>
      </c>
    </row>
    <row r="120" spans="1:11" x14ac:dyDescent="0.25">
      <c r="A120" s="5" t="s">
        <v>1110</v>
      </c>
      <c r="B120" t="s">
        <v>175</v>
      </c>
      <c r="C120" s="9">
        <v>43.065770939350607</v>
      </c>
      <c r="D120" s="4" t="s">
        <v>9</v>
      </c>
      <c r="E120" s="41">
        <v>21.589098239777311</v>
      </c>
      <c r="F120" s="41" t="s">
        <v>9</v>
      </c>
      <c r="G120" s="19">
        <f t="shared" si="4"/>
        <v>49.86947227722645</v>
      </c>
      <c r="H120" s="23">
        <v>6.4646927550017956</v>
      </c>
      <c r="I120" s="23">
        <v>3.7379287381289319</v>
      </c>
      <c r="J120" s="17">
        <f>'Table 2. Data for Standards'!H120*325851/'Table 2. Data for Standards'!E120/365</f>
        <v>28.330187589218284</v>
      </c>
      <c r="K120" s="133" t="str">
        <f>IF(
ISBLANK(
_xlfn.XLOOKUP(B120,'Table 4. Compliance Tracking'!B:B,'Table 4. Compliance Tracking'!J:J, "")
), "January 1, 2028", _xlfn.XLOOKUP(B120,'Table 4. Compliance Tracking'!B:B,'Table 4. Compliance Tracking'!J:J, "")
)</f>
        <v>January 1, 2028</v>
      </c>
    </row>
    <row r="121" spans="1:11" x14ac:dyDescent="0.25">
      <c r="A121" s="5" t="s">
        <v>176</v>
      </c>
      <c r="B121" t="s">
        <v>177</v>
      </c>
      <c r="C121" s="9">
        <v>15.327726605480141</v>
      </c>
      <c r="D121" s="4" t="s">
        <v>9</v>
      </c>
      <c r="E121" s="41">
        <v>15.327726605480141</v>
      </c>
      <c r="F121" s="41" t="s">
        <v>9</v>
      </c>
      <c r="G121" s="19" t="str">
        <f t="shared" si="4"/>
        <v>No Reduction</v>
      </c>
      <c r="H121" s="23" t="s">
        <v>9</v>
      </c>
      <c r="I121" s="23" t="s">
        <v>9</v>
      </c>
      <c r="J121" s="17">
        <f>'Table 2. Data for Standards'!H121*325851/'Table 2. Data for Standards'!E121/365</f>
        <v>3.0791684062914837</v>
      </c>
      <c r="K121" s="133" t="str">
        <f>IF(
ISBLANK(
_xlfn.XLOOKUP(B121,'Table 4. Compliance Tracking'!B:B,'Table 4. Compliance Tracking'!J:J, "")
), "January 1, 2028", _xlfn.XLOOKUP(B121,'Table 4. Compliance Tracking'!B:B,'Table 4. Compliance Tracking'!J:J, "")
)</f>
        <v>January 1, 2028</v>
      </c>
    </row>
    <row r="122" spans="1:11" x14ac:dyDescent="0.25">
      <c r="A122" s="5" t="s">
        <v>1111</v>
      </c>
      <c r="B122" t="s">
        <v>179</v>
      </c>
      <c r="C122" s="9">
        <v>47</v>
      </c>
      <c r="D122" s="4" t="s">
        <v>9</v>
      </c>
      <c r="E122" s="41">
        <v>16.102095825197949</v>
      </c>
      <c r="F122" s="41" t="s">
        <v>9</v>
      </c>
      <c r="G122" s="19">
        <f t="shared" si="4"/>
        <v>65.740221648514989</v>
      </c>
      <c r="H122" s="23">
        <v>11.4</v>
      </c>
      <c r="I122" s="23">
        <v>6</v>
      </c>
      <c r="J122" s="17">
        <f>'Table 2. Data for Standards'!H122*325851/'Table 2. Data for Standards'!E122/365</f>
        <v>13.298958239593926</v>
      </c>
      <c r="K122" s="133" t="str">
        <f>IF(
ISBLANK(
_xlfn.XLOOKUP(B122,'Table 4. Compliance Tracking'!B:B,'Table 4. Compliance Tracking'!J:J, "")
), "January 1, 2028", _xlfn.XLOOKUP(B122,'Table 4. Compliance Tracking'!B:B,'Table 4. Compliance Tracking'!J:J, "")
)</f>
        <v>January 1, 2028</v>
      </c>
    </row>
    <row r="123" spans="1:11" x14ac:dyDescent="0.25">
      <c r="A123" s="5" t="s">
        <v>180</v>
      </c>
      <c r="B123" t="s">
        <v>181</v>
      </c>
      <c r="C123" s="16">
        <v>20.72215320418589</v>
      </c>
      <c r="D123" s="17" t="s">
        <v>9</v>
      </c>
      <c r="E123" s="41">
        <v>15.763367046819999</v>
      </c>
      <c r="F123" s="41" t="s">
        <v>9</v>
      </c>
      <c r="G123" s="19">
        <f t="shared" si="4"/>
        <v>23.929878852378199</v>
      </c>
      <c r="H123" s="23">
        <v>4.5580063526336527</v>
      </c>
      <c r="I123" s="23">
        <v>2.683177845051163</v>
      </c>
      <c r="J123" s="17">
        <f>'Table 2. Data for Standards'!H123*325851/'Table 2. Data for Standards'!E123/365</f>
        <v>10.7131143653273</v>
      </c>
      <c r="K123" s="133" t="str">
        <f>IF(
ISBLANK(
_xlfn.XLOOKUP(B123,'Table 4. Compliance Tracking'!B:B,'Table 4. Compliance Tracking'!J:J, "")
), "January 1, 2028", _xlfn.XLOOKUP(B123,'Table 4. Compliance Tracking'!B:B,'Table 4. Compliance Tracking'!J:J, "")
)</f>
        <v>January 1, 2028</v>
      </c>
    </row>
    <row r="124" spans="1:11" x14ac:dyDescent="0.25">
      <c r="A124" s="5" t="s">
        <v>182</v>
      </c>
      <c r="B124" t="s">
        <v>183</v>
      </c>
      <c r="C124" s="9">
        <v>28.058846152049</v>
      </c>
      <c r="D124" s="4" t="s">
        <v>9</v>
      </c>
      <c r="E124" s="41">
        <v>28.1</v>
      </c>
      <c r="F124" s="41" t="s">
        <v>9</v>
      </c>
      <c r="G124" s="19" t="str">
        <f t="shared" si="4"/>
        <v>No Reduction</v>
      </c>
      <c r="H124" s="23"/>
      <c r="I124" s="23"/>
      <c r="J124" s="17">
        <f>'Table 2. Data for Standards'!H124*325851/'Table 2. Data for Standards'!E124/365</f>
        <v>7.4002442892253999</v>
      </c>
      <c r="K124" s="133" t="str">
        <f>IF(
ISBLANK(
_xlfn.XLOOKUP(B124,'Table 4. Compliance Tracking'!B:B,'Table 4. Compliance Tracking'!J:J, "")
), "January 1, 2028", _xlfn.XLOOKUP(B124,'Table 4. Compliance Tracking'!B:B,'Table 4. Compliance Tracking'!J:J, "")
)</f>
        <v>January 1, 2028</v>
      </c>
    </row>
    <row r="125" spans="1:11" x14ac:dyDescent="0.25">
      <c r="A125" s="5" t="s">
        <v>1112</v>
      </c>
      <c r="B125" t="s">
        <v>185</v>
      </c>
      <c r="C125" s="9" t="s">
        <v>9</v>
      </c>
      <c r="D125" s="4">
        <v>5723</v>
      </c>
      <c r="E125" s="41" t="s">
        <v>9</v>
      </c>
      <c r="F125" s="41">
        <v>500</v>
      </c>
      <c r="G125" s="19">
        <f t="shared" si="4"/>
        <v>91.263323431766551</v>
      </c>
      <c r="H125" s="23">
        <v>26.679224832930391</v>
      </c>
      <c r="I125" s="23">
        <v>10.870021367508279</v>
      </c>
      <c r="J125" s="17">
        <f>'Table 2. Data for Standards'!H125*325851/'Table 2. Data for Standards'!E125/365</f>
        <v>19.546105243756781</v>
      </c>
      <c r="K125" s="133" t="str">
        <f>IF(
ISBLANK(
_xlfn.XLOOKUP(B125,'Table 4. Compliance Tracking'!B:B,'Table 4. Compliance Tracking'!J:J, "")
), "January 1, 2028", _xlfn.XLOOKUP(B125,'Table 4. Compliance Tracking'!B:B,'Table 4. Compliance Tracking'!J:J, "")
)</f>
        <v>January 1, 2028</v>
      </c>
    </row>
    <row r="126" spans="1:11" x14ac:dyDescent="0.25">
      <c r="A126" s="5" t="s">
        <v>1113</v>
      </c>
      <c r="B126" t="s">
        <v>187</v>
      </c>
      <c r="C126" s="9">
        <v>13.93238593399164</v>
      </c>
      <c r="D126" s="4" t="s">
        <v>9</v>
      </c>
      <c r="E126" s="41">
        <v>13.93238593399164</v>
      </c>
      <c r="F126" s="41" t="s">
        <v>9</v>
      </c>
      <c r="G126" s="19" t="str">
        <f t="shared" si="4"/>
        <v>No Reduction</v>
      </c>
      <c r="H126" s="23" t="s">
        <v>9</v>
      </c>
      <c r="I126" s="23" t="s">
        <v>9</v>
      </c>
      <c r="J126" s="17">
        <f>'Table 2. Data for Standards'!H126*325851/'Table 2. Data for Standards'!E126/365</f>
        <v>14.532326220215706</v>
      </c>
      <c r="K126" s="133" t="str">
        <f>IF(
ISBLANK(
_xlfn.XLOOKUP(B126,'Table 4. Compliance Tracking'!B:B,'Table 4. Compliance Tracking'!J:J, "")
), "January 1, 2028", _xlfn.XLOOKUP(B126,'Table 4. Compliance Tracking'!B:B,'Table 4. Compliance Tracking'!J:J, "")
)</f>
        <v>January 1, 2028</v>
      </c>
    </row>
    <row r="127" spans="1:11" x14ac:dyDescent="0.25">
      <c r="A127" s="5" t="s">
        <v>1114</v>
      </c>
      <c r="B127" t="s">
        <v>189</v>
      </c>
      <c r="C127" s="9">
        <v>19.771008250978859</v>
      </c>
      <c r="D127" s="4" t="s">
        <v>9</v>
      </c>
      <c r="E127" s="41">
        <v>19.771008250978859</v>
      </c>
      <c r="F127" s="41" t="s">
        <v>9</v>
      </c>
      <c r="G127" s="19" t="str">
        <f t="shared" si="4"/>
        <v>No Reduction</v>
      </c>
      <c r="H127" s="23" t="s">
        <v>9</v>
      </c>
      <c r="I127" s="23" t="s">
        <v>9</v>
      </c>
      <c r="J127" s="17">
        <f>'Table 2. Data for Standards'!H127*325851/'Table 2. Data for Standards'!E127/365</f>
        <v>6.4504799518953169</v>
      </c>
      <c r="K127" s="133" t="str">
        <f>IF(
ISBLANK(
_xlfn.XLOOKUP(B127,'Table 4. Compliance Tracking'!B:B,'Table 4. Compliance Tracking'!J:J, "")
), "January 1, 2028", _xlfn.XLOOKUP(B127,'Table 4. Compliance Tracking'!B:B,'Table 4. Compliance Tracking'!J:J, "")
)</f>
        <v>January 1, 2028</v>
      </c>
    </row>
    <row r="128" spans="1:11" x14ac:dyDescent="0.25">
      <c r="A128" s="5" t="s">
        <v>190</v>
      </c>
      <c r="B128" t="s">
        <v>191</v>
      </c>
      <c r="C128" s="9">
        <v>69.099999999999994</v>
      </c>
      <c r="D128" s="4" t="s">
        <v>9</v>
      </c>
      <c r="E128" s="41">
        <v>23</v>
      </c>
      <c r="F128" s="41" t="s">
        <v>9</v>
      </c>
      <c r="G128" s="19">
        <f t="shared" si="4"/>
        <v>66.714905933429819</v>
      </c>
      <c r="H128" s="23">
        <v>12.3</v>
      </c>
      <c r="I128" s="23">
        <v>6.6</v>
      </c>
      <c r="J128" s="17">
        <f>'Table 2. Data for Standards'!H128*325851/'Table 2. Data for Standards'!E128/365</f>
        <v>14.725223009840724</v>
      </c>
      <c r="K128" s="133" t="str">
        <f>IF(
ISBLANK(
_xlfn.XLOOKUP(B128,'Table 4. Compliance Tracking'!B:B,'Table 4. Compliance Tracking'!J:J, "")
), "January 1, 2028", _xlfn.XLOOKUP(B128,'Table 4. Compliance Tracking'!B:B,'Table 4. Compliance Tracking'!J:J, "")
)</f>
        <v>January 1, 2028</v>
      </c>
    </row>
    <row r="129" spans="1:11" x14ac:dyDescent="0.25">
      <c r="A129" s="5" t="s">
        <v>192</v>
      </c>
      <c r="B129" t="s">
        <v>193</v>
      </c>
      <c r="C129" s="9">
        <v>19.083687802096879</v>
      </c>
      <c r="D129" s="4" t="s">
        <v>9</v>
      </c>
      <c r="E129" s="41">
        <v>19.083687802096879</v>
      </c>
      <c r="F129" s="41" t="s">
        <v>9</v>
      </c>
      <c r="G129" s="19" t="str">
        <f t="shared" si="4"/>
        <v>No Reduction</v>
      </c>
      <c r="H129" s="23" t="s">
        <v>9</v>
      </c>
      <c r="I129" s="23" t="s">
        <v>9</v>
      </c>
      <c r="J129" s="17">
        <f>'Table 2. Data for Standards'!H129*325851/'Table 2. Data for Standards'!E129/365</f>
        <v>7.3525230648455322</v>
      </c>
      <c r="K129" s="133" t="str">
        <f>IF(
ISBLANK(
_xlfn.XLOOKUP(B129,'Table 4. Compliance Tracking'!B:B,'Table 4. Compliance Tracking'!J:J, "")
), "January 1, 2028", _xlfn.XLOOKUP(B129,'Table 4. Compliance Tracking'!B:B,'Table 4. Compliance Tracking'!J:J, "")
)</f>
        <v>January 1, 2028</v>
      </c>
    </row>
    <row r="130" spans="1:11" x14ac:dyDescent="0.25">
      <c r="A130" s="5" t="s">
        <v>194</v>
      </c>
      <c r="B130" t="s">
        <v>195</v>
      </c>
      <c r="C130" s="9">
        <v>5.8298851388855804</v>
      </c>
      <c r="D130" s="4" t="s">
        <v>9</v>
      </c>
      <c r="E130" s="41">
        <v>5.8298851388855804</v>
      </c>
      <c r="F130" s="41" t="s">
        <v>9</v>
      </c>
      <c r="G130" s="19" t="str">
        <f t="shared" si="4"/>
        <v>No Reduction</v>
      </c>
      <c r="H130" s="23" t="s">
        <v>9</v>
      </c>
      <c r="I130" s="23" t="s">
        <v>9</v>
      </c>
      <c r="J130" s="17">
        <f>'Table 2. Data for Standards'!H130*325851/'Table 2. Data for Standards'!E130/365</f>
        <v>3.0152469824660013</v>
      </c>
      <c r="K130" s="133" t="str">
        <f>IF(
ISBLANK(
_xlfn.XLOOKUP(B130,'Table 4. Compliance Tracking'!B:B,'Table 4. Compliance Tracking'!J:J, "")
), "January 1, 2028", _xlfn.XLOOKUP(B130,'Table 4. Compliance Tracking'!B:B,'Table 4. Compliance Tracking'!J:J, "")
)</f>
        <v>January 1, 2028</v>
      </c>
    </row>
    <row r="131" spans="1:11" x14ac:dyDescent="0.25">
      <c r="A131" s="5" t="s">
        <v>196</v>
      </c>
      <c r="B131" t="s">
        <v>197</v>
      </c>
      <c r="C131" s="9">
        <v>36.781372173340628</v>
      </c>
      <c r="D131" s="4" t="s">
        <v>9</v>
      </c>
      <c r="E131" s="41">
        <v>22.059131552008061</v>
      </c>
      <c r="F131" s="41" t="s">
        <v>9</v>
      </c>
      <c r="G131" s="19">
        <f t="shared" si="4"/>
        <v>40.026349620537921</v>
      </c>
      <c r="H131" s="23">
        <v>9.0033460972936155</v>
      </c>
      <c r="I131" s="23">
        <v>4.8545749003191601</v>
      </c>
      <c r="J131" s="17">
        <f>'Table 2. Data for Standards'!H131*325851/'Table 2. Data for Standards'!E131/365</f>
        <v>18.260127363931169</v>
      </c>
      <c r="K131" s="133" t="str">
        <f>IF(
ISBLANK(
_xlfn.XLOOKUP(B131,'Table 4. Compliance Tracking'!B:B,'Table 4. Compliance Tracking'!J:J, "")
), "January 1, 2028", _xlfn.XLOOKUP(B131,'Table 4. Compliance Tracking'!B:B,'Table 4. Compliance Tracking'!J:J, "")
)</f>
        <v>January 1, 2028</v>
      </c>
    </row>
    <row r="132" spans="1:11" x14ac:dyDescent="0.25">
      <c r="A132" s="5" t="s">
        <v>1115</v>
      </c>
      <c r="B132" t="s">
        <v>199</v>
      </c>
      <c r="C132" s="9">
        <v>24.9</v>
      </c>
      <c r="D132" s="4" t="s">
        <v>9</v>
      </c>
      <c r="E132" s="41">
        <v>24.9</v>
      </c>
      <c r="F132" s="41" t="s">
        <v>9</v>
      </c>
      <c r="G132" s="19" t="str">
        <f t="shared" si="4"/>
        <v>No Reduction</v>
      </c>
      <c r="H132" s="23" t="s">
        <v>9</v>
      </c>
      <c r="I132" s="23" t="s">
        <v>9</v>
      </c>
      <c r="J132" s="17">
        <f>'Table 2. Data for Standards'!H132*325851/'Table 2. Data for Standards'!E132/365</f>
        <v>7.837194849391544</v>
      </c>
      <c r="K132" s="133" t="str">
        <f>IF(
ISBLANK(
_xlfn.XLOOKUP(B132,'Table 4. Compliance Tracking'!B:B,'Table 4. Compliance Tracking'!J:J, "")
), "January 1, 2028", _xlfn.XLOOKUP(B132,'Table 4. Compliance Tracking'!B:B,'Table 4. Compliance Tracking'!J:J, "")
)</f>
        <v>January 1, 2028</v>
      </c>
    </row>
    <row r="133" spans="1:11" x14ac:dyDescent="0.25">
      <c r="A133" s="5" t="s">
        <v>200</v>
      </c>
      <c r="B133" t="s">
        <v>201</v>
      </c>
      <c r="C133" s="16">
        <v>16.555628626902958</v>
      </c>
      <c r="D133" s="17" t="s">
        <v>9</v>
      </c>
      <c r="E133" s="41">
        <v>16.555628626902958</v>
      </c>
      <c r="F133" s="41" t="s">
        <v>9</v>
      </c>
      <c r="G133" s="19" t="str">
        <f t="shared" si="4"/>
        <v>No Reduction</v>
      </c>
      <c r="H133" s="23" t="str">
        <f>$H$132</f>
        <v>-</v>
      </c>
      <c r="I133" s="23" t="s">
        <v>9</v>
      </c>
      <c r="J133" s="17">
        <f>'Table 2. Data for Standards'!H133*325851/'Table 2. Data for Standards'!E133/365</f>
        <v>3.6278521190236628</v>
      </c>
      <c r="K133" s="133" t="str">
        <f>IF(
ISBLANK(
_xlfn.XLOOKUP(B133,'Table 4. Compliance Tracking'!B:B,'Table 4. Compliance Tracking'!J:J, "")
), "January 1, 2028", _xlfn.XLOOKUP(B133,'Table 4. Compliance Tracking'!B:B,'Table 4. Compliance Tracking'!J:J, "")
)</f>
        <v>January 1, 2028</v>
      </c>
    </row>
    <row r="134" spans="1:11" x14ac:dyDescent="0.25">
      <c r="A134" s="5" t="s">
        <v>202</v>
      </c>
      <c r="B134" t="s">
        <v>203</v>
      </c>
      <c r="C134" s="16">
        <v>16.831681815208331</v>
      </c>
      <c r="D134" s="17" t="s">
        <v>9</v>
      </c>
      <c r="E134" s="41">
        <v>16.831681815208331</v>
      </c>
      <c r="F134" s="41" t="s">
        <v>9</v>
      </c>
      <c r="G134" s="19" t="str">
        <f t="shared" si="4"/>
        <v>No Reduction</v>
      </c>
      <c r="H134" s="23" t="s">
        <v>9</v>
      </c>
      <c r="I134" s="23" t="s">
        <v>9</v>
      </c>
      <c r="J134" s="17">
        <f>'Table 2. Data for Standards'!H134*325851/'Table 2. Data for Standards'!E134/365</f>
        <v>2.8376761011224652</v>
      </c>
      <c r="K134" s="133" t="str">
        <f>IF(
ISBLANK(
_xlfn.XLOOKUP(B134,'Table 4. Compliance Tracking'!B:B,'Table 4. Compliance Tracking'!J:J, "")
), "January 1, 2028", _xlfn.XLOOKUP(B134,'Table 4. Compliance Tracking'!B:B,'Table 4. Compliance Tracking'!J:J, "")
)</f>
        <v>January 1, 2028</v>
      </c>
    </row>
    <row r="135" spans="1:11" x14ac:dyDescent="0.25">
      <c r="A135" s="5" t="s">
        <v>204</v>
      </c>
      <c r="B135" t="s">
        <v>205</v>
      </c>
      <c r="C135" s="16">
        <v>59.95610617098248</v>
      </c>
      <c r="D135" s="17" t="s">
        <v>9</v>
      </c>
      <c r="E135" s="41">
        <v>19.909872065577531</v>
      </c>
      <c r="F135" s="41" t="s">
        <v>9</v>
      </c>
      <c r="G135" s="19">
        <f t="shared" si="4"/>
        <v>66.792586548568252</v>
      </c>
      <c r="H135" s="23">
        <v>15.432609436560799</v>
      </c>
      <c r="I135" s="23">
        <v>8.0324890556955371</v>
      </c>
      <c r="J135" s="17">
        <f>'Table 2. Data for Standards'!H135*325851/'Table 2. Data for Standards'!E135/365</f>
        <v>2.5594468546266365</v>
      </c>
      <c r="K135" s="133" t="str">
        <f>IF(
ISBLANK(
_xlfn.XLOOKUP(B135,'Table 4. Compliance Tracking'!B:B,'Table 4. Compliance Tracking'!J:J, "")
), "January 1, 2028", _xlfn.XLOOKUP(B135,'Table 4. Compliance Tracking'!B:B,'Table 4. Compliance Tracking'!J:J, "")
)</f>
        <v>January 1, 2028</v>
      </c>
    </row>
    <row r="136" spans="1:11" x14ac:dyDescent="0.25">
      <c r="A136" s="5" t="s">
        <v>206</v>
      </c>
      <c r="B136" t="s">
        <v>207</v>
      </c>
      <c r="C136" s="16">
        <v>96.472808322490991</v>
      </c>
      <c r="D136" s="17" t="s">
        <v>9</v>
      </c>
      <c r="E136" s="41">
        <v>17.346130640828711</v>
      </c>
      <c r="F136" s="41" t="s">
        <v>9</v>
      </c>
      <c r="G136" s="19">
        <f t="shared" si="4"/>
        <v>82.01966860667747</v>
      </c>
      <c r="H136" s="23">
        <v>37.491282754753612</v>
      </c>
      <c r="I136" s="23">
        <v>15.1756480139661</v>
      </c>
      <c r="J136" s="17">
        <f>'Table 2. Data for Standards'!H136*325851/'Table 2. Data for Standards'!E136/365</f>
        <v>2.5897572243754117</v>
      </c>
      <c r="K136" s="133" t="str">
        <f>IF(
ISBLANK(
_xlfn.XLOOKUP(B136,'Table 4. Compliance Tracking'!B:B,'Table 4. Compliance Tracking'!J:J, "")
), "January 1, 2028", _xlfn.XLOOKUP(B136,'Table 4. Compliance Tracking'!B:B,'Table 4. Compliance Tracking'!J:J, "")
)</f>
        <v>January 1, 2028</v>
      </c>
    </row>
    <row r="137" spans="1:11" x14ac:dyDescent="0.25">
      <c r="A137" s="5" t="s">
        <v>208</v>
      </c>
      <c r="B137" t="s">
        <v>209</v>
      </c>
      <c r="C137" s="16">
        <v>36.825181509061949</v>
      </c>
      <c r="D137" s="17" t="s">
        <v>9</v>
      </c>
      <c r="E137" s="41">
        <v>24.90169058406844</v>
      </c>
      <c r="F137" s="41" t="s">
        <v>9</v>
      </c>
      <c r="G137" s="19">
        <f t="shared" si="4"/>
        <v>32.378634500577746</v>
      </c>
      <c r="H137" s="23">
        <v>3.6762604375480872</v>
      </c>
      <c r="I137" s="23">
        <v>2.202296757498134</v>
      </c>
      <c r="J137" s="17">
        <f>'Table 2. Data for Standards'!H137*325851/'Table 2. Data for Standards'!E137/365</f>
        <v>2.586325990739434</v>
      </c>
      <c r="K137" s="133" t="str">
        <f>IF(
ISBLANK(
_xlfn.XLOOKUP(B137,'Table 4. Compliance Tracking'!B:B,'Table 4. Compliance Tracking'!J:J, "")
), "January 1, 2028", _xlfn.XLOOKUP(B137,'Table 4. Compliance Tracking'!B:B,'Table 4. Compliance Tracking'!J:J, "")
)</f>
        <v>January 1, 2028</v>
      </c>
    </row>
    <row r="138" spans="1:11" x14ac:dyDescent="0.25">
      <c r="A138" s="5" t="s">
        <v>210</v>
      </c>
      <c r="B138" t="s">
        <v>211</v>
      </c>
      <c r="C138" s="16">
        <v>34.062818827634928</v>
      </c>
      <c r="D138" s="17" t="s">
        <v>9</v>
      </c>
      <c r="E138" s="41">
        <v>17.183482631268198</v>
      </c>
      <c r="F138" s="41" t="s">
        <v>9</v>
      </c>
      <c r="G138" s="19">
        <f t="shared" si="4"/>
        <v>49.553550696375844</v>
      </c>
      <c r="H138" s="23">
        <v>8.2914715357896789</v>
      </c>
      <c r="I138" s="23">
        <v>4.6613037469235437</v>
      </c>
      <c r="J138" s="17">
        <f>'Table 2. Data for Standards'!H138*325851/'Table 2. Data for Standards'!E138/365</f>
        <v>8.0330537212769002</v>
      </c>
      <c r="K138" s="133" t="str">
        <f>IF(
ISBLANK(
_xlfn.XLOOKUP(B138,'Table 4. Compliance Tracking'!B:B,'Table 4. Compliance Tracking'!J:J, "")
), "January 1, 2028", _xlfn.XLOOKUP(B138,'Table 4. Compliance Tracking'!B:B,'Table 4. Compliance Tracking'!J:J, "")
)</f>
        <v>January 1, 2028</v>
      </c>
    </row>
    <row r="139" spans="1:11" x14ac:dyDescent="0.25">
      <c r="A139" s="5" t="s">
        <v>212</v>
      </c>
      <c r="B139" t="s">
        <v>213</v>
      </c>
      <c r="C139" s="16">
        <v>73.325069194614159</v>
      </c>
      <c r="D139" s="17" t="s">
        <v>9</v>
      </c>
      <c r="E139" s="41">
        <v>13.36458554647276</v>
      </c>
      <c r="F139" s="41" t="s">
        <v>9</v>
      </c>
      <c r="G139" s="19">
        <f t="shared" si="4"/>
        <v>81.773511169827302</v>
      </c>
      <c r="H139" s="23">
        <v>21.0599935266556</v>
      </c>
      <c r="I139" s="23">
        <v>9.2960728867906965</v>
      </c>
      <c r="J139" s="17">
        <f>'Table 2. Data for Standards'!H139*325851/'Table 2. Data for Standards'!E139/365</f>
        <v>8.0688266486743849</v>
      </c>
      <c r="K139" s="133" t="str">
        <f>IF(
ISBLANK(
_xlfn.XLOOKUP(B139,'Table 4. Compliance Tracking'!B:B,'Table 4. Compliance Tracking'!J:J, "")
), "January 1, 2028", _xlfn.XLOOKUP(B139,'Table 4. Compliance Tracking'!B:B,'Table 4. Compliance Tracking'!J:J, "")
)</f>
        <v>January 1, 2028</v>
      </c>
    </row>
    <row r="140" spans="1:11" x14ac:dyDescent="0.25">
      <c r="A140" s="5" t="s">
        <v>214</v>
      </c>
      <c r="B140" t="s">
        <v>215</v>
      </c>
      <c r="C140" s="16">
        <v>61.159643021100322</v>
      </c>
      <c r="D140" s="17" t="s">
        <v>9</v>
      </c>
      <c r="E140" s="41">
        <v>30.313247323207271</v>
      </c>
      <c r="F140" s="41" t="s">
        <v>9</v>
      </c>
      <c r="G140" s="19">
        <f t="shared" si="4"/>
        <v>50.435866159733663</v>
      </c>
      <c r="H140" s="23">
        <v>10.56453905174712</v>
      </c>
      <c r="I140" s="23">
        <v>6.0230636628183936</v>
      </c>
      <c r="J140" s="17">
        <f>'Table 2. Data for Standards'!H140*325851/'Table 2. Data for Standards'!E140/365</f>
        <v>11.20186573323828</v>
      </c>
      <c r="K140" s="133" t="str">
        <f>IF(
ISBLANK(
_xlfn.XLOOKUP(B140,'Table 4. Compliance Tracking'!B:B,'Table 4. Compliance Tracking'!J:J, "")
), "January 1, 2028", _xlfn.XLOOKUP(B140,'Table 4. Compliance Tracking'!B:B,'Table 4. Compliance Tracking'!J:J, "")
)</f>
        <v>January 1, 2028</v>
      </c>
    </row>
    <row r="141" spans="1:11" x14ac:dyDescent="0.25">
      <c r="A141" s="5" t="s">
        <v>216</v>
      </c>
      <c r="B141" t="s">
        <v>217</v>
      </c>
      <c r="C141" s="16" t="s">
        <v>9</v>
      </c>
      <c r="D141" s="17">
        <v>651.63996734952013</v>
      </c>
      <c r="E141" s="41" t="s">
        <v>9</v>
      </c>
      <c r="F141" s="41">
        <v>651.63996734952013</v>
      </c>
      <c r="G141" s="19" t="str">
        <f t="shared" si="4"/>
        <v>No Reduction</v>
      </c>
      <c r="H141" s="23" t="s">
        <v>9</v>
      </c>
      <c r="I141" s="23" t="s">
        <v>9</v>
      </c>
      <c r="J141" s="17">
        <f>'Table 2. Data for Standards'!H141*325851/'Table 2. Data for Standards'!E141/365</f>
        <v>2.9014288019071071</v>
      </c>
      <c r="K141" s="133" t="str">
        <f>IF(
ISBLANK(
_xlfn.XLOOKUP(B141,'Table 4. Compliance Tracking'!B:B,'Table 4. Compliance Tracking'!J:J, "")
), "January 1, 2028", _xlfn.XLOOKUP(B141,'Table 4. Compliance Tracking'!B:B,'Table 4. Compliance Tracking'!J:J, "")
)</f>
        <v>January 1, 2028</v>
      </c>
    </row>
    <row r="142" spans="1:11" x14ac:dyDescent="0.25">
      <c r="A142" s="5" t="s">
        <v>218</v>
      </c>
      <c r="B142" t="s">
        <v>219</v>
      </c>
      <c r="C142" s="9">
        <v>11.52037884666291</v>
      </c>
      <c r="D142" s="4" t="s">
        <v>9</v>
      </c>
      <c r="E142" s="41">
        <v>11.52037884666291</v>
      </c>
      <c r="F142" s="41" t="s">
        <v>9</v>
      </c>
      <c r="G142" s="19" t="str">
        <f t="shared" si="4"/>
        <v>No Reduction</v>
      </c>
      <c r="H142" s="23" t="s">
        <v>9</v>
      </c>
      <c r="I142" s="23" t="s">
        <v>9</v>
      </c>
      <c r="J142" s="17">
        <f>'Table 2. Data for Standards'!H142*325851/'Table 2. Data for Standards'!E142/365</f>
        <v>2.6781130441919396</v>
      </c>
      <c r="K142" s="133" t="str">
        <f>IF(
ISBLANK(
_xlfn.XLOOKUP(B142,'Table 4. Compliance Tracking'!B:B,'Table 4. Compliance Tracking'!J:J, "")
), "January 1, 2028", _xlfn.XLOOKUP(B142,'Table 4. Compliance Tracking'!B:B,'Table 4. Compliance Tracking'!J:J, "")
)</f>
        <v>January 1, 2028</v>
      </c>
    </row>
    <row r="143" spans="1:11" x14ac:dyDescent="0.25">
      <c r="A143" s="5" t="s">
        <v>1116</v>
      </c>
      <c r="B143" t="s">
        <v>221</v>
      </c>
      <c r="C143" s="9">
        <v>38.063159140079982</v>
      </c>
      <c r="D143" s="4" t="s">
        <v>9</v>
      </c>
      <c r="E143" s="41">
        <v>31.06406053781738</v>
      </c>
      <c r="F143" s="41" t="s">
        <v>9</v>
      </c>
      <c r="G143" s="19">
        <f t="shared" si="4"/>
        <v>18.388117960741329</v>
      </c>
      <c r="H143" s="23">
        <v>4.8433139392153066</v>
      </c>
      <c r="I143" s="23">
        <v>2.7989752507406149</v>
      </c>
      <c r="J143" s="17">
        <f>'Table 2. Data for Standards'!H143*325851/'Table 2. Data for Standards'!E143/365</f>
        <v>9.6315666668702047</v>
      </c>
      <c r="K143" s="133" t="str">
        <f>IF(
ISBLANK(
_xlfn.XLOOKUP(B143,'Table 4. Compliance Tracking'!B:B,'Table 4. Compliance Tracking'!J:J, "")
), "January 1, 2028", _xlfn.XLOOKUP(B143,'Table 4. Compliance Tracking'!B:B,'Table 4. Compliance Tracking'!J:J, "")
)</f>
        <v>January 1, 2028</v>
      </c>
    </row>
    <row r="144" spans="1:11" x14ac:dyDescent="0.25">
      <c r="A144" s="5" t="s">
        <v>222</v>
      </c>
      <c r="B144" t="s">
        <v>223</v>
      </c>
      <c r="C144" s="9">
        <v>19.095185062050959</v>
      </c>
      <c r="D144" s="4" t="s">
        <v>9</v>
      </c>
      <c r="E144" s="41">
        <v>19.095185062050959</v>
      </c>
      <c r="F144" s="41" t="s">
        <v>9</v>
      </c>
      <c r="G144" s="19" t="str">
        <f t="shared" si="4"/>
        <v>No Reduction</v>
      </c>
      <c r="H144" s="23" t="s">
        <v>9</v>
      </c>
      <c r="I144" s="23" t="s">
        <v>9</v>
      </c>
      <c r="J144" s="17">
        <f>'Table 2. Data for Standards'!H144*325851/'Table 2. Data for Standards'!E144/365</f>
        <v>2.0894139289860552</v>
      </c>
      <c r="K144" s="133" t="str">
        <f>IF(
ISBLANK(
_xlfn.XLOOKUP(B144,'Table 4. Compliance Tracking'!B:B,'Table 4. Compliance Tracking'!J:J, "")
), "January 1, 2028", _xlfn.XLOOKUP(B144,'Table 4. Compliance Tracking'!B:B,'Table 4. Compliance Tracking'!J:J, "")
)</f>
        <v>January 1, 2028</v>
      </c>
    </row>
    <row r="145" spans="1:11" x14ac:dyDescent="0.25">
      <c r="A145" s="5" t="s">
        <v>1117</v>
      </c>
      <c r="B145" t="s">
        <v>225</v>
      </c>
      <c r="C145" s="9">
        <v>48.176649756564061</v>
      </c>
      <c r="D145" s="4" t="s">
        <v>9</v>
      </c>
      <c r="E145" s="41">
        <v>15.49127375556052</v>
      </c>
      <c r="F145" s="41" t="s">
        <v>9</v>
      </c>
      <c r="G145" s="19">
        <f t="shared" si="4"/>
        <v>67.844850495338065</v>
      </c>
      <c r="H145" s="23">
        <v>13.37902611278888</v>
      </c>
      <c r="I145" s="23">
        <v>6.8821714405513639</v>
      </c>
      <c r="J145" s="17">
        <f>'Table 2. Data for Standards'!H145*325851/'Table 2. Data for Standards'!E145/365</f>
        <v>9.301767065132152</v>
      </c>
      <c r="K145" s="133" t="str">
        <f>IF(
ISBLANK(
_xlfn.XLOOKUP(B145,'Table 4. Compliance Tracking'!B:B,'Table 4. Compliance Tracking'!J:J, "")
), "January 1, 2028", _xlfn.XLOOKUP(B145,'Table 4. Compliance Tracking'!B:B,'Table 4. Compliance Tracking'!J:J, "")
)</f>
        <v>January 1, 2028</v>
      </c>
    </row>
    <row r="146" spans="1:11" x14ac:dyDescent="0.25">
      <c r="A146" s="5" t="s">
        <v>226</v>
      </c>
      <c r="B146" t="s">
        <v>227</v>
      </c>
      <c r="C146" s="9">
        <v>69.400000000000006</v>
      </c>
      <c r="D146" s="4" t="s">
        <v>9</v>
      </c>
      <c r="E146" s="41">
        <v>69.400000000000006</v>
      </c>
      <c r="F146" s="41" t="s">
        <v>9</v>
      </c>
      <c r="G146" s="19" t="str">
        <f t="shared" ref="G146:G171" si="5">IF(IF(ISNUMBER(C146),(C146-E146)/C146*100,(D146-F146)/D146*100)&gt;0,IF(ISNUMBER(C146),(C146-E146)/C146*100,(D146-F146)/D146*100),"No Reduction")</f>
        <v>No Reduction</v>
      </c>
      <c r="H146" s="23" t="s">
        <v>9</v>
      </c>
      <c r="I146" s="23" t="s">
        <v>9</v>
      </c>
      <c r="J146" s="17">
        <f>'Table 2. Data for Standards'!H146*325851/'Table 2. Data for Standards'!E146/365</f>
        <v>14.644879894055713</v>
      </c>
      <c r="K146" s="133" t="str">
        <f>IF(
ISBLANK(
_xlfn.XLOOKUP(B146,'Table 4. Compliance Tracking'!B:B,'Table 4. Compliance Tracking'!J:J, "")
), "January 1, 2028", _xlfn.XLOOKUP(B146,'Table 4. Compliance Tracking'!B:B,'Table 4. Compliance Tracking'!J:J, "")
)</f>
        <v>January 1, 2028</v>
      </c>
    </row>
    <row r="147" spans="1:11" x14ac:dyDescent="0.25">
      <c r="A147" s="5" t="s">
        <v>228</v>
      </c>
      <c r="B147" t="s">
        <v>229</v>
      </c>
      <c r="C147" s="9">
        <v>24.145385491221361</v>
      </c>
      <c r="D147" s="4" t="s">
        <v>9</v>
      </c>
      <c r="E147" s="41">
        <v>18.549479196359041</v>
      </c>
      <c r="F147" s="41" t="s">
        <v>9</v>
      </c>
      <c r="G147" s="19">
        <f t="shared" si="5"/>
        <v>23.175883014569585</v>
      </c>
      <c r="H147" s="23">
        <v>3.8195686815360101</v>
      </c>
      <c r="I147" s="23">
        <v>2.27132144425453</v>
      </c>
      <c r="J147" s="17">
        <f>'Table 2. Data for Standards'!H147*325851/'Table 2. Data for Standards'!E147/365</f>
        <v>6.0418845810399304</v>
      </c>
      <c r="K147" s="133" t="str">
        <f>IF(
ISBLANK(
_xlfn.XLOOKUP(B147,'Table 4. Compliance Tracking'!B:B,'Table 4. Compliance Tracking'!J:J, "")
), "January 1, 2028", _xlfn.XLOOKUP(B147,'Table 4. Compliance Tracking'!B:B,'Table 4. Compliance Tracking'!J:J, "")
)</f>
        <v>January 1, 2028</v>
      </c>
    </row>
    <row r="148" spans="1:11" x14ac:dyDescent="0.25">
      <c r="A148" s="5" t="s">
        <v>1118</v>
      </c>
      <c r="B148" t="s">
        <v>231</v>
      </c>
      <c r="C148" s="9">
        <v>32.844531159264562</v>
      </c>
      <c r="D148" s="4" t="s">
        <v>9</v>
      </c>
      <c r="E148" s="41">
        <v>12.70602520011364</v>
      </c>
      <c r="F148" s="41" t="s">
        <v>9</v>
      </c>
      <c r="G148" s="19">
        <f t="shared" si="5"/>
        <v>61.314639753870836</v>
      </c>
      <c r="H148" s="23">
        <v>9.2421145826245912</v>
      </c>
      <c r="I148" s="23">
        <v>4.9290134091837254</v>
      </c>
      <c r="J148" s="17">
        <f>'Table 2. Data for Standards'!H148*325851/'Table 2. Data for Standards'!E148/365</f>
        <v>9.1062282362734308</v>
      </c>
      <c r="K148" s="133" t="str">
        <f>IF(
ISBLANK(
_xlfn.XLOOKUP(B148,'Table 4. Compliance Tracking'!B:B,'Table 4. Compliance Tracking'!J:J, "")
), "January 1, 2028", _xlfn.XLOOKUP(B148,'Table 4. Compliance Tracking'!B:B,'Table 4. Compliance Tracking'!J:J, "")
)</f>
        <v>January 1, 2028</v>
      </c>
    </row>
    <row r="149" spans="1:11" x14ac:dyDescent="0.25">
      <c r="A149" s="5" t="s">
        <v>232</v>
      </c>
      <c r="B149" t="s">
        <v>233</v>
      </c>
      <c r="C149" s="9">
        <v>19.90637290378778</v>
      </c>
      <c r="D149" s="4" t="s">
        <v>9</v>
      </c>
      <c r="E149" s="41">
        <v>13.86817833519704</v>
      </c>
      <c r="F149" s="41" t="s">
        <v>9</v>
      </c>
      <c r="G149" s="19">
        <f t="shared" si="5"/>
        <v>30.332972248509389</v>
      </c>
      <c r="H149" s="23">
        <v>5.819420980840456</v>
      </c>
      <c r="I149" s="23">
        <v>3.3628620137096719</v>
      </c>
      <c r="J149" s="17">
        <f>'Table 2. Data for Standards'!H149*325851/'Table 2. Data for Standards'!E149/365</f>
        <v>7.3941902550363139</v>
      </c>
      <c r="K149" s="133" t="str">
        <f>IF(
ISBLANK(
_xlfn.XLOOKUP(B149,'Table 4. Compliance Tracking'!B:B,'Table 4. Compliance Tracking'!J:J, "")
), "January 1, 2028", _xlfn.XLOOKUP(B149,'Table 4. Compliance Tracking'!B:B,'Table 4. Compliance Tracking'!J:J, "")
)</f>
        <v>January 1, 2028</v>
      </c>
    </row>
    <row r="150" spans="1:11" x14ac:dyDescent="0.25">
      <c r="A150" s="5" t="s">
        <v>1119</v>
      </c>
      <c r="B150" t="s">
        <v>235</v>
      </c>
      <c r="C150" s="9">
        <v>21.2</v>
      </c>
      <c r="D150" s="4" t="s">
        <v>9</v>
      </c>
      <c r="E150" s="41">
        <v>16.048229825682309</v>
      </c>
      <c r="F150" s="41" t="s">
        <v>9</v>
      </c>
      <c r="G150" s="19">
        <f t="shared" si="5"/>
        <v>24.300802709045708</v>
      </c>
      <c r="H150" s="23">
        <v>4.4000000000000004</v>
      </c>
      <c r="I150" s="23">
        <v>2.6</v>
      </c>
      <c r="J150" s="17">
        <f>'Table 2. Data for Standards'!H150*325851/'Table 2. Data for Standards'!E150/365</f>
        <v>10.029345274259185</v>
      </c>
      <c r="K150" s="133" t="str">
        <f>IF(
ISBLANK(
_xlfn.XLOOKUP(B150,'Table 4. Compliance Tracking'!B:B,'Table 4. Compliance Tracking'!J:J, "")
), "January 1, 2028", _xlfn.XLOOKUP(B150,'Table 4. Compliance Tracking'!B:B,'Table 4. Compliance Tracking'!J:J, "")
)</f>
        <v>January 1, 2028</v>
      </c>
    </row>
    <row r="151" spans="1:11" x14ac:dyDescent="0.25">
      <c r="A151" s="5" t="s">
        <v>236</v>
      </c>
      <c r="B151" t="s">
        <v>237</v>
      </c>
      <c r="C151" s="9">
        <v>10.70944683363459</v>
      </c>
      <c r="D151" s="4" t="s">
        <v>9</v>
      </c>
      <c r="E151" s="41">
        <v>10.70944683363459</v>
      </c>
      <c r="F151" s="41" t="s">
        <v>9</v>
      </c>
      <c r="G151" s="19" t="str">
        <f t="shared" si="5"/>
        <v>No Reduction</v>
      </c>
      <c r="H151" s="23" t="s">
        <v>9</v>
      </c>
      <c r="I151" s="23" t="s">
        <v>9</v>
      </c>
      <c r="J151" s="17">
        <f>'Table 2. Data for Standards'!H151*325851/'Table 2. Data for Standards'!E151/365</f>
        <v>5.1252299040716638</v>
      </c>
      <c r="K151" s="133" t="str">
        <f>IF(
ISBLANK(
_xlfn.XLOOKUP(B151,'Table 4. Compliance Tracking'!B:B,'Table 4. Compliance Tracking'!J:J, "")
), "January 1, 2028", _xlfn.XLOOKUP(B151,'Table 4. Compliance Tracking'!B:B,'Table 4. Compliance Tracking'!J:J, "")
)</f>
        <v>January 1, 2028</v>
      </c>
    </row>
    <row r="152" spans="1:11" x14ac:dyDescent="0.25">
      <c r="A152" s="5" t="s">
        <v>238</v>
      </c>
      <c r="B152" t="s">
        <v>239</v>
      </c>
      <c r="C152" s="16">
        <v>12.8</v>
      </c>
      <c r="D152" s="17" t="s">
        <v>9</v>
      </c>
      <c r="E152" s="41">
        <v>12.8</v>
      </c>
      <c r="F152" s="41" t="s">
        <v>9</v>
      </c>
      <c r="G152" s="19" t="str">
        <f t="shared" si="5"/>
        <v>No Reduction</v>
      </c>
      <c r="H152" s="23" t="s">
        <v>9</v>
      </c>
      <c r="I152" s="23" t="s">
        <v>9</v>
      </c>
      <c r="J152" s="17">
        <f>'Table 2. Data for Standards'!H152*325851/'Table 2. Data for Standards'!E152/365</f>
        <v>0.48216086415074388</v>
      </c>
      <c r="K152" s="133" t="str">
        <f>IF(
ISBLANK(
_xlfn.XLOOKUP(B152,'Table 4. Compliance Tracking'!B:B,'Table 4. Compliance Tracking'!J:J, "")
), "January 1, 2028", _xlfn.XLOOKUP(B152,'Table 4. Compliance Tracking'!B:B,'Table 4. Compliance Tracking'!J:J, "")
)</f>
        <v>January 1, 2028</v>
      </c>
    </row>
    <row r="153" spans="1:11" x14ac:dyDescent="0.25">
      <c r="A153" s="5" t="s">
        <v>240</v>
      </c>
      <c r="B153" t="s">
        <v>241</v>
      </c>
      <c r="C153" s="9">
        <v>43.959749103949108</v>
      </c>
      <c r="D153" s="4" t="s">
        <v>9</v>
      </c>
      <c r="E153" s="41">
        <v>43.959749103949108</v>
      </c>
      <c r="F153" s="41" t="s">
        <v>9</v>
      </c>
      <c r="G153" s="19" t="str">
        <f t="shared" si="5"/>
        <v>No Reduction</v>
      </c>
      <c r="H153" s="23" t="s">
        <v>9</v>
      </c>
      <c r="I153" s="23" t="s">
        <v>9</v>
      </c>
      <c r="J153" s="17">
        <f>'Table 2. Data for Standards'!H153*325851/'Table 2. Data for Standards'!E153/365</f>
        <v>16.349537898020316</v>
      </c>
      <c r="K153" s="133" t="str">
        <f>IF(
ISBLANK(
_xlfn.XLOOKUP(B153,'Table 4. Compliance Tracking'!B:B,'Table 4. Compliance Tracking'!J:J, "")
), "January 1, 2028", _xlfn.XLOOKUP(B153,'Table 4. Compliance Tracking'!B:B,'Table 4. Compliance Tracking'!J:J, "")
)</f>
        <v>January 1, 2028</v>
      </c>
    </row>
    <row r="154" spans="1:11" x14ac:dyDescent="0.25">
      <c r="A154" s="5" t="s">
        <v>242</v>
      </c>
      <c r="B154" t="s">
        <v>243</v>
      </c>
      <c r="C154" s="9">
        <v>17.523495805082611</v>
      </c>
      <c r="D154" s="4" t="s">
        <v>9</v>
      </c>
      <c r="E154" s="41">
        <v>16.95213535382031</v>
      </c>
      <c r="F154" s="41" t="s">
        <v>9</v>
      </c>
      <c r="G154" s="19">
        <f t="shared" si="5"/>
        <v>3.260539207573983</v>
      </c>
      <c r="H154" s="23">
        <v>1.906009285777416</v>
      </c>
      <c r="I154" s="23">
        <v>1.1344132606634361</v>
      </c>
      <c r="J154" s="17">
        <f>'Table 2. Data for Standards'!H154*325851/'Table 2. Data for Standards'!E154/365</f>
        <v>16.544099910982183</v>
      </c>
      <c r="K154" s="133" t="str">
        <f>IF(
ISBLANK(
_xlfn.XLOOKUP(B154,'Table 4. Compliance Tracking'!B:B,'Table 4. Compliance Tracking'!J:J, "")
), "January 1, 2028", _xlfn.XLOOKUP(B154,'Table 4. Compliance Tracking'!B:B,'Table 4. Compliance Tracking'!J:J, "")
)</f>
        <v>January 1, 2028</v>
      </c>
    </row>
    <row r="155" spans="1:11" x14ac:dyDescent="0.25">
      <c r="A155" s="5" t="s">
        <v>1120</v>
      </c>
      <c r="B155" t="s">
        <v>245</v>
      </c>
      <c r="C155" s="9">
        <v>25.09060421721766</v>
      </c>
      <c r="D155" s="4" t="s">
        <v>9</v>
      </c>
      <c r="E155" s="41">
        <v>15.34839101639245</v>
      </c>
      <c r="F155" s="41" t="s">
        <v>9</v>
      </c>
      <c r="G155" s="19">
        <f t="shared" si="5"/>
        <v>38.828133099082223</v>
      </c>
      <c r="H155" s="23">
        <v>10.155304615213799</v>
      </c>
      <c r="I155" s="23">
        <v>5.7839958599190524</v>
      </c>
      <c r="J155" s="17">
        <f>'Table 2. Data for Standards'!H155*325851/'Table 2. Data for Standards'!E155/365</f>
        <v>8.5373128774390903</v>
      </c>
      <c r="K155" s="133" t="str">
        <f>IF(
ISBLANK(
_xlfn.XLOOKUP(B155,'Table 4. Compliance Tracking'!B:B,'Table 4. Compliance Tracking'!J:J, "")
), "January 1, 2028", _xlfn.XLOOKUP(B155,'Table 4. Compliance Tracking'!B:B,'Table 4. Compliance Tracking'!J:J, "")
)</f>
        <v>January 1, 2028</v>
      </c>
    </row>
    <row r="156" spans="1:11" x14ac:dyDescent="0.25">
      <c r="A156" s="5" t="s">
        <v>246</v>
      </c>
      <c r="B156" t="s">
        <v>247</v>
      </c>
      <c r="C156" s="9">
        <v>31</v>
      </c>
      <c r="D156" s="4" t="s">
        <v>9</v>
      </c>
      <c r="E156" s="41">
        <v>20.6</v>
      </c>
      <c r="F156" s="41" t="s">
        <v>9</v>
      </c>
      <c r="G156" s="19">
        <f t="shared" si="5"/>
        <v>33.548387096774192</v>
      </c>
      <c r="H156" s="23">
        <v>6.3</v>
      </c>
      <c r="I156" s="23">
        <v>3.7</v>
      </c>
      <c r="J156" s="17">
        <f>'Table 2. Data for Standards'!H156*325851/'Table 2. Data for Standards'!E156/365</f>
        <v>16.072382889449578</v>
      </c>
      <c r="K156" s="133" t="str">
        <f>IF(
ISBLANK(
_xlfn.XLOOKUP(B156,'Table 4. Compliance Tracking'!B:B,'Table 4. Compliance Tracking'!J:J, "")
), "January 1, 2028", _xlfn.XLOOKUP(B156,'Table 4. Compliance Tracking'!B:B,'Table 4. Compliance Tracking'!J:J, "")
)</f>
        <v>January 1, 2028</v>
      </c>
    </row>
    <row r="157" spans="1:11" x14ac:dyDescent="0.25">
      <c r="A157" s="5" t="s">
        <v>248</v>
      </c>
      <c r="B157" t="s">
        <v>249</v>
      </c>
      <c r="C157" s="9">
        <v>24.21728535394891</v>
      </c>
      <c r="D157" s="4" t="s">
        <v>9</v>
      </c>
      <c r="E157" s="41">
        <v>21.917748020036079</v>
      </c>
      <c r="F157" s="41" t="s">
        <v>9</v>
      </c>
      <c r="G157" s="19">
        <f t="shared" si="5"/>
        <v>9.4954380736892308</v>
      </c>
      <c r="H157" s="23">
        <v>3.6788275624501652</v>
      </c>
      <c r="I157" s="23">
        <v>1.874569606925683</v>
      </c>
      <c r="J157" s="17">
        <f>'Table 2. Data for Standards'!H157*325851/'Table 2. Data for Standards'!E157/365</f>
        <v>7.5607578899089409</v>
      </c>
      <c r="K157" s="133" t="str">
        <f>IF(
ISBLANK(
_xlfn.XLOOKUP(B157,'Table 4. Compliance Tracking'!B:B,'Table 4. Compliance Tracking'!J:J, "")
), "January 1, 2028", _xlfn.XLOOKUP(B157,'Table 4. Compliance Tracking'!B:B,'Table 4. Compliance Tracking'!J:J, "")
)</f>
        <v>January 1, 2028</v>
      </c>
    </row>
    <row r="158" spans="1:11" x14ac:dyDescent="0.25">
      <c r="A158" s="5" t="s">
        <v>1121</v>
      </c>
      <c r="B158" t="s">
        <v>251</v>
      </c>
      <c r="C158" s="9">
        <v>109.6529134632213</v>
      </c>
      <c r="D158" s="4" t="s">
        <v>9</v>
      </c>
      <c r="E158" s="41">
        <v>14.91943550291032</v>
      </c>
      <c r="F158" s="41" t="s">
        <v>9</v>
      </c>
      <c r="G158" s="19">
        <f t="shared" si="5"/>
        <v>86.393945193335469</v>
      </c>
      <c r="H158" s="23">
        <v>32.207884374366813</v>
      </c>
      <c r="I158" s="23">
        <v>12.78151819937324</v>
      </c>
      <c r="J158" s="17">
        <f>'Table 2. Data for Standards'!H158*325851/'Table 2. Data for Standards'!E158/365</f>
        <v>9.0506581382472628</v>
      </c>
      <c r="K158" s="133" t="str">
        <f>IF(
ISBLANK(
_xlfn.XLOOKUP(B158,'Table 4. Compliance Tracking'!B:B,'Table 4. Compliance Tracking'!J:J, "")
), "January 1, 2028", _xlfn.XLOOKUP(B158,'Table 4. Compliance Tracking'!B:B,'Table 4. Compliance Tracking'!J:J, "")
)</f>
        <v>January 1, 2028</v>
      </c>
    </row>
    <row r="159" spans="1:11" x14ac:dyDescent="0.25">
      <c r="A159" s="5" t="s">
        <v>252</v>
      </c>
      <c r="B159" t="s">
        <v>253</v>
      </c>
      <c r="C159" s="9">
        <v>92.522707031003492</v>
      </c>
      <c r="D159" s="4" t="s">
        <v>9</v>
      </c>
      <c r="E159" s="41">
        <v>40.888317851221821</v>
      </c>
      <c r="F159" s="41" t="s">
        <v>9</v>
      </c>
      <c r="G159" s="19">
        <f t="shared" si="5"/>
        <v>55.807261629817503</v>
      </c>
      <c r="H159" s="23">
        <v>18.95411854302461</v>
      </c>
      <c r="I159" s="23">
        <v>9.3038386230216936</v>
      </c>
      <c r="J159" s="17">
        <f>'Table 2. Data for Standards'!H159*325851/'Table 2. Data for Standards'!E159/365</f>
        <v>34.449265708486188</v>
      </c>
      <c r="K159" s="133" t="str">
        <f>IF(
ISBLANK(
_xlfn.XLOOKUP(B159,'Table 4. Compliance Tracking'!B:B,'Table 4. Compliance Tracking'!J:J, "")
), "January 1, 2028", _xlfn.XLOOKUP(B159,'Table 4. Compliance Tracking'!B:B,'Table 4. Compliance Tracking'!J:J, "")
)</f>
        <v>January 1, 2028</v>
      </c>
    </row>
    <row r="160" spans="1:11" x14ac:dyDescent="0.25">
      <c r="A160" s="5" t="s">
        <v>1122</v>
      </c>
      <c r="B160" t="s">
        <v>255</v>
      </c>
      <c r="C160" s="9">
        <v>53.523312832475561</v>
      </c>
      <c r="D160" s="4" t="s">
        <v>9</v>
      </c>
      <c r="E160" s="41">
        <v>14.781321748877509</v>
      </c>
      <c r="F160" s="41" t="s">
        <v>9</v>
      </c>
      <c r="G160" s="19">
        <f t="shared" si="5"/>
        <v>72.383395259665491</v>
      </c>
      <c r="H160" s="23">
        <v>16.893933414903469</v>
      </c>
      <c r="I160" s="23">
        <v>8.2290555866781006</v>
      </c>
      <c r="J160" s="17">
        <f>'Table 2. Data for Standards'!H160*325851/'Table 2. Data for Standards'!E160/365</f>
        <v>12.888859693559468</v>
      </c>
      <c r="K160" s="133" t="str">
        <f>IF(
ISBLANK(
_xlfn.XLOOKUP(B160,'Table 4. Compliance Tracking'!B:B,'Table 4. Compliance Tracking'!J:J, "")
), "January 1, 2028", _xlfn.XLOOKUP(B160,'Table 4. Compliance Tracking'!B:B,'Table 4. Compliance Tracking'!J:J, "")
)</f>
        <v>January 1, 2028</v>
      </c>
    </row>
    <row r="161" spans="1:11" x14ac:dyDescent="0.25">
      <c r="A161" s="5" t="s">
        <v>1123</v>
      </c>
      <c r="B161" t="s">
        <v>257</v>
      </c>
      <c r="C161" s="9">
        <v>2.0074349860382878</v>
      </c>
      <c r="D161" s="4" t="s">
        <v>9</v>
      </c>
      <c r="E161" s="41">
        <v>2.0074349860382878</v>
      </c>
      <c r="F161" s="41" t="s">
        <v>9</v>
      </c>
      <c r="G161" s="19" t="str">
        <f t="shared" si="5"/>
        <v>No Reduction</v>
      </c>
      <c r="H161" s="23" t="s">
        <v>9</v>
      </c>
      <c r="I161" s="23" t="s">
        <v>9</v>
      </c>
      <c r="J161" s="17">
        <f>'Table 2. Data for Standards'!H161*325851/'Table 2. Data for Standards'!E161/365</f>
        <v>7.1796603482420087</v>
      </c>
      <c r="K161" s="133" t="str">
        <f>IF(
ISBLANK(
_xlfn.XLOOKUP(B161,'Table 4. Compliance Tracking'!B:B,'Table 4. Compliance Tracking'!J:J, "")
), "January 1, 2028", _xlfn.XLOOKUP(B161,'Table 4. Compliance Tracking'!B:B,'Table 4. Compliance Tracking'!J:J, "")
)</f>
        <v>January 1, 2028</v>
      </c>
    </row>
    <row r="162" spans="1:11" x14ac:dyDescent="0.25">
      <c r="A162" s="5" t="s">
        <v>258</v>
      </c>
      <c r="B162" t="s">
        <v>259</v>
      </c>
      <c r="C162" s="9">
        <v>26.697997681401571</v>
      </c>
      <c r="D162" s="4" t="s">
        <v>9</v>
      </c>
      <c r="E162" s="41">
        <v>24.26012536934067</v>
      </c>
      <c r="F162" s="41" t="s">
        <v>9</v>
      </c>
      <c r="G162" s="19">
        <f t="shared" si="5"/>
        <v>9.1312926952539861</v>
      </c>
      <c r="H162" s="23">
        <v>2.565188919197583</v>
      </c>
      <c r="I162" s="23">
        <v>1.538622501971243</v>
      </c>
      <c r="J162" s="17">
        <f>'Table 2. Data for Standards'!H162*325851/'Table 2. Data for Standards'!E162/365</f>
        <v>7.1260713291102444</v>
      </c>
      <c r="K162" s="133" t="str">
        <f>IF(
ISBLANK(
_xlfn.XLOOKUP(B162,'Table 4. Compliance Tracking'!B:B,'Table 4. Compliance Tracking'!J:J, "")
), "January 1, 2028", _xlfn.XLOOKUP(B162,'Table 4. Compliance Tracking'!B:B,'Table 4. Compliance Tracking'!J:J, "")
)</f>
        <v>January 1, 2028</v>
      </c>
    </row>
    <row r="163" spans="1:11" s="91" customFormat="1" x14ac:dyDescent="0.25">
      <c r="A163" s="81" t="s">
        <v>260</v>
      </c>
      <c r="B163" s="91" t="s">
        <v>261</v>
      </c>
      <c r="C163" s="87">
        <v>15.8</v>
      </c>
      <c r="D163" s="90" t="s">
        <v>9</v>
      </c>
      <c r="E163" s="92">
        <v>15.3</v>
      </c>
      <c r="F163" s="92" t="s">
        <v>9</v>
      </c>
      <c r="G163" s="93">
        <f t="shared" si="5"/>
        <v>3.164556962025316</v>
      </c>
      <c r="H163" s="94">
        <v>2.2000000000000002</v>
      </c>
      <c r="I163" s="94">
        <v>1.3</v>
      </c>
      <c r="J163" s="95">
        <f>'Table 2. Data for Standards'!H163*325851/'Table 2. Data for Standards'!E163/365</f>
        <v>6.6051521453398383</v>
      </c>
      <c r="K163" s="133" t="str">
        <f>IF(
ISBLANK(
_xlfn.XLOOKUP(B163,'Table 4. Compliance Tracking'!B:B,'Table 4. Compliance Tracking'!J:J, "")
), "January 1, 2028", _xlfn.XLOOKUP(B163,'Table 4. Compliance Tracking'!B:B,'Table 4. Compliance Tracking'!J:J, "")
)</f>
        <v>January 1, 2028</v>
      </c>
    </row>
    <row r="164" spans="1:11" x14ac:dyDescent="0.25">
      <c r="A164" s="5" t="s">
        <v>262</v>
      </c>
      <c r="B164" t="s">
        <v>263</v>
      </c>
      <c r="C164" s="9">
        <v>18.566771366211491</v>
      </c>
      <c r="D164" s="4" t="s">
        <v>9</v>
      </c>
      <c r="E164" s="41">
        <v>18.566771366211491</v>
      </c>
      <c r="F164" s="41" t="s">
        <v>9</v>
      </c>
      <c r="G164" s="19" t="str">
        <f t="shared" si="5"/>
        <v>No Reduction</v>
      </c>
      <c r="H164" s="23" t="s">
        <v>9</v>
      </c>
      <c r="I164" s="23" t="s">
        <v>9</v>
      </c>
      <c r="J164" s="17">
        <f>'Table 2. Data for Standards'!H164*325851/'Table 2. Data for Standards'!E164/365</f>
        <v>11.292511151977196</v>
      </c>
      <c r="K164" s="133" t="str">
        <f>IF(
ISBLANK(
_xlfn.XLOOKUP(B164,'Table 4. Compliance Tracking'!B:B,'Table 4. Compliance Tracking'!J:J, "")
), "January 1, 2028", _xlfn.XLOOKUP(B164,'Table 4. Compliance Tracking'!B:B,'Table 4. Compliance Tracking'!J:J, "")
)</f>
        <v>January 1, 2028</v>
      </c>
    </row>
    <row r="165" spans="1:11" x14ac:dyDescent="0.25">
      <c r="A165" s="5" t="s">
        <v>1124</v>
      </c>
      <c r="B165" t="s">
        <v>265</v>
      </c>
      <c r="C165" s="9">
        <v>48.290319971203047</v>
      </c>
      <c r="D165" s="4" t="s">
        <v>9</v>
      </c>
      <c r="E165" s="41">
        <v>26.43077211200605</v>
      </c>
      <c r="F165" s="41" t="s">
        <v>9</v>
      </c>
      <c r="G165" s="19">
        <f t="shared" si="5"/>
        <v>45.266935220624951</v>
      </c>
      <c r="H165" s="23">
        <v>9.9507343906613492</v>
      </c>
      <c r="I165" s="23">
        <v>5.6843331997369866</v>
      </c>
      <c r="J165" s="17">
        <f>'Table 2. Data for Standards'!H165*325851/'Table 2. Data for Standards'!E165/365</f>
        <v>9.22921029690818</v>
      </c>
      <c r="K165" s="133" t="str">
        <f>IF(
ISBLANK(
_xlfn.XLOOKUP(B165,'Table 4. Compliance Tracking'!B:B,'Table 4. Compliance Tracking'!J:J, "")
), "January 1, 2028", _xlfn.XLOOKUP(B165,'Table 4. Compliance Tracking'!B:B,'Table 4. Compliance Tracking'!J:J, "")
)</f>
        <v>January 1, 2028</v>
      </c>
    </row>
    <row r="166" spans="1:11" x14ac:dyDescent="0.25">
      <c r="A166" s="5" t="s">
        <v>266</v>
      </c>
      <c r="B166" t="s">
        <v>267</v>
      </c>
      <c r="C166" s="9">
        <v>37.200000000000003</v>
      </c>
      <c r="D166" s="4" t="s">
        <v>9</v>
      </c>
      <c r="E166" s="41">
        <v>37.200000000000003</v>
      </c>
      <c r="F166" s="41" t="s">
        <v>9</v>
      </c>
      <c r="G166" s="19" t="str">
        <f t="shared" si="5"/>
        <v>No Reduction</v>
      </c>
      <c r="H166" s="23" t="s">
        <v>9</v>
      </c>
      <c r="I166" s="23" t="s">
        <v>9</v>
      </c>
      <c r="J166" s="17">
        <f>'Table 2. Data for Standards'!H166*325851/'Table 2. Data for Standards'!E166/365</f>
        <v>8.8095285341210605</v>
      </c>
      <c r="K166" s="133" t="str">
        <f>IF(
ISBLANK(
_xlfn.XLOOKUP(B166,'Table 4. Compliance Tracking'!B:B,'Table 4. Compliance Tracking'!J:J, "")
), "January 1, 2028", _xlfn.XLOOKUP(B166,'Table 4. Compliance Tracking'!B:B,'Table 4. Compliance Tracking'!J:J, "")
)</f>
        <v>January 1, 2028</v>
      </c>
    </row>
    <row r="167" spans="1:11" x14ac:dyDescent="0.25">
      <c r="A167" s="5" t="s">
        <v>1125</v>
      </c>
      <c r="B167" t="s">
        <v>269</v>
      </c>
      <c r="C167" s="9">
        <v>29.918283896831529</v>
      </c>
      <c r="D167" s="4" t="s">
        <v>9</v>
      </c>
      <c r="E167" s="41">
        <v>16.283778565647989</v>
      </c>
      <c r="F167" s="41" t="s">
        <v>9</v>
      </c>
      <c r="G167" s="19">
        <f t="shared" si="5"/>
        <v>45.572484632474158</v>
      </c>
      <c r="H167" s="23">
        <v>6.2961294665040954</v>
      </c>
      <c r="I167" s="23">
        <v>3.6090207166208308</v>
      </c>
      <c r="J167" s="17">
        <f>'Table 2. Data for Standards'!H167*325851/'Table 2. Data for Standards'!E167/365</f>
        <v>4.770141146215928</v>
      </c>
      <c r="K167" s="133" t="str">
        <f>IF(
ISBLANK(
_xlfn.XLOOKUP(B167,'Table 4. Compliance Tracking'!B:B,'Table 4. Compliance Tracking'!J:J, "")
), "January 1, 2028", _xlfn.XLOOKUP(B167,'Table 4. Compliance Tracking'!B:B,'Table 4. Compliance Tracking'!J:J, "")
)</f>
        <v>January 1, 2028</v>
      </c>
    </row>
    <row r="168" spans="1:11" x14ac:dyDescent="0.25">
      <c r="A168" s="5" t="s">
        <v>1126</v>
      </c>
      <c r="B168" t="s">
        <v>271</v>
      </c>
      <c r="C168" s="9">
        <v>107.0560989240925</v>
      </c>
      <c r="D168" s="4" t="s">
        <v>9</v>
      </c>
      <c r="E168" s="41">
        <v>13.98795502946018</v>
      </c>
      <c r="F168" s="41" t="s">
        <v>9</v>
      </c>
      <c r="G168" s="19">
        <f t="shared" si="5"/>
        <v>86.933995195006815</v>
      </c>
      <c r="H168" s="23">
        <v>29.417387970857838</v>
      </c>
      <c r="I168" s="23">
        <v>11.717077441493171</v>
      </c>
      <c r="J168" s="17">
        <f>'Table 2. Data for Standards'!H168*325851/'Table 2. Data for Standards'!E168/365</f>
        <v>7.5187700223054952</v>
      </c>
      <c r="K168" s="133" t="str">
        <f>IF(
ISBLANK(
_xlfn.XLOOKUP(B168,'Table 4. Compliance Tracking'!B:B,'Table 4. Compliance Tracking'!J:J, "")
), "January 1, 2028", _xlfn.XLOOKUP(B168,'Table 4. Compliance Tracking'!B:B,'Table 4. Compliance Tracking'!J:J, "")
)</f>
        <v>January 1, 2028</v>
      </c>
    </row>
    <row r="169" spans="1:11" x14ac:dyDescent="0.25">
      <c r="A169" s="5" t="s">
        <v>272</v>
      </c>
      <c r="B169" t="s">
        <v>273</v>
      </c>
      <c r="C169" s="9">
        <v>25.973376146567709</v>
      </c>
      <c r="D169" s="4" t="s">
        <v>9</v>
      </c>
      <c r="E169" s="41">
        <v>26</v>
      </c>
      <c r="F169" s="41" t="s">
        <v>9</v>
      </c>
      <c r="G169" s="19" t="str">
        <f t="shared" si="5"/>
        <v>No Reduction</v>
      </c>
      <c r="H169" s="23" t="s">
        <v>9</v>
      </c>
      <c r="I169" s="23" t="s">
        <v>9</v>
      </c>
      <c r="J169" s="17">
        <f>'Table 2. Data for Standards'!H169*325851/'Table 2. Data for Standards'!E169/365</f>
        <v>10.313338185290705</v>
      </c>
      <c r="K169" s="133" t="str">
        <f>IF(
ISBLANK(
_xlfn.XLOOKUP(B169,'Table 4. Compliance Tracking'!B:B,'Table 4. Compliance Tracking'!J:J, "")
), "January 1, 2028", _xlfn.XLOOKUP(B169,'Table 4. Compliance Tracking'!B:B,'Table 4. Compliance Tracking'!J:J, "")
)</f>
        <v>January 1, 2028</v>
      </c>
    </row>
    <row r="170" spans="1:11" x14ac:dyDescent="0.25">
      <c r="A170" s="5" t="s">
        <v>1127</v>
      </c>
      <c r="B170" t="s">
        <v>275</v>
      </c>
      <c r="C170" s="9">
        <v>74.099999999999994</v>
      </c>
      <c r="D170" s="4" t="s">
        <v>9</v>
      </c>
      <c r="E170" s="41">
        <v>16.8</v>
      </c>
      <c r="F170" s="41" t="s">
        <v>9</v>
      </c>
      <c r="G170" s="19">
        <f t="shared" si="5"/>
        <v>77.327935222672068</v>
      </c>
      <c r="H170" s="23">
        <v>23.4</v>
      </c>
      <c r="I170" s="23">
        <v>10.8</v>
      </c>
      <c r="J170" s="17">
        <f>'Table 2. Data for Standards'!H170*325851/'Table 2. Data for Standards'!E170/365</f>
        <v>12.134619254627223</v>
      </c>
      <c r="K170" s="133" t="str">
        <f>IF(
ISBLANK(
_xlfn.XLOOKUP(B170,'Table 4. Compliance Tracking'!B:B,'Table 4. Compliance Tracking'!J:J, "")
), "January 1, 2028", _xlfn.XLOOKUP(B170,'Table 4. Compliance Tracking'!B:B,'Table 4. Compliance Tracking'!J:J, "")
)</f>
        <v>January 1, 2028</v>
      </c>
    </row>
    <row r="171" spans="1:11" x14ac:dyDescent="0.25">
      <c r="A171" s="5" t="s">
        <v>276</v>
      </c>
      <c r="B171" t="s">
        <v>277</v>
      </c>
      <c r="C171" s="9">
        <v>42.1</v>
      </c>
      <c r="D171" s="4" t="s">
        <v>9</v>
      </c>
      <c r="E171" s="41">
        <v>41.470441778676069</v>
      </c>
      <c r="F171" s="41" t="s">
        <v>9</v>
      </c>
      <c r="G171" s="19">
        <f t="shared" si="5"/>
        <v>1.4953876991067288</v>
      </c>
      <c r="H171" s="23">
        <v>1.3</v>
      </c>
      <c r="I171" s="23">
        <v>0.8</v>
      </c>
      <c r="J171" s="17">
        <f>'Table 2. Data for Standards'!H171*325851/'Table 2. Data for Standards'!E171/365</f>
        <v>12.02607259356191</v>
      </c>
      <c r="K171" s="133" t="str">
        <f>IF(
ISBLANK(
_xlfn.XLOOKUP(B171,'Table 4. Compliance Tracking'!B:B,'Table 4. Compliance Tracking'!J:J, "")
), "January 1, 2028", _xlfn.XLOOKUP(B171,'Table 4. Compliance Tracking'!B:B,'Table 4. Compliance Tracking'!J:J, "")
)</f>
        <v>January 1, 2028</v>
      </c>
    </row>
    <row r="172" spans="1:11" x14ac:dyDescent="0.25">
      <c r="A172" s="5" t="s">
        <v>278</v>
      </c>
      <c r="B172" t="s">
        <v>279</v>
      </c>
      <c r="C172" s="136" t="s">
        <v>51</v>
      </c>
      <c r="D172" s="137"/>
      <c r="E172" s="137"/>
      <c r="F172" s="137"/>
      <c r="G172" s="137"/>
      <c r="H172" s="137"/>
      <c r="I172" s="137"/>
      <c r="J172" s="138"/>
      <c r="K172" s="133" t="str">
        <f>IF(
ISBLANK(
_xlfn.XLOOKUP(B172,'Table 4. Compliance Tracking'!B:B,'Table 4. Compliance Tracking'!J:J, "")
), "January 1, 2028", _xlfn.XLOOKUP(B172,'Table 4. Compliance Tracking'!B:B,'Table 4. Compliance Tracking'!J:J, "")
)</f>
        <v>January 1, 2028</v>
      </c>
    </row>
    <row r="173" spans="1:11" x14ac:dyDescent="0.25">
      <c r="A173" s="5" t="s">
        <v>280</v>
      </c>
      <c r="B173" t="s">
        <v>281</v>
      </c>
      <c r="C173" s="136" t="s">
        <v>51</v>
      </c>
      <c r="D173" s="137"/>
      <c r="E173" s="137"/>
      <c r="F173" s="137"/>
      <c r="G173" s="137"/>
      <c r="H173" s="137"/>
      <c r="I173" s="137"/>
      <c r="J173" s="138"/>
      <c r="K173" s="133" t="str">
        <f>IF(
ISBLANK(
_xlfn.XLOOKUP(B173,'Table 4. Compliance Tracking'!B:B,'Table 4. Compliance Tracking'!J:J, "")
), "January 1, 2028", _xlfn.XLOOKUP(B173,'Table 4. Compliance Tracking'!B:B,'Table 4. Compliance Tracking'!J:J, "")
)</f>
        <v>January 1, 2028</v>
      </c>
    </row>
    <row r="174" spans="1:11" x14ac:dyDescent="0.25">
      <c r="A174" s="5" t="s">
        <v>1128</v>
      </c>
      <c r="B174" t="s">
        <v>283</v>
      </c>
      <c r="C174" s="9">
        <v>79.099999999999994</v>
      </c>
      <c r="D174" s="4" t="s">
        <v>9</v>
      </c>
      <c r="E174" s="41">
        <v>63.4</v>
      </c>
      <c r="F174" s="41" t="s">
        <v>9</v>
      </c>
      <c r="G174" s="19">
        <f t="shared" ref="G174:G206" si="6">IF(IF(ISNUMBER(C174),(C174-E174)/C174*100,(D174-F174)/D174*100)&gt;0,IF(ISNUMBER(C174),(C174-E174)/C174*100,(D174-F174)/D174*100),"No Reduction")</f>
        <v>19.848293299620728</v>
      </c>
      <c r="H174" s="23">
        <v>1.1000000000000001</v>
      </c>
      <c r="I174" s="23">
        <v>0.2</v>
      </c>
      <c r="J174" s="17">
        <f>'Table 2. Data for Standards'!H174*325851/'Table 2. Data for Standards'!E174/365</f>
        <v>25.183044031984572</v>
      </c>
      <c r="K174" s="133" t="str">
        <f>IF(
ISBLANK(
_xlfn.XLOOKUP(B174,'Table 4. Compliance Tracking'!B:B,'Table 4. Compliance Tracking'!J:J, "")
), "January 1, 2028", _xlfn.XLOOKUP(B174,'Table 4. Compliance Tracking'!B:B,'Table 4. Compliance Tracking'!J:J, "")
)</f>
        <v>January 1, 2028</v>
      </c>
    </row>
    <row r="175" spans="1:11" x14ac:dyDescent="0.25">
      <c r="A175" s="5" t="s">
        <v>1129</v>
      </c>
      <c r="B175" t="s">
        <v>285</v>
      </c>
      <c r="C175" s="9">
        <v>20.2</v>
      </c>
      <c r="D175" s="4" t="s">
        <v>9</v>
      </c>
      <c r="E175" s="41">
        <v>20.2</v>
      </c>
      <c r="F175" s="41" t="s">
        <v>9</v>
      </c>
      <c r="G175" s="19" t="str">
        <f t="shared" si="6"/>
        <v>No Reduction</v>
      </c>
      <c r="H175" s="23" t="s">
        <v>9</v>
      </c>
      <c r="I175" s="23" t="s">
        <v>9</v>
      </c>
      <c r="J175" s="17">
        <f>'Table 2. Data for Standards'!H175*325851/'Table 2. Data for Standards'!E175/365</f>
        <v>31.4782984671793</v>
      </c>
      <c r="K175" s="133" t="str">
        <f>IF(
ISBLANK(
_xlfn.XLOOKUP(B175,'Table 4. Compliance Tracking'!B:B,'Table 4. Compliance Tracking'!J:J, "")
), "January 1, 2028", _xlfn.XLOOKUP(B175,'Table 4. Compliance Tracking'!B:B,'Table 4. Compliance Tracking'!J:J, "")
)</f>
        <v>January 1, 2028</v>
      </c>
    </row>
    <row r="176" spans="1:11" x14ac:dyDescent="0.25">
      <c r="A176" s="5" t="s">
        <v>1130</v>
      </c>
      <c r="B176" t="s">
        <v>287</v>
      </c>
      <c r="C176" s="9">
        <v>28.809142836066169</v>
      </c>
      <c r="D176" s="4" t="s">
        <v>9</v>
      </c>
      <c r="E176" s="41">
        <v>25.89210143621532</v>
      </c>
      <c r="F176" s="41" t="s">
        <v>9</v>
      </c>
      <c r="G176" s="19">
        <f t="shared" si="6"/>
        <v>10.125401565918873</v>
      </c>
      <c r="H176" s="23">
        <v>3.3128171789466618</v>
      </c>
      <c r="I176" s="23">
        <v>1.985354968443434</v>
      </c>
      <c r="J176" s="17">
        <f>'Table 2. Data for Standards'!H176*325851/'Table 2. Data for Standards'!E176/365</f>
        <v>3.3336759754727323</v>
      </c>
      <c r="K176" s="133" t="str">
        <f>IF(
ISBLANK(
_xlfn.XLOOKUP(B176,'Table 4. Compliance Tracking'!B:B,'Table 4. Compliance Tracking'!J:J, "")
), "January 1, 2028", _xlfn.XLOOKUP(B176,'Table 4. Compliance Tracking'!B:B,'Table 4. Compliance Tracking'!J:J, "")
)</f>
        <v>January 1, 2028</v>
      </c>
    </row>
    <row r="177" spans="1:11" x14ac:dyDescent="0.25">
      <c r="A177" s="5" t="s">
        <v>1131</v>
      </c>
      <c r="B177" t="s">
        <v>289</v>
      </c>
      <c r="C177" s="9">
        <v>18</v>
      </c>
      <c r="D177" s="4" t="s">
        <v>9</v>
      </c>
      <c r="E177" s="41">
        <v>18</v>
      </c>
      <c r="F177" s="41" t="s">
        <v>9</v>
      </c>
      <c r="G177" s="19" t="str">
        <f t="shared" si="6"/>
        <v>No Reduction</v>
      </c>
      <c r="H177" s="23" t="s">
        <v>9</v>
      </c>
      <c r="I177" s="23" t="s">
        <v>9</v>
      </c>
      <c r="J177" s="17">
        <f>'Table 2. Data for Standards'!H177*325851/'Table 2. Data for Standards'!E177/365</f>
        <v>5.9089824555551322</v>
      </c>
      <c r="K177" s="133" t="str">
        <f>IF(
ISBLANK(
_xlfn.XLOOKUP(B177,'Table 4. Compliance Tracking'!B:B,'Table 4. Compliance Tracking'!J:J, "")
), "January 1, 2028", _xlfn.XLOOKUP(B177,'Table 4. Compliance Tracking'!B:B,'Table 4. Compliance Tracking'!J:J, "")
)</f>
        <v>January 1, 2028</v>
      </c>
    </row>
    <row r="178" spans="1:11" x14ac:dyDescent="0.25">
      <c r="A178" s="5" t="s">
        <v>1132</v>
      </c>
      <c r="B178" t="s">
        <v>291</v>
      </c>
      <c r="C178" s="9">
        <v>44.2</v>
      </c>
      <c r="D178" s="4" t="s">
        <v>9</v>
      </c>
      <c r="E178" s="41">
        <v>15.528231962384529</v>
      </c>
      <c r="F178" s="41" t="s">
        <v>9</v>
      </c>
      <c r="G178" s="19">
        <f t="shared" si="6"/>
        <v>64.86825347876804</v>
      </c>
      <c r="H178" s="23">
        <v>14.6</v>
      </c>
      <c r="I178" s="23">
        <v>6.4</v>
      </c>
      <c r="J178" s="17">
        <f>'Table 2. Data for Standards'!H178*325851/'Table 2. Data for Standards'!E178/365</f>
        <v>10.21543241820738</v>
      </c>
      <c r="K178" s="133" t="str">
        <f>IF(
ISBLANK(
_xlfn.XLOOKUP(B178,'Table 4. Compliance Tracking'!B:B,'Table 4. Compliance Tracking'!J:J, "")
), "January 1, 2028", _xlfn.XLOOKUP(B178,'Table 4. Compliance Tracking'!B:B,'Table 4. Compliance Tracking'!J:J, "")
)</f>
        <v>January 1, 2028</v>
      </c>
    </row>
    <row r="179" spans="1:11" x14ac:dyDescent="0.25">
      <c r="A179" s="5" t="s">
        <v>1133</v>
      </c>
      <c r="B179" t="s">
        <v>293</v>
      </c>
      <c r="C179" s="9">
        <v>14.461284289148439</v>
      </c>
      <c r="D179" s="4" t="s">
        <v>9</v>
      </c>
      <c r="E179" s="41">
        <v>14.461284289148439</v>
      </c>
      <c r="F179" s="41" t="s">
        <v>9</v>
      </c>
      <c r="G179" s="19" t="str">
        <f t="shared" si="6"/>
        <v>No Reduction</v>
      </c>
      <c r="H179" s="23" t="s">
        <v>9</v>
      </c>
      <c r="I179" s="23" t="s">
        <v>9</v>
      </c>
      <c r="J179" s="17">
        <f>'Table 2. Data for Standards'!H179*325851/'Table 2. Data for Standards'!E179/365</f>
        <v>13.596063637966008</v>
      </c>
      <c r="K179" s="133" t="str">
        <f>IF(
ISBLANK(
_xlfn.XLOOKUP(B179,'Table 4. Compliance Tracking'!B:B,'Table 4. Compliance Tracking'!J:J, "")
), "January 1, 2028", _xlfn.XLOOKUP(B179,'Table 4. Compliance Tracking'!B:B,'Table 4. Compliance Tracking'!J:J, "")
)</f>
        <v>January 1, 2028</v>
      </c>
    </row>
    <row r="180" spans="1:11" x14ac:dyDescent="0.25">
      <c r="A180" s="5" t="s">
        <v>1134</v>
      </c>
      <c r="B180" t="s">
        <v>295</v>
      </c>
      <c r="C180" s="9">
        <v>18.211896603390791</v>
      </c>
      <c r="D180" s="4" t="s">
        <v>9</v>
      </c>
      <c r="E180" s="41">
        <v>12.965336543647661</v>
      </c>
      <c r="F180" s="41" t="s">
        <v>9</v>
      </c>
      <c r="G180" s="19">
        <f t="shared" si="6"/>
        <v>28.808422175899551</v>
      </c>
      <c r="H180" s="23">
        <v>3.7279909010562431</v>
      </c>
      <c r="I180" s="23">
        <v>2.1900117835729591</v>
      </c>
      <c r="J180" s="17">
        <f>'Table 2. Data for Standards'!H180*325851/'Table 2. Data for Standards'!E180/365</f>
        <v>6.645410253103992</v>
      </c>
      <c r="K180" s="133" t="str">
        <f>IF(
ISBLANK(
_xlfn.XLOOKUP(B180,'Table 4. Compliance Tracking'!B:B,'Table 4. Compliance Tracking'!J:J, "")
), "January 1, 2028", _xlfn.XLOOKUP(B180,'Table 4. Compliance Tracking'!B:B,'Table 4. Compliance Tracking'!J:J, "")
)</f>
        <v>January 1, 2028</v>
      </c>
    </row>
    <row r="181" spans="1:11" x14ac:dyDescent="0.25">
      <c r="A181" s="5" t="s">
        <v>1135</v>
      </c>
      <c r="B181" t="s">
        <v>297</v>
      </c>
      <c r="C181" s="9">
        <v>31.3</v>
      </c>
      <c r="D181" s="4" t="s">
        <v>9</v>
      </c>
      <c r="E181" s="41">
        <v>31.3</v>
      </c>
      <c r="F181" s="41" t="s">
        <v>9</v>
      </c>
      <c r="G181" s="19" t="str">
        <f t="shared" si="6"/>
        <v>No Reduction</v>
      </c>
      <c r="H181" s="23" t="s">
        <v>9</v>
      </c>
      <c r="I181" s="23" t="s">
        <v>9</v>
      </c>
      <c r="J181" s="17">
        <f>'Table 2. Data for Standards'!H181*325851/'Table 2. Data for Standards'!E181/365</f>
        <v>8.3318070048950794</v>
      </c>
      <c r="K181" s="133" t="str">
        <f>IF(
ISBLANK(
_xlfn.XLOOKUP(B181,'Table 4. Compliance Tracking'!B:B,'Table 4. Compliance Tracking'!J:J, "")
), "January 1, 2028", _xlfn.XLOOKUP(B181,'Table 4. Compliance Tracking'!B:B,'Table 4. Compliance Tracking'!J:J, "")
)</f>
        <v>January 1, 2028</v>
      </c>
    </row>
    <row r="182" spans="1:11" x14ac:dyDescent="0.25">
      <c r="A182" s="5" t="s">
        <v>298</v>
      </c>
      <c r="B182" t="s">
        <v>299</v>
      </c>
      <c r="C182" s="9" t="s">
        <v>9</v>
      </c>
      <c r="D182" s="4">
        <v>1133.434445260616</v>
      </c>
      <c r="E182" s="41" t="s">
        <v>9</v>
      </c>
      <c r="F182" s="41">
        <v>927.16940174616479</v>
      </c>
      <c r="G182" s="19">
        <f t="shared" si="6"/>
        <v>18.198233199717496</v>
      </c>
      <c r="H182" s="23">
        <v>2.321219428857717</v>
      </c>
      <c r="I182" s="23">
        <v>1.411433073359734</v>
      </c>
      <c r="J182" s="17">
        <f>'Table 2. Data for Standards'!H182*325851/'Table 2. Data for Standards'!E182/365</f>
        <v>36.080994980212246</v>
      </c>
      <c r="K182" s="133" t="str">
        <f>IF(
ISBLANK(
_xlfn.XLOOKUP(B182,'Table 4. Compliance Tracking'!B:B,'Table 4. Compliance Tracking'!J:J, "")
), "January 1, 2028", _xlfn.XLOOKUP(B182,'Table 4. Compliance Tracking'!B:B,'Table 4. Compliance Tracking'!J:J, "")
)</f>
        <v>January 1, 2028</v>
      </c>
    </row>
    <row r="183" spans="1:11" x14ac:dyDescent="0.25">
      <c r="A183" s="5" t="s">
        <v>1136</v>
      </c>
      <c r="B183" t="s">
        <v>301</v>
      </c>
      <c r="C183" s="9">
        <v>27.739319271210029</v>
      </c>
      <c r="D183" s="4" t="s">
        <v>9</v>
      </c>
      <c r="E183" s="41">
        <v>17.985039954487501</v>
      </c>
      <c r="F183" s="41" t="s">
        <v>9</v>
      </c>
      <c r="G183" s="19">
        <f t="shared" si="6"/>
        <v>35.164090442717743</v>
      </c>
      <c r="H183" s="23">
        <v>5.742017757728247</v>
      </c>
      <c r="I183" s="23">
        <v>3.3480560101821362</v>
      </c>
      <c r="J183" s="17">
        <f>'Table 2. Data for Standards'!H183*325851/'Table 2. Data for Standards'!E183/365</f>
        <v>8.8390208311542544</v>
      </c>
      <c r="K183" s="133" t="str">
        <f>IF(
ISBLANK(
_xlfn.XLOOKUP(B183,'Table 4. Compliance Tracking'!B:B,'Table 4. Compliance Tracking'!J:J, "")
), "January 1, 2028", _xlfn.XLOOKUP(B183,'Table 4. Compliance Tracking'!B:B,'Table 4. Compliance Tracking'!J:J, "")
)</f>
        <v>January 1, 2028</v>
      </c>
    </row>
    <row r="184" spans="1:11" x14ac:dyDescent="0.25">
      <c r="A184" s="5" t="s">
        <v>1137</v>
      </c>
      <c r="B184" t="s">
        <v>303</v>
      </c>
      <c r="C184" s="9">
        <v>14.3</v>
      </c>
      <c r="D184" s="4" t="s">
        <v>9</v>
      </c>
      <c r="E184" s="41">
        <v>14.3</v>
      </c>
      <c r="F184" s="41" t="s">
        <v>9</v>
      </c>
      <c r="G184" s="19" t="str">
        <f t="shared" si="6"/>
        <v>No Reduction</v>
      </c>
      <c r="H184" s="23" t="s">
        <v>9</v>
      </c>
      <c r="I184" s="23" t="s">
        <v>9</v>
      </c>
      <c r="J184" s="17">
        <f>'Table 2. Data for Standards'!H184*325851/'Table 2. Data for Standards'!E184/365</f>
        <v>5.8460888883267375</v>
      </c>
      <c r="K184" s="133" t="str">
        <f>IF(
ISBLANK(
_xlfn.XLOOKUP(B184,'Table 4. Compliance Tracking'!B:B,'Table 4. Compliance Tracking'!J:J, "")
), "January 1, 2028", _xlfn.XLOOKUP(B184,'Table 4. Compliance Tracking'!B:B,'Table 4. Compliance Tracking'!J:J, "")
)</f>
        <v>January 1, 2028</v>
      </c>
    </row>
    <row r="185" spans="1:11" x14ac:dyDescent="0.25">
      <c r="A185" s="5" t="s">
        <v>1138</v>
      </c>
      <c r="B185" t="s">
        <v>305</v>
      </c>
      <c r="C185" s="9">
        <v>52.810130835804259</v>
      </c>
      <c r="D185" s="4" t="s">
        <v>9</v>
      </c>
      <c r="E185" s="41">
        <v>20.294926019815499</v>
      </c>
      <c r="F185" s="41" t="s">
        <v>9</v>
      </c>
      <c r="G185" s="19">
        <f t="shared" si="6"/>
        <v>61.570013748089551</v>
      </c>
      <c r="H185" s="23">
        <v>12.541258904570689</v>
      </c>
      <c r="I185" s="23">
        <v>6.7663401117206936</v>
      </c>
      <c r="J185" s="17">
        <f>'Table 2. Data for Standards'!H185*325851/'Table 2. Data for Standards'!E185/365</f>
        <v>13.328739645027497</v>
      </c>
      <c r="K185" s="133" t="str">
        <f>IF(
ISBLANK(
_xlfn.XLOOKUP(B185,'Table 4. Compliance Tracking'!B:B,'Table 4. Compliance Tracking'!J:J, "")
), "January 1, 2028", _xlfn.XLOOKUP(B185,'Table 4. Compliance Tracking'!B:B,'Table 4. Compliance Tracking'!J:J, "")
)</f>
        <v>January 1, 2028</v>
      </c>
    </row>
    <row r="186" spans="1:11" x14ac:dyDescent="0.25">
      <c r="A186" s="5" t="s">
        <v>306</v>
      </c>
      <c r="B186" t="s">
        <v>307</v>
      </c>
      <c r="C186" s="9">
        <v>14.19606955320041</v>
      </c>
      <c r="D186" s="4" t="s">
        <v>9</v>
      </c>
      <c r="E186" s="41">
        <v>14.19606955320041</v>
      </c>
      <c r="F186" s="41" t="s">
        <v>9</v>
      </c>
      <c r="G186" s="19" t="str">
        <f t="shared" si="6"/>
        <v>No Reduction</v>
      </c>
      <c r="H186" s="23" t="s">
        <v>9</v>
      </c>
      <c r="I186" s="23" t="s">
        <v>9</v>
      </c>
      <c r="J186" s="17">
        <f>'Table 2. Data for Standards'!H186*325851/'Table 2. Data for Standards'!E186/365</f>
        <v>7.999978940426538</v>
      </c>
      <c r="K186" s="133" t="str">
        <f>IF(
ISBLANK(
_xlfn.XLOOKUP(B186,'Table 4. Compliance Tracking'!B:B,'Table 4. Compliance Tracking'!J:J, "")
), "January 1, 2028", _xlfn.XLOOKUP(B186,'Table 4. Compliance Tracking'!B:B,'Table 4. Compliance Tracking'!J:J, "")
)</f>
        <v>January 1, 2028</v>
      </c>
    </row>
    <row r="187" spans="1:11" x14ac:dyDescent="0.25">
      <c r="A187" s="5" t="s">
        <v>308</v>
      </c>
      <c r="B187" t="s">
        <v>309</v>
      </c>
      <c r="C187" s="9">
        <v>66.162377691541295</v>
      </c>
      <c r="D187" s="4" t="s">
        <v>9</v>
      </c>
      <c r="E187" s="41">
        <v>56.3</v>
      </c>
      <c r="F187" s="41" t="s">
        <v>9</v>
      </c>
      <c r="G187" s="19">
        <f t="shared" si="6"/>
        <v>14.906322952178574</v>
      </c>
      <c r="H187" s="23">
        <v>8.1999999999999993</v>
      </c>
      <c r="I187" s="23">
        <v>3</v>
      </c>
      <c r="J187" s="17">
        <f>'Table 2. Data for Standards'!H187*325851/'Table 2. Data for Standards'!E187/365</f>
        <v>10.8326055499106</v>
      </c>
      <c r="K187" s="133" t="str">
        <f>IF(
ISBLANK(
_xlfn.XLOOKUP(B187,'Table 4. Compliance Tracking'!B:B,'Table 4. Compliance Tracking'!J:J, "")
), "January 1, 2028", _xlfn.XLOOKUP(B187,'Table 4. Compliance Tracking'!B:B,'Table 4. Compliance Tracking'!J:J, "")
)</f>
        <v>January 1, 2028</v>
      </c>
    </row>
    <row r="188" spans="1:11" x14ac:dyDescent="0.25">
      <c r="A188" s="5" t="s">
        <v>310</v>
      </c>
      <c r="B188" t="s">
        <v>311</v>
      </c>
      <c r="C188" s="9">
        <v>21.9</v>
      </c>
      <c r="D188" s="4" t="s">
        <v>9</v>
      </c>
      <c r="E188" s="125">
        <v>21.9</v>
      </c>
      <c r="F188" s="41" t="s">
        <v>9</v>
      </c>
      <c r="G188" s="19" t="str">
        <f t="shared" si="6"/>
        <v>No Reduction</v>
      </c>
      <c r="H188" s="131">
        <v>1.6</v>
      </c>
      <c r="I188" s="131">
        <v>1</v>
      </c>
      <c r="J188" s="17">
        <f>'Table 2. Data for Standards'!H188*325851/'Table 2. Data for Standards'!E188/365</f>
        <v>4.0416132047634479</v>
      </c>
      <c r="K188" s="133" t="str">
        <f>IF(
ISBLANK(
_xlfn.XLOOKUP(B188,'Table 4. Compliance Tracking'!B:B,'Table 4. Compliance Tracking'!J:J, "")
), "January 1, 2028", _xlfn.XLOOKUP(B188,'Table 4. Compliance Tracking'!B:B,'Table 4. Compliance Tracking'!J:J, "")
)</f>
        <v>January 1, 2028</v>
      </c>
    </row>
    <row r="189" spans="1:11" x14ac:dyDescent="0.25">
      <c r="A189" s="5" t="s">
        <v>312</v>
      </c>
      <c r="B189" t="s">
        <v>313</v>
      </c>
      <c r="C189" s="9">
        <v>34.5</v>
      </c>
      <c r="D189" s="4" t="s">
        <v>9</v>
      </c>
      <c r="E189" s="41">
        <v>26.7</v>
      </c>
      <c r="F189" s="41" t="s">
        <v>9</v>
      </c>
      <c r="G189" s="19">
        <f t="shared" si="6"/>
        <v>22.608695652173914</v>
      </c>
      <c r="H189" s="23">
        <v>5.9</v>
      </c>
      <c r="I189" s="23">
        <v>3.4</v>
      </c>
      <c r="J189" s="17">
        <f>'Table 2. Data for Standards'!H189*325851/'Table 2. Data for Standards'!E189/365</f>
        <v>10.41047255871907</v>
      </c>
      <c r="K189" s="133" t="str">
        <f>IF(
ISBLANK(
_xlfn.XLOOKUP(B189,'Table 4. Compliance Tracking'!B:B,'Table 4. Compliance Tracking'!J:J, "")
), "January 1, 2028", _xlfn.XLOOKUP(B189,'Table 4. Compliance Tracking'!B:B,'Table 4. Compliance Tracking'!J:J, "")
)</f>
        <v>January 1, 2028</v>
      </c>
    </row>
    <row r="190" spans="1:11" x14ac:dyDescent="0.25">
      <c r="A190" s="5" t="s">
        <v>314</v>
      </c>
      <c r="B190" t="s">
        <v>315</v>
      </c>
      <c r="C190" s="9">
        <v>57.5</v>
      </c>
      <c r="D190" s="4" t="s">
        <v>9</v>
      </c>
      <c r="E190" s="41">
        <v>47.9</v>
      </c>
      <c r="F190" s="41" t="s">
        <v>9</v>
      </c>
      <c r="G190" s="19">
        <f t="shared" si="6"/>
        <v>16.695652173913047</v>
      </c>
      <c r="H190" s="23">
        <v>6</v>
      </c>
      <c r="I190" s="23">
        <v>3.5</v>
      </c>
      <c r="J190" s="17">
        <f>'Table 2. Data for Standards'!H190*325851/'Table 2. Data for Standards'!E190/365</f>
        <v>13.804546150095454</v>
      </c>
      <c r="K190" s="133" t="str">
        <f>IF(
ISBLANK(
_xlfn.XLOOKUP(B190,'Table 4. Compliance Tracking'!B:B,'Table 4. Compliance Tracking'!J:J, "")
), "January 1, 2028", _xlfn.XLOOKUP(B190,'Table 4. Compliance Tracking'!B:B,'Table 4. Compliance Tracking'!J:J, "")
)</f>
        <v>January 1, 2028</v>
      </c>
    </row>
    <row r="191" spans="1:11" x14ac:dyDescent="0.25">
      <c r="A191" s="5" t="s">
        <v>316</v>
      </c>
      <c r="B191" t="s">
        <v>317</v>
      </c>
      <c r="C191" s="127">
        <v>154.30000000000001</v>
      </c>
      <c r="D191" s="4" t="s">
        <v>9</v>
      </c>
      <c r="E191" s="125">
        <v>98.7</v>
      </c>
      <c r="F191" s="41" t="s">
        <v>9</v>
      </c>
      <c r="G191" s="19">
        <f t="shared" si="6"/>
        <v>36.033700583279327</v>
      </c>
      <c r="H191" s="131">
        <v>31.1</v>
      </c>
      <c r="I191" s="131">
        <v>7.9</v>
      </c>
      <c r="J191" s="17">
        <f>'Table 2. Data for Standards'!H191*325851/'Table 2. Data for Standards'!E191/365</f>
        <v>10.599947908077867</v>
      </c>
      <c r="K191" s="133" t="str">
        <f>IF(
ISBLANK(
_xlfn.XLOOKUP(B191,'Table 4. Compliance Tracking'!B:B,'Table 4. Compliance Tracking'!J:J, "")
), "January 1, 2028", _xlfn.XLOOKUP(B191,'Table 4. Compliance Tracking'!B:B,'Table 4. Compliance Tracking'!J:J, "")
)</f>
        <v>January 1, 2028</v>
      </c>
    </row>
    <row r="192" spans="1:11" x14ac:dyDescent="0.25">
      <c r="A192" s="5" t="s">
        <v>318</v>
      </c>
      <c r="B192" t="s">
        <v>319</v>
      </c>
      <c r="C192" s="9">
        <v>13.4877677110933</v>
      </c>
      <c r="D192" s="4" t="s">
        <v>9</v>
      </c>
      <c r="E192" s="41">
        <v>13.4877677110933</v>
      </c>
      <c r="F192" s="41" t="s">
        <v>9</v>
      </c>
      <c r="G192" s="19" t="str">
        <f t="shared" si="6"/>
        <v>No Reduction</v>
      </c>
      <c r="H192" s="23" t="s">
        <v>9</v>
      </c>
      <c r="I192" s="23" t="s">
        <v>9</v>
      </c>
      <c r="J192" s="17">
        <f>'Table 2. Data for Standards'!H192*325851/'Table 2. Data for Standards'!E192/365</f>
        <v>8.644019676528238</v>
      </c>
      <c r="K192" s="133" t="str">
        <f>IF(
ISBLANK(
_xlfn.XLOOKUP(B192,'Table 4. Compliance Tracking'!B:B,'Table 4. Compliance Tracking'!J:J, "")
), "January 1, 2028", _xlfn.XLOOKUP(B192,'Table 4. Compliance Tracking'!B:B,'Table 4. Compliance Tracking'!J:J, "")
)</f>
        <v>January 1, 2028</v>
      </c>
    </row>
    <row r="193" spans="1:11" x14ac:dyDescent="0.25">
      <c r="A193" s="5" t="s">
        <v>320</v>
      </c>
      <c r="B193" t="s">
        <v>321</v>
      </c>
      <c r="C193" s="9">
        <v>22.167765323699751</v>
      </c>
      <c r="D193" s="4" t="s">
        <v>9</v>
      </c>
      <c r="E193" s="41">
        <v>21.7</v>
      </c>
      <c r="F193" s="41" t="s">
        <v>9</v>
      </c>
      <c r="G193" s="19">
        <f t="shared" si="6"/>
        <v>2.110114920783916</v>
      </c>
      <c r="H193" s="23">
        <v>2.7</v>
      </c>
      <c r="I193" s="23">
        <v>1.6</v>
      </c>
      <c r="J193" s="17">
        <f>'Table 2. Data for Standards'!H193*325851/'Table 2. Data for Standards'!E193/365</f>
        <v>8.1446930926070067</v>
      </c>
      <c r="K193" s="133" t="str">
        <f>IF(
ISBLANK(
_xlfn.XLOOKUP(B193,'Table 4. Compliance Tracking'!B:B,'Table 4. Compliance Tracking'!J:J, "")
), "January 1, 2028", _xlfn.XLOOKUP(B193,'Table 4. Compliance Tracking'!B:B,'Table 4. Compliance Tracking'!J:J, "")
)</f>
        <v>January 1, 2028</v>
      </c>
    </row>
    <row r="194" spans="1:11" x14ac:dyDescent="0.25">
      <c r="A194" s="5" t="s">
        <v>322</v>
      </c>
      <c r="B194" t="s">
        <v>323</v>
      </c>
      <c r="C194" s="9">
        <v>14.33738147918462</v>
      </c>
      <c r="D194" s="4" t="s">
        <v>9</v>
      </c>
      <c r="E194" s="41">
        <v>14.33738147918462</v>
      </c>
      <c r="F194" s="41" t="s">
        <v>9</v>
      </c>
      <c r="G194" s="19" t="str">
        <f t="shared" si="6"/>
        <v>No Reduction</v>
      </c>
      <c r="H194" s="23" t="s">
        <v>9</v>
      </c>
      <c r="I194" s="23" t="s">
        <v>9</v>
      </c>
      <c r="J194" s="17">
        <f>'Table 2. Data for Standards'!H194*325851/'Table 2. Data for Standards'!E194/365</f>
        <v>7.7464046780793643</v>
      </c>
      <c r="K194" s="133" t="str">
        <f>IF(
ISBLANK(
_xlfn.XLOOKUP(B194,'Table 4. Compliance Tracking'!B:B,'Table 4. Compliance Tracking'!J:J, "")
), "January 1, 2028", _xlfn.XLOOKUP(B194,'Table 4. Compliance Tracking'!B:B,'Table 4. Compliance Tracking'!J:J, "")
)</f>
        <v>January 1, 2028</v>
      </c>
    </row>
    <row r="195" spans="1:11" x14ac:dyDescent="0.25">
      <c r="A195" s="5" t="s">
        <v>324</v>
      </c>
      <c r="B195" t="s">
        <v>325</v>
      </c>
      <c r="C195" s="9">
        <v>60.9</v>
      </c>
      <c r="D195" s="4" t="s">
        <v>9</v>
      </c>
      <c r="E195" s="41">
        <v>46.3</v>
      </c>
      <c r="F195" s="41" t="s">
        <v>9</v>
      </c>
      <c r="G195" s="19">
        <f t="shared" si="6"/>
        <v>23.973727422003289</v>
      </c>
      <c r="H195" s="23">
        <v>11.3</v>
      </c>
      <c r="I195" s="23">
        <v>5.2</v>
      </c>
      <c r="J195" s="17">
        <f>'Table 2. Data for Standards'!H195*325851/'Table 2. Data for Standards'!E195/365</f>
        <v>5.1714858932257455</v>
      </c>
      <c r="K195" s="133" t="str">
        <f>IF(
ISBLANK(
_xlfn.XLOOKUP(B195,'Table 4. Compliance Tracking'!B:B,'Table 4. Compliance Tracking'!J:J, "")
), "January 1, 2028", _xlfn.XLOOKUP(B195,'Table 4. Compliance Tracking'!B:B,'Table 4. Compliance Tracking'!J:J, "")
)</f>
        <v>January 1, 2028</v>
      </c>
    </row>
    <row r="196" spans="1:11" x14ac:dyDescent="0.25">
      <c r="A196" s="5" t="s">
        <v>326</v>
      </c>
      <c r="B196" t="s">
        <v>327</v>
      </c>
      <c r="C196" s="9">
        <v>34.792026239903421</v>
      </c>
      <c r="D196" s="4" t="s">
        <v>9</v>
      </c>
      <c r="E196" s="41">
        <v>29.6</v>
      </c>
      <c r="F196" s="41" t="s">
        <v>9</v>
      </c>
      <c r="G196" s="19">
        <f t="shared" si="6"/>
        <v>14.923034962386348</v>
      </c>
      <c r="H196" s="23">
        <v>4.5999999999999996</v>
      </c>
      <c r="I196" s="23">
        <v>2.8</v>
      </c>
      <c r="J196" s="17">
        <f>'Table 2. Data for Standards'!H196*325851/'Table 2. Data for Standards'!E196/365</f>
        <v>7.0398509376983931</v>
      </c>
      <c r="K196" s="133" t="str">
        <f>IF(
ISBLANK(
_xlfn.XLOOKUP(B196,'Table 4. Compliance Tracking'!B:B,'Table 4. Compliance Tracking'!J:J, "")
), "January 1, 2028", _xlfn.XLOOKUP(B196,'Table 4. Compliance Tracking'!B:B,'Table 4. Compliance Tracking'!J:J, "")
)</f>
        <v>January 1, 2028</v>
      </c>
    </row>
    <row r="197" spans="1:11" x14ac:dyDescent="0.25">
      <c r="A197" s="5" t="s">
        <v>328</v>
      </c>
      <c r="B197" t="s">
        <v>329</v>
      </c>
      <c r="C197" s="9">
        <v>18.402033995841439</v>
      </c>
      <c r="D197" s="4" t="s">
        <v>9</v>
      </c>
      <c r="E197" s="41">
        <v>18.402033995841439</v>
      </c>
      <c r="F197" s="41" t="s">
        <v>9</v>
      </c>
      <c r="G197" s="19" t="str">
        <f t="shared" si="6"/>
        <v>No Reduction</v>
      </c>
      <c r="H197" s="23" t="s">
        <v>9</v>
      </c>
      <c r="I197" s="23" t="s">
        <v>9</v>
      </c>
      <c r="J197" s="17">
        <f>'Table 2. Data for Standards'!H197*325851/'Table 2. Data for Standards'!E197/365</f>
        <v>11.315394775010514</v>
      </c>
      <c r="K197" s="133" t="str">
        <f>IF(
ISBLANK(
_xlfn.XLOOKUP(B197,'Table 4. Compliance Tracking'!B:B,'Table 4. Compliance Tracking'!J:J, "")
), "January 1, 2028", _xlfn.XLOOKUP(B197,'Table 4. Compliance Tracking'!B:B,'Table 4. Compliance Tracking'!J:J, "")
)</f>
        <v>January 1, 2028</v>
      </c>
    </row>
    <row r="198" spans="1:11" x14ac:dyDescent="0.25">
      <c r="A198" s="5" t="s">
        <v>330</v>
      </c>
      <c r="B198" t="s">
        <v>331</v>
      </c>
      <c r="C198" s="9">
        <v>12.8</v>
      </c>
      <c r="D198" s="4" t="s">
        <v>9</v>
      </c>
      <c r="E198" s="41">
        <v>12.8</v>
      </c>
      <c r="F198" s="41" t="s">
        <v>9</v>
      </c>
      <c r="G198" s="19" t="str">
        <f t="shared" si="6"/>
        <v>No Reduction</v>
      </c>
      <c r="H198" s="23" t="s">
        <v>9</v>
      </c>
      <c r="I198" s="23" t="s">
        <v>9</v>
      </c>
      <c r="J198" s="17">
        <f>'Table 2. Data for Standards'!H198*325851/'Table 2. Data for Standards'!E198/365</f>
        <v>4.7704246132867265</v>
      </c>
      <c r="K198" s="133" t="str">
        <f>IF(
ISBLANK(
_xlfn.XLOOKUP(B198,'Table 4. Compliance Tracking'!B:B,'Table 4. Compliance Tracking'!J:J, "")
), "January 1, 2028", _xlfn.XLOOKUP(B198,'Table 4. Compliance Tracking'!B:B,'Table 4. Compliance Tracking'!J:J, "")
)</f>
        <v>January 1, 2028</v>
      </c>
    </row>
    <row r="199" spans="1:11" x14ac:dyDescent="0.25">
      <c r="A199" s="5" t="s">
        <v>332</v>
      </c>
      <c r="B199" t="s">
        <v>333</v>
      </c>
      <c r="C199" s="9">
        <v>16.693207329772331</v>
      </c>
      <c r="D199" s="4" t="s">
        <v>9</v>
      </c>
      <c r="E199" s="41">
        <v>16.7</v>
      </c>
      <c r="F199" s="41" t="s">
        <v>9</v>
      </c>
      <c r="G199" s="19" t="str">
        <f t="shared" si="6"/>
        <v>No Reduction</v>
      </c>
      <c r="H199" s="23" t="s">
        <v>9</v>
      </c>
      <c r="I199" s="23" t="s">
        <v>9</v>
      </c>
      <c r="J199" s="17">
        <f>'Table 2. Data for Standards'!H199*325851/'Table 2. Data for Standards'!E199/365</f>
        <v>7.1068336865708632</v>
      </c>
      <c r="K199" s="133" t="str">
        <f>IF(
ISBLANK(
_xlfn.XLOOKUP(B199,'Table 4. Compliance Tracking'!B:B,'Table 4. Compliance Tracking'!J:J, "")
), "January 1, 2028", _xlfn.XLOOKUP(B199,'Table 4. Compliance Tracking'!B:B,'Table 4. Compliance Tracking'!J:J, "")
)</f>
        <v>January 1, 2028</v>
      </c>
    </row>
    <row r="200" spans="1:11" x14ac:dyDescent="0.25">
      <c r="A200" s="5" t="s">
        <v>334</v>
      </c>
      <c r="B200" t="s">
        <v>335</v>
      </c>
      <c r="C200" s="9">
        <v>45.192791119782669</v>
      </c>
      <c r="D200" s="4" t="s">
        <v>9</v>
      </c>
      <c r="E200" s="41">
        <v>36.4</v>
      </c>
      <c r="F200" s="41" t="s">
        <v>9</v>
      </c>
      <c r="G200" s="19">
        <f t="shared" si="6"/>
        <v>19.456180735722956</v>
      </c>
      <c r="H200" s="23">
        <v>8.1</v>
      </c>
      <c r="I200" s="23">
        <v>4.5</v>
      </c>
      <c r="J200" s="17">
        <f>'Table 2. Data for Standards'!H200*325851/'Table 2. Data for Standards'!E200/365</f>
        <v>8.2153675722453201</v>
      </c>
      <c r="K200" s="133" t="str">
        <f>IF(
ISBLANK(
_xlfn.XLOOKUP(B200,'Table 4. Compliance Tracking'!B:B,'Table 4. Compliance Tracking'!J:J, "")
), "January 1, 2028", _xlfn.XLOOKUP(B200,'Table 4. Compliance Tracking'!B:B,'Table 4. Compliance Tracking'!J:J, "")
)</f>
        <v>January 1, 2028</v>
      </c>
    </row>
    <row r="201" spans="1:11" x14ac:dyDescent="0.25">
      <c r="A201" s="5" t="s">
        <v>336</v>
      </c>
      <c r="B201" t="s">
        <v>337</v>
      </c>
      <c r="C201" s="9">
        <v>14.85658741253261</v>
      </c>
      <c r="D201" s="4" t="s">
        <v>9</v>
      </c>
      <c r="E201" s="41">
        <v>14.85658741253261</v>
      </c>
      <c r="F201" s="41" t="s">
        <v>9</v>
      </c>
      <c r="G201" s="19" t="str">
        <f t="shared" si="6"/>
        <v>No Reduction</v>
      </c>
      <c r="H201" s="23" t="s">
        <v>9</v>
      </c>
      <c r="I201" s="23" t="s">
        <v>9</v>
      </c>
      <c r="J201" s="17">
        <f>'Table 2. Data for Standards'!H201*325851/'Table 2. Data for Standards'!E201/365</f>
        <v>6.0664207379608133</v>
      </c>
      <c r="K201" s="133" t="str">
        <f>IF(
ISBLANK(
_xlfn.XLOOKUP(B201,'Table 4. Compliance Tracking'!B:B,'Table 4. Compliance Tracking'!J:J, "")
), "January 1, 2028", _xlfn.XLOOKUP(B201,'Table 4. Compliance Tracking'!B:B,'Table 4. Compliance Tracking'!J:J, "")
)</f>
        <v>January 1, 2028</v>
      </c>
    </row>
    <row r="202" spans="1:11" x14ac:dyDescent="0.25">
      <c r="A202" s="5" t="s">
        <v>338</v>
      </c>
      <c r="B202" t="s">
        <v>339</v>
      </c>
      <c r="C202" s="9">
        <v>22.899200406353138</v>
      </c>
      <c r="D202" s="4" t="s">
        <v>9</v>
      </c>
      <c r="E202" s="41">
        <v>22.9</v>
      </c>
      <c r="F202" s="41" t="s">
        <v>9</v>
      </c>
      <c r="G202" s="19" t="str">
        <f t="shared" si="6"/>
        <v>No Reduction</v>
      </c>
      <c r="H202" s="23" t="s">
        <v>9</v>
      </c>
      <c r="I202" s="23" t="s">
        <v>9</v>
      </c>
      <c r="J202" s="17">
        <f>'Table 2. Data for Standards'!H202*325851/'Table 2. Data for Standards'!E202/365</f>
        <v>6.7951379056137897</v>
      </c>
      <c r="K202" s="133" t="str">
        <f>IF(
ISBLANK(
_xlfn.XLOOKUP(B202,'Table 4. Compliance Tracking'!B:B,'Table 4. Compliance Tracking'!J:J, "")
), "January 1, 2028", _xlfn.XLOOKUP(B202,'Table 4. Compliance Tracking'!B:B,'Table 4. Compliance Tracking'!J:J, "")
)</f>
        <v>January 1, 2028</v>
      </c>
    </row>
    <row r="203" spans="1:11" x14ac:dyDescent="0.25">
      <c r="A203" s="5" t="s">
        <v>340</v>
      </c>
      <c r="B203" t="s">
        <v>341</v>
      </c>
      <c r="C203" s="9">
        <v>27.9</v>
      </c>
      <c r="D203" s="4" t="s">
        <v>9</v>
      </c>
      <c r="E203" s="41">
        <v>27.9</v>
      </c>
      <c r="F203" s="41" t="s">
        <v>9</v>
      </c>
      <c r="G203" s="19" t="str">
        <f t="shared" si="6"/>
        <v>No Reduction</v>
      </c>
      <c r="H203" s="23" t="s">
        <v>9</v>
      </c>
      <c r="I203" s="23" t="s">
        <v>9</v>
      </c>
      <c r="J203" s="17">
        <f>'Table 2. Data for Standards'!H203*325851/'Table 2. Data for Standards'!E203/365</f>
        <v>6.347893819043926</v>
      </c>
      <c r="K203" s="133" t="str">
        <f>IF(
ISBLANK(
_xlfn.XLOOKUP(B203,'Table 4. Compliance Tracking'!B:B,'Table 4. Compliance Tracking'!J:J, "")
), "January 1, 2028", _xlfn.XLOOKUP(B203,'Table 4. Compliance Tracking'!B:B,'Table 4. Compliance Tracking'!J:J, "")
)</f>
        <v>January 1, 2028</v>
      </c>
    </row>
    <row r="204" spans="1:11" x14ac:dyDescent="0.25">
      <c r="A204" s="5" t="s">
        <v>342</v>
      </c>
      <c r="B204" t="s">
        <v>343</v>
      </c>
      <c r="C204" s="9">
        <v>25</v>
      </c>
      <c r="D204" s="4" t="s">
        <v>9</v>
      </c>
      <c r="E204" s="41">
        <v>15.49543227825335</v>
      </c>
      <c r="F204" s="41" t="s">
        <v>9</v>
      </c>
      <c r="G204" s="19">
        <f t="shared" si="6"/>
        <v>38.018270886986599</v>
      </c>
      <c r="H204" s="23">
        <v>6.9</v>
      </c>
      <c r="I204" s="23">
        <v>4</v>
      </c>
      <c r="J204" s="17">
        <f>'Table 2. Data for Standards'!H204*325851/'Table 2. Data for Standards'!E204/365</f>
        <v>3.0716901309309526</v>
      </c>
      <c r="K204" s="133" t="str">
        <f>IF(
ISBLANK(
_xlfn.XLOOKUP(B204,'Table 4. Compliance Tracking'!B:B,'Table 4. Compliance Tracking'!J:J, "")
), "January 1, 2028", _xlfn.XLOOKUP(B204,'Table 4. Compliance Tracking'!B:B,'Table 4. Compliance Tracking'!J:J, "")
)</f>
        <v>January 1, 2028</v>
      </c>
    </row>
    <row r="205" spans="1:11" x14ac:dyDescent="0.25">
      <c r="A205" s="5" t="s">
        <v>1139</v>
      </c>
      <c r="B205" t="s">
        <v>345</v>
      </c>
      <c r="C205" s="9">
        <v>35.1</v>
      </c>
      <c r="D205" s="4" t="s">
        <v>9</v>
      </c>
      <c r="E205" s="41">
        <v>14.887457090752029</v>
      </c>
      <c r="F205" s="41" t="s">
        <v>9</v>
      </c>
      <c r="G205" s="19">
        <f t="shared" si="6"/>
        <v>57.585592334039802</v>
      </c>
      <c r="H205" s="23">
        <v>11.9</v>
      </c>
      <c r="I205" s="23">
        <v>6.3</v>
      </c>
      <c r="J205" s="17">
        <f>'Table 2. Data for Standards'!H205*325851/'Table 2. Data for Standards'!E205/365</f>
        <v>5.6859749193143498</v>
      </c>
      <c r="K205" s="133" t="str">
        <f>IF(
ISBLANK(
_xlfn.XLOOKUP(B205,'Table 4. Compliance Tracking'!B:B,'Table 4. Compliance Tracking'!J:J, "")
), "January 1, 2028", _xlfn.XLOOKUP(B205,'Table 4. Compliance Tracking'!B:B,'Table 4. Compliance Tracking'!J:J, "")
)</f>
        <v>January 1, 2028</v>
      </c>
    </row>
    <row r="206" spans="1:11" x14ac:dyDescent="0.25">
      <c r="A206" s="5" t="s">
        <v>346</v>
      </c>
      <c r="B206" t="s">
        <v>347</v>
      </c>
      <c r="C206" s="9">
        <v>23.7</v>
      </c>
      <c r="D206" s="4" t="s">
        <v>9</v>
      </c>
      <c r="E206" s="41">
        <v>14.4</v>
      </c>
      <c r="F206" s="41" t="s">
        <v>9</v>
      </c>
      <c r="G206" s="19">
        <f t="shared" si="6"/>
        <v>39.24050632911392</v>
      </c>
      <c r="H206" s="23">
        <v>5.0999999999999996</v>
      </c>
      <c r="I206" s="23">
        <v>2.9</v>
      </c>
      <c r="J206" s="17">
        <v>81.2</v>
      </c>
      <c r="K206" s="133" t="str">
        <f>IF(
ISBLANK(
_xlfn.XLOOKUP(B206,'Table 4. Compliance Tracking'!B:B,'Table 4. Compliance Tracking'!J:J, "")
), "January 1, 2028", _xlfn.XLOOKUP(B206,'Table 4. Compliance Tracking'!B:B,'Table 4. Compliance Tracking'!J:J, "")
)</f>
        <v>January 1, 2028</v>
      </c>
    </row>
    <row r="207" spans="1:11" x14ac:dyDescent="0.25">
      <c r="A207" s="5" t="s">
        <v>348</v>
      </c>
      <c r="B207" t="s">
        <v>349</v>
      </c>
      <c r="C207" s="9">
        <v>13.3</v>
      </c>
      <c r="D207" s="4" t="s">
        <v>9</v>
      </c>
      <c r="E207" s="41">
        <v>13.3</v>
      </c>
      <c r="F207" s="41" t="s">
        <v>9</v>
      </c>
      <c r="G207" s="19" t="str">
        <f>IF(IF(ISNUMBER(C207),(C207-E207)/C207*100,(D207-F207)/D207*100)&gt;0,IF(ISNUMBER(C207),(C207-E207)/C207*100,(D207-F207)/D207*100),"No Reduction")</f>
        <v>No Reduction</v>
      </c>
      <c r="H207" s="23" t="s">
        <v>9</v>
      </c>
      <c r="I207" s="23" t="s">
        <v>9</v>
      </c>
      <c r="J207" s="17">
        <f>'Table 2. Data for Standards'!H207*325851/'Table 2. Data for Standards'!E207/365</f>
        <v>1.3288391689731296</v>
      </c>
      <c r="K207" s="133" t="str">
        <f>IF(
ISBLANK(
_xlfn.XLOOKUP(B207,'Table 4. Compliance Tracking'!B:B,'Table 4. Compliance Tracking'!J:J, "")
), "January 1, 2028", _xlfn.XLOOKUP(B207,'Table 4. Compliance Tracking'!B:B,'Table 4. Compliance Tracking'!J:J, "")
)</f>
        <v>January 1, 2028</v>
      </c>
    </row>
    <row r="208" spans="1:11" x14ac:dyDescent="0.25">
      <c r="A208" s="5" t="s">
        <v>350</v>
      </c>
      <c r="B208" t="s">
        <v>351</v>
      </c>
      <c r="C208" s="136" t="s">
        <v>51</v>
      </c>
      <c r="D208" s="137"/>
      <c r="E208" s="137"/>
      <c r="F208" s="137"/>
      <c r="G208" s="137"/>
      <c r="H208" s="137"/>
      <c r="I208" s="137"/>
      <c r="J208" s="138"/>
      <c r="K208" s="133" t="str">
        <f>IF(
ISBLANK(
_xlfn.XLOOKUP(B208,'Table 4. Compliance Tracking'!B:B,'Table 4. Compliance Tracking'!J:J, "")
), "January 1, 2028", _xlfn.XLOOKUP(B208,'Table 4. Compliance Tracking'!B:B,'Table 4. Compliance Tracking'!J:J, "")
)</f>
        <v>January 1, 2028</v>
      </c>
    </row>
    <row r="209" spans="1:11" x14ac:dyDescent="0.25">
      <c r="A209" s="5" t="s">
        <v>1140</v>
      </c>
      <c r="B209" t="s">
        <v>353</v>
      </c>
      <c r="C209" s="9">
        <v>46.9</v>
      </c>
      <c r="D209" s="4" t="s">
        <v>9</v>
      </c>
      <c r="E209" s="41">
        <v>12.900073472147771</v>
      </c>
      <c r="F209" s="41" t="s">
        <v>9</v>
      </c>
      <c r="G209" s="19">
        <f t="shared" ref="G209:G221" si="7">IF(IF(ISNUMBER(C209),(C209-E209)/C209*100,(D209-F209)/D209*100)&gt;0,IF(ISNUMBER(C209),(C209-E209)/C209*100,(D209-F209)/D209*100),"No Reduction")</f>
        <v>72.494512852563375</v>
      </c>
      <c r="H209" s="23">
        <v>13.2</v>
      </c>
      <c r="I209" s="23">
        <v>6.5</v>
      </c>
      <c r="J209" s="17">
        <f>'Table 2. Data for Standards'!H209*325851/'Table 2. Data for Standards'!E209/365</f>
        <v>9.2832705430278306</v>
      </c>
      <c r="K209" s="133" t="str">
        <f>IF(
ISBLANK(
_xlfn.XLOOKUP(B209,'Table 4. Compliance Tracking'!B:B,'Table 4. Compliance Tracking'!J:J, "")
), "January 1, 2028", _xlfn.XLOOKUP(B209,'Table 4. Compliance Tracking'!B:B,'Table 4. Compliance Tracking'!J:J, "")
)</f>
        <v>January 1, 2028</v>
      </c>
    </row>
    <row r="210" spans="1:11" x14ac:dyDescent="0.25">
      <c r="A210" s="5" t="s">
        <v>1141</v>
      </c>
      <c r="B210" t="s">
        <v>355</v>
      </c>
      <c r="C210" s="9">
        <v>11.37519176602949</v>
      </c>
      <c r="D210" s="4" t="s">
        <v>9</v>
      </c>
      <c r="E210" s="41">
        <v>11.37519176602949</v>
      </c>
      <c r="F210" s="41" t="s">
        <v>9</v>
      </c>
      <c r="G210" s="19" t="str">
        <f t="shared" si="7"/>
        <v>No Reduction</v>
      </c>
      <c r="H210" s="23" t="s">
        <v>9</v>
      </c>
      <c r="I210" s="23" t="s">
        <v>9</v>
      </c>
      <c r="J210" s="17">
        <f>'Table 2. Data for Standards'!H210*325851/'Table 2. Data for Standards'!E210/365</f>
        <v>13.07079976674876</v>
      </c>
      <c r="K210" s="133" t="str">
        <f>IF(
ISBLANK(
_xlfn.XLOOKUP(B210,'Table 4. Compliance Tracking'!B:B,'Table 4. Compliance Tracking'!J:J, "")
), "January 1, 2028", _xlfn.XLOOKUP(B210,'Table 4. Compliance Tracking'!B:B,'Table 4. Compliance Tracking'!J:J, "")
)</f>
        <v>January 1, 2028</v>
      </c>
    </row>
    <row r="211" spans="1:11" x14ac:dyDescent="0.25">
      <c r="A211" s="5" t="s">
        <v>1142</v>
      </c>
      <c r="B211" t="s">
        <v>357</v>
      </c>
      <c r="C211" s="9">
        <v>22.524516793697011</v>
      </c>
      <c r="D211" s="4" t="s">
        <v>9</v>
      </c>
      <c r="E211" s="41">
        <v>22.524516793697011</v>
      </c>
      <c r="F211" s="41" t="s">
        <v>9</v>
      </c>
      <c r="G211" s="19" t="str">
        <f t="shared" si="7"/>
        <v>No Reduction</v>
      </c>
      <c r="H211" s="23" t="s">
        <v>9</v>
      </c>
      <c r="I211" s="23" t="s">
        <v>9</v>
      </c>
      <c r="J211" s="17">
        <f>'Table 2. Data for Standards'!H211*325851/'Table 2. Data for Standards'!E211/365</f>
        <v>4.7929067023249585</v>
      </c>
      <c r="K211" s="133" t="str">
        <f>IF(
ISBLANK(
_xlfn.XLOOKUP(B211,'Table 4. Compliance Tracking'!B:B,'Table 4. Compliance Tracking'!J:J, "")
), "January 1, 2028", _xlfn.XLOOKUP(B211,'Table 4. Compliance Tracking'!B:B,'Table 4. Compliance Tracking'!J:J, "")
)</f>
        <v>January 1, 2028</v>
      </c>
    </row>
    <row r="212" spans="1:11" x14ac:dyDescent="0.25">
      <c r="A212" s="5" t="s">
        <v>1143</v>
      </c>
      <c r="B212" t="s">
        <v>359</v>
      </c>
      <c r="C212" s="9">
        <v>11.918528896569949</v>
      </c>
      <c r="D212" s="4" t="s">
        <v>9</v>
      </c>
      <c r="E212" s="41">
        <v>11.918528896569949</v>
      </c>
      <c r="F212" s="41" t="s">
        <v>9</v>
      </c>
      <c r="G212" s="19" t="str">
        <f t="shared" si="7"/>
        <v>No Reduction</v>
      </c>
      <c r="H212" s="23" t="s">
        <v>9</v>
      </c>
      <c r="I212" s="23" t="s">
        <v>9</v>
      </c>
      <c r="J212" s="17">
        <f>'Table 2. Data for Standards'!H212*325851/'Table 2. Data for Standards'!E212/365</f>
        <v>5.8019895346332184</v>
      </c>
      <c r="K212" s="133" t="str">
        <f>IF(
ISBLANK(
_xlfn.XLOOKUP(B212,'Table 4. Compliance Tracking'!B:B,'Table 4. Compliance Tracking'!J:J, "")
), "January 1, 2028", _xlfn.XLOOKUP(B212,'Table 4. Compliance Tracking'!B:B,'Table 4. Compliance Tracking'!J:J, "")
)</f>
        <v>January 1, 2028</v>
      </c>
    </row>
    <row r="213" spans="1:11" x14ac:dyDescent="0.25">
      <c r="A213" s="5" t="s">
        <v>360</v>
      </c>
      <c r="B213" t="s">
        <v>361</v>
      </c>
      <c r="C213" s="9">
        <v>19.293472315491211</v>
      </c>
      <c r="D213" s="4" t="s">
        <v>9</v>
      </c>
      <c r="E213" s="41">
        <v>19.293472315491211</v>
      </c>
      <c r="F213" s="41" t="s">
        <v>9</v>
      </c>
      <c r="G213" s="19" t="str">
        <f t="shared" si="7"/>
        <v>No Reduction</v>
      </c>
      <c r="H213" s="23" t="s">
        <v>9</v>
      </c>
      <c r="I213" s="23" t="s">
        <v>9</v>
      </c>
      <c r="J213" s="17">
        <f>'Table 2. Data for Standards'!H213*325851/'Table 2. Data for Standards'!E213/365</f>
        <v>2.9250117575066708</v>
      </c>
      <c r="K213" s="133" t="str">
        <f>IF(
ISBLANK(
_xlfn.XLOOKUP(B213,'Table 4. Compliance Tracking'!B:B,'Table 4. Compliance Tracking'!J:J, "")
), "January 1, 2028", _xlfn.XLOOKUP(B213,'Table 4. Compliance Tracking'!B:B,'Table 4. Compliance Tracking'!J:J, "")
)</f>
        <v>January 1, 2028</v>
      </c>
    </row>
    <row r="214" spans="1:11" x14ac:dyDescent="0.25">
      <c r="A214" s="5" t="s">
        <v>1144</v>
      </c>
      <c r="B214" t="s">
        <v>363</v>
      </c>
      <c r="C214" s="9">
        <v>7.9340855818858422</v>
      </c>
      <c r="D214" s="4" t="s">
        <v>9</v>
      </c>
      <c r="E214" s="41">
        <v>7.9340855818858422</v>
      </c>
      <c r="F214" s="41" t="s">
        <v>9</v>
      </c>
      <c r="G214" s="19" t="str">
        <f t="shared" si="7"/>
        <v>No Reduction</v>
      </c>
      <c r="H214" s="23" t="s">
        <v>9</v>
      </c>
      <c r="I214" s="23" t="s">
        <v>9</v>
      </c>
      <c r="J214" s="17">
        <f>'Table 2. Data for Standards'!H214*325851/'Table 2. Data for Standards'!E214/365</f>
        <v>4.8224675144924491</v>
      </c>
      <c r="K214" s="133" t="str">
        <f>IF(
ISBLANK(
_xlfn.XLOOKUP(B214,'Table 4. Compliance Tracking'!B:B,'Table 4. Compliance Tracking'!J:J, "")
), "January 1, 2028", _xlfn.XLOOKUP(B214,'Table 4. Compliance Tracking'!B:B,'Table 4. Compliance Tracking'!J:J, "")
)</f>
        <v>January 1, 2028</v>
      </c>
    </row>
    <row r="215" spans="1:11" x14ac:dyDescent="0.25">
      <c r="A215" s="5" t="s">
        <v>364</v>
      </c>
      <c r="B215" t="s">
        <v>365</v>
      </c>
      <c r="C215" s="9">
        <v>16.282053193347711</v>
      </c>
      <c r="D215" s="4" t="s">
        <v>9</v>
      </c>
      <c r="E215" s="41">
        <v>16.282053193347711</v>
      </c>
      <c r="F215" s="41" t="s">
        <v>9</v>
      </c>
      <c r="G215" s="19" t="str">
        <f t="shared" si="7"/>
        <v>No Reduction</v>
      </c>
      <c r="H215" s="23" t="s">
        <v>9</v>
      </c>
      <c r="I215" s="23" t="s">
        <v>9</v>
      </c>
      <c r="J215" s="17">
        <f>'Table 2. Data for Standards'!H215*325851/'Table 2. Data for Standards'!E215/365</f>
        <v>4.2571282595850208</v>
      </c>
      <c r="K215" s="133" t="str">
        <f>IF(
ISBLANK(
_xlfn.XLOOKUP(B215,'Table 4. Compliance Tracking'!B:B,'Table 4. Compliance Tracking'!J:J, "")
), "January 1, 2028", _xlfn.XLOOKUP(B215,'Table 4. Compliance Tracking'!B:B,'Table 4. Compliance Tracking'!J:J, "")
)</f>
        <v>January 1, 2028</v>
      </c>
    </row>
    <row r="216" spans="1:11" x14ac:dyDescent="0.25">
      <c r="A216" s="5" t="s">
        <v>366</v>
      </c>
      <c r="B216" t="s">
        <v>367</v>
      </c>
      <c r="C216" s="9">
        <v>22.603561210204319</v>
      </c>
      <c r="D216" s="4" t="s">
        <v>9</v>
      </c>
      <c r="E216" s="41">
        <v>22.603561210204319</v>
      </c>
      <c r="F216" s="41" t="s">
        <v>9</v>
      </c>
      <c r="G216" s="19" t="str">
        <f t="shared" si="7"/>
        <v>No Reduction</v>
      </c>
      <c r="H216" s="23" t="s">
        <v>9</v>
      </c>
      <c r="I216" s="23" t="s">
        <v>9</v>
      </c>
      <c r="J216" s="17">
        <f>'Table 2. Data for Standards'!H216*325851/'Table 2. Data for Standards'!E216/365</f>
        <v>6.4400101000971119</v>
      </c>
      <c r="K216" s="133" t="str">
        <f>IF(
ISBLANK(
_xlfn.XLOOKUP(B216,'Table 4. Compliance Tracking'!B:B,'Table 4. Compliance Tracking'!J:J, "")
), "January 1, 2028", _xlfn.XLOOKUP(B216,'Table 4. Compliance Tracking'!B:B,'Table 4. Compliance Tracking'!J:J, "")
)</f>
        <v>January 1, 2028</v>
      </c>
    </row>
    <row r="217" spans="1:11" x14ac:dyDescent="0.25">
      <c r="A217" s="5" t="s">
        <v>1145</v>
      </c>
      <c r="B217" t="s">
        <v>369</v>
      </c>
      <c r="C217" s="9">
        <v>19.324335932339771</v>
      </c>
      <c r="D217" s="4" t="s">
        <v>9</v>
      </c>
      <c r="E217" s="41">
        <v>19.324335932339771</v>
      </c>
      <c r="F217" s="41" t="s">
        <v>9</v>
      </c>
      <c r="G217" s="19" t="str">
        <f t="shared" si="7"/>
        <v>No Reduction</v>
      </c>
      <c r="H217" s="23" t="s">
        <v>9</v>
      </c>
      <c r="I217" s="23" t="s">
        <v>9</v>
      </c>
      <c r="J217" s="17">
        <f>'Table 2. Data for Standards'!H217*325851/'Table 2. Data for Standards'!E217/365</f>
        <v>6.9599199817535098</v>
      </c>
      <c r="K217" s="133" t="str">
        <f>IF(
ISBLANK(
_xlfn.XLOOKUP(B217,'Table 4. Compliance Tracking'!B:B,'Table 4. Compliance Tracking'!J:J, "")
), "January 1, 2028", _xlfn.XLOOKUP(B217,'Table 4. Compliance Tracking'!B:B,'Table 4. Compliance Tracking'!J:J, "")
)</f>
        <v>January 1, 2028</v>
      </c>
    </row>
    <row r="218" spans="1:11" x14ac:dyDescent="0.25">
      <c r="A218" s="5" t="s">
        <v>1146</v>
      </c>
      <c r="B218" t="s">
        <v>371</v>
      </c>
      <c r="C218" s="9">
        <v>36.1523466839487</v>
      </c>
      <c r="D218" s="4" t="s">
        <v>9</v>
      </c>
      <c r="E218" s="41">
        <v>17.162869337387779</v>
      </c>
      <c r="F218" s="41" t="s">
        <v>9</v>
      </c>
      <c r="G218" s="19">
        <f t="shared" si="7"/>
        <v>52.526264788758702</v>
      </c>
      <c r="H218" s="23">
        <v>8.289609044462857</v>
      </c>
      <c r="I218" s="23">
        <v>4.6446043068670972</v>
      </c>
      <c r="J218" s="17">
        <f>'Table 2. Data for Standards'!H218*325851/'Table 2. Data for Standards'!E218/365</f>
        <v>7.2370551141582418</v>
      </c>
      <c r="K218" s="133" t="str">
        <f>IF(
ISBLANK(
_xlfn.XLOOKUP(B218,'Table 4. Compliance Tracking'!B:B,'Table 4. Compliance Tracking'!J:J, "")
), "January 1, 2028", _xlfn.XLOOKUP(B218,'Table 4. Compliance Tracking'!B:B,'Table 4. Compliance Tracking'!J:J, "")
)</f>
        <v>January 1, 2028</v>
      </c>
    </row>
    <row r="219" spans="1:11" x14ac:dyDescent="0.25">
      <c r="A219" s="5" t="s">
        <v>372</v>
      </c>
      <c r="B219" t="s">
        <v>373</v>
      </c>
      <c r="C219" s="9">
        <v>51.398137162035567</v>
      </c>
      <c r="D219" s="4" t="s">
        <v>9</v>
      </c>
      <c r="E219" s="41">
        <v>15.514752793406849</v>
      </c>
      <c r="F219" s="41" t="s">
        <v>9</v>
      </c>
      <c r="G219" s="19">
        <f t="shared" si="7"/>
        <v>69.814562063804559</v>
      </c>
      <c r="H219" s="23">
        <v>13.99999484382157</v>
      </c>
      <c r="I219" s="23">
        <v>7.1239181489458048</v>
      </c>
      <c r="J219" s="17">
        <f>'Table 2. Data for Standards'!H219*325851/'Table 2. Data for Standards'!E219/365</f>
        <v>15.813288299957192</v>
      </c>
      <c r="K219" s="133" t="str">
        <f>IF(
ISBLANK(
_xlfn.XLOOKUP(B219,'Table 4. Compliance Tracking'!B:B,'Table 4. Compliance Tracking'!J:J, "")
), "January 1, 2028", _xlfn.XLOOKUP(B219,'Table 4. Compliance Tracking'!B:B,'Table 4. Compliance Tracking'!J:J, "")
)</f>
        <v>January 1, 2028</v>
      </c>
    </row>
    <row r="220" spans="1:11" x14ac:dyDescent="0.25">
      <c r="A220" s="5" t="s">
        <v>1147</v>
      </c>
      <c r="B220" t="s">
        <v>375</v>
      </c>
      <c r="C220" s="9">
        <v>14.6</v>
      </c>
      <c r="D220" s="4" t="s">
        <v>9</v>
      </c>
      <c r="E220" s="41">
        <v>14.6</v>
      </c>
      <c r="F220" s="41" t="s">
        <v>9</v>
      </c>
      <c r="G220" s="19" t="str">
        <f t="shared" si="7"/>
        <v>No Reduction</v>
      </c>
      <c r="H220" s="23" t="s">
        <v>9</v>
      </c>
      <c r="I220" s="23" t="s">
        <v>9</v>
      </c>
      <c r="J220" s="17">
        <f>'Table 2. Data for Standards'!H220*325851/'Table 2. Data for Standards'!E220/365</f>
        <v>3.217924167031097</v>
      </c>
      <c r="K220" s="133" t="str">
        <f>IF(
ISBLANK(
_xlfn.XLOOKUP(B220,'Table 4. Compliance Tracking'!B:B,'Table 4. Compliance Tracking'!J:J, "")
), "January 1, 2028", _xlfn.XLOOKUP(B220,'Table 4. Compliance Tracking'!B:B,'Table 4. Compliance Tracking'!J:J, "")
)</f>
        <v>January 1, 2028</v>
      </c>
    </row>
    <row r="221" spans="1:11" x14ac:dyDescent="0.25">
      <c r="A221" s="5" t="s">
        <v>1148</v>
      </c>
      <c r="B221" t="s">
        <v>377</v>
      </c>
      <c r="C221" s="9">
        <v>23.5</v>
      </c>
      <c r="D221" s="4" t="s">
        <v>9</v>
      </c>
      <c r="E221" s="41">
        <v>13.7</v>
      </c>
      <c r="F221" s="41" t="s">
        <v>9</v>
      </c>
      <c r="G221" s="19">
        <f t="shared" si="7"/>
        <v>41.702127659574472</v>
      </c>
      <c r="H221" s="23">
        <v>6.2</v>
      </c>
      <c r="I221" s="23">
        <v>3.6</v>
      </c>
      <c r="J221" s="17">
        <f>'Table 2. Data for Standards'!H221*325851/'Table 2. Data for Standards'!E221/365</f>
        <v>9.5616046738496312</v>
      </c>
      <c r="K221" s="133" t="str">
        <f>IF(
ISBLANK(
_xlfn.XLOOKUP(B221,'Table 4. Compliance Tracking'!B:B,'Table 4. Compliance Tracking'!J:J, "")
), "January 1, 2028", _xlfn.XLOOKUP(B221,'Table 4. Compliance Tracking'!B:B,'Table 4. Compliance Tracking'!J:J, "")
)</f>
        <v>January 1, 2028</v>
      </c>
    </row>
    <row r="222" spans="1:11" x14ac:dyDescent="0.25">
      <c r="A222" s="5" t="s">
        <v>1149</v>
      </c>
      <c r="B222" t="s">
        <v>379</v>
      </c>
      <c r="C222" s="136" t="s">
        <v>51</v>
      </c>
      <c r="D222" s="137"/>
      <c r="E222" s="137"/>
      <c r="F222" s="137"/>
      <c r="G222" s="137"/>
      <c r="H222" s="137"/>
      <c r="I222" s="137"/>
      <c r="J222" s="138"/>
      <c r="K222" s="133" t="str">
        <f>IF(
ISBLANK(
_xlfn.XLOOKUP(B222,'Table 4. Compliance Tracking'!B:B,'Table 4. Compliance Tracking'!J:J, "")
), "January 1, 2028", _xlfn.XLOOKUP(B222,'Table 4. Compliance Tracking'!B:B,'Table 4. Compliance Tracking'!J:J, "")
)</f>
        <v>January 1, 2028</v>
      </c>
    </row>
    <row r="223" spans="1:11" x14ac:dyDescent="0.25">
      <c r="A223" s="5" t="s">
        <v>380</v>
      </c>
      <c r="B223" t="s">
        <v>381</v>
      </c>
      <c r="C223" s="9">
        <v>38.740162196819597</v>
      </c>
      <c r="D223" s="4" t="s">
        <v>9</v>
      </c>
      <c r="E223" s="41">
        <v>18.490945560101451</v>
      </c>
      <c r="F223" s="41" t="s">
        <v>9</v>
      </c>
      <c r="G223" s="19">
        <f t="shared" ref="G223:G241" si="8">IF(IF(ISNUMBER(C223),(C223-E223)/C223*100,(D223-F223)/D223*100)&gt;0,IF(ISNUMBER(C223),(C223-E223)/C223*100,(D223-F223)/D223*100),"No Reduction")</f>
        <v>52.269313003497231</v>
      </c>
      <c r="H223" s="23">
        <v>6.9366981997409054</v>
      </c>
      <c r="I223" s="23">
        <v>3.9548273319596619</v>
      </c>
      <c r="J223" s="17">
        <f>'Table 2. Data for Standards'!H223*325851/'Table 2. Data for Standards'!E223/365</f>
        <v>6.414320966432193</v>
      </c>
      <c r="K223" s="133" t="str">
        <f>IF(
ISBLANK(
_xlfn.XLOOKUP(B223,'Table 4. Compliance Tracking'!B:B,'Table 4. Compliance Tracking'!J:J, "")
), "January 1, 2028", _xlfn.XLOOKUP(B223,'Table 4. Compliance Tracking'!B:B,'Table 4. Compliance Tracking'!J:J, "")
)</f>
        <v>January 1, 2028</v>
      </c>
    </row>
    <row r="224" spans="1:11" x14ac:dyDescent="0.25">
      <c r="A224" s="5" t="s">
        <v>1150</v>
      </c>
      <c r="B224" t="s">
        <v>383</v>
      </c>
      <c r="C224" s="9">
        <v>31.943103057109699</v>
      </c>
      <c r="D224" s="4" t="s">
        <v>9</v>
      </c>
      <c r="E224" s="41">
        <v>18.396687087243478</v>
      </c>
      <c r="F224" s="41" t="s">
        <v>9</v>
      </c>
      <c r="G224" s="19">
        <f t="shared" si="8"/>
        <v>42.407952494931898</v>
      </c>
      <c r="H224" s="23">
        <v>6.9475361372949589</v>
      </c>
      <c r="I224" s="23">
        <v>3.9948829484787058</v>
      </c>
      <c r="J224" s="17">
        <f>'Table 2. Data for Standards'!H224*325851/'Table 2. Data for Standards'!E224/365</f>
        <v>11.204947330193477</v>
      </c>
      <c r="K224" s="133" t="str">
        <f>IF(
ISBLANK(
_xlfn.XLOOKUP(B224,'Table 4. Compliance Tracking'!B:B,'Table 4. Compliance Tracking'!J:J, "")
), "January 1, 2028", _xlfn.XLOOKUP(B224,'Table 4. Compliance Tracking'!B:B,'Table 4. Compliance Tracking'!J:J, "")
)</f>
        <v>January 1, 2028</v>
      </c>
    </row>
    <row r="225" spans="1:11" x14ac:dyDescent="0.25">
      <c r="A225" s="5" t="s">
        <v>1151</v>
      </c>
      <c r="B225" t="s">
        <v>385</v>
      </c>
      <c r="C225" s="9">
        <v>11.099723155632891</v>
      </c>
      <c r="D225" s="4" t="s">
        <v>9</v>
      </c>
      <c r="E225" s="41">
        <v>11.099723155632891</v>
      </c>
      <c r="F225" s="41" t="s">
        <v>9</v>
      </c>
      <c r="G225" s="19" t="str">
        <f t="shared" si="8"/>
        <v>No Reduction</v>
      </c>
      <c r="H225" s="23" t="s">
        <v>9</v>
      </c>
      <c r="I225" s="23" t="s">
        <v>9</v>
      </c>
      <c r="J225" s="17">
        <f>'Table 2. Data for Standards'!H225*325851/'Table 2. Data for Standards'!E225/365</f>
        <v>2.8015511346250679</v>
      </c>
      <c r="K225" s="133" t="str">
        <f>IF(
ISBLANK(
_xlfn.XLOOKUP(B225,'Table 4. Compliance Tracking'!B:B,'Table 4. Compliance Tracking'!J:J, "")
), "January 1, 2028", _xlfn.XLOOKUP(B225,'Table 4. Compliance Tracking'!B:B,'Table 4. Compliance Tracking'!J:J, "")
)</f>
        <v>January 1, 2028</v>
      </c>
    </row>
    <row r="226" spans="1:11" x14ac:dyDescent="0.25">
      <c r="A226" s="5" t="s">
        <v>386</v>
      </c>
      <c r="B226" t="s">
        <v>387</v>
      </c>
      <c r="C226" s="9">
        <v>20</v>
      </c>
      <c r="D226" s="4" t="s">
        <v>9</v>
      </c>
      <c r="E226" s="41">
        <v>20</v>
      </c>
      <c r="F226" s="41" t="s">
        <v>9</v>
      </c>
      <c r="G226" s="19" t="str">
        <f t="shared" si="8"/>
        <v>No Reduction</v>
      </c>
      <c r="H226" s="23" t="s">
        <v>9</v>
      </c>
      <c r="I226" s="23" t="s">
        <v>9</v>
      </c>
      <c r="J226" s="17">
        <f>'Table 2. Data for Standards'!H226*325851/'Table 2. Data for Standards'!E226/365</f>
        <v>6.3805659442264799</v>
      </c>
      <c r="K226" s="133" t="str">
        <f>IF(
ISBLANK(
_xlfn.XLOOKUP(B226,'Table 4. Compliance Tracking'!B:B,'Table 4. Compliance Tracking'!J:J, "")
), "January 1, 2028", _xlfn.XLOOKUP(B226,'Table 4. Compliance Tracking'!B:B,'Table 4. Compliance Tracking'!J:J, "")
)</f>
        <v>January 1, 2028</v>
      </c>
    </row>
    <row r="227" spans="1:11" x14ac:dyDescent="0.25">
      <c r="A227" s="5" t="s">
        <v>388</v>
      </c>
      <c r="B227" t="s">
        <v>389</v>
      </c>
      <c r="C227" s="9" t="s">
        <v>9</v>
      </c>
      <c r="D227" s="4">
        <v>474</v>
      </c>
      <c r="E227" s="41" t="s">
        <v>9</v>
      </c>
      <c r="F227" s="41">
        <v>474</v>
      </c>
      <c r="G227" s="19" t="str">
        <f t="shared" si="8"/>
        <v>No Reduction</v>
      </c>
      <c r="H227" s="23" t="s">
        <v>9</v>
      </c>
      <c r="I227" s="23" t="s">
        <v>9</v>
      </c>
      <c r="J227" s="17">
        <f>'Table 2. Data for Standards'!H227*325851/'Table 2. Data for Standards'!E227/365</f>
        <v>4.2008615850369564</v>
      </c>
      <c r="K227" s="133" t="str">
        <f>IF(
ISBLANK(
_xlfn.XLOOKUP(B227,'Table 4. Compliance Tracking'!B:B,'Table 4. Compliance Tracking'!J:J, "")
), "January 1, 2028", _xlfn.XLOOKUP(B227,'Table 4. Compliance Tracking'!B:B,'Table 4. Compliance Tracking'!J:J, "")
)</f>
        <v>January 1, 2028</v>
      </c>
    </row>
    <row r="228" spans="1:11" x14ac:dyDescent="0.25">
      <c r="A228" s="5" t="s">
        <v>390</v>
      </c>
      <c r="B228" t="s">
        <v>391</v>
      </c>
      <c r="C228" s="9">
        <v>31.8</v>
      </c>
      <c r="D228" s="4" t="s">
        <v>9</v>
      </c>
      <c r="E228" s="41">
        <v>24.7</v>
      </c>
      <c r="F228" s="41" t="s">
        <v>9</v>
      </c>
      <c r="G228" s="19">
        <f t="shared" si="8"/>
        <v>22.327044025157235</v>
      </c>
      <c r="H228" s="23">
        <v>4.9000000000000004</v>
      </c>
      <c r="I228" s="23">
        <v>2.9</v>
      </c>
      <c r="J228" s="17">
        <f>'Table 2. Data for Standards'!H228*325851/'Table 2. Data for Standards'!E228/365</f>
        <v>6.6377119406427969</v>
      </c>
      <c r="K228" s="133" t="str">
        <f>IF(
ISBLANK(
_xlfn.XLOOKUP(B228,'Table 4. Compliance Tracking'!B:B,'Table 4. Compliance Tracking'!J:J, "")
), "January 1, 2028", _xlfn.XLOOKUP(B228,'Table 4. Compliance Tracking'!B:B,'Table 4. Compliance Tracking'!J:J, "")
)</f>
        <v>January 1, 2028</v>
      </c>
    </row>
    <row r="229" spans="1:11" x14ac:dyDescent="0.25">
      <c r="A229" s="5" t="s">
        <v>1152</v>
      </c>
      <c r="B229" t="s">
        <v>393</v>
      </c>
      <c r="C229" s="9">
        <v>47.158355853784698</v>
      </c>
      <c r="D229" s="4" t="s">
        <v>9</v>
      </c>
      <c r="E229" s="41">
        <v>12.67260511977126</v>
      </c>
      <c r="F229" s="41" t="s">
        <v>9</v>
      </c>
      <c r="G229" s="19">
        <f t="shared" si="8"/>
        <v>73.127551013307396</v>
      </c>
      <c r="H229" s="23">
        <v>11.537250884811391</v>
      </c>
      <c r="I229" s="23">
        <v>5.8151141391744741</v>
      </c>
      <c r="J229" s="17">
        <f>'Table 2. Data for Standards'!H229*325851/'Table 2. Data for Standards'!E229/365</f>
        <v>13.210539877785278</v>
      </c>
      <c r="K229" s="133" t="str">
        <f>IF(
ISBLANK(
_xlfn.XLOOKUP(B229,'Table 4. Compliance Tracking'!B:B,'Table 4. Compliance Tracking'!J:J, "")
), "January 1, 2028", _xlfn.XLOOKUP(B229,'Table 4. Compliance Tracking'!B:B,'Table 4. Compliance Tracking'!J:J, "")
)</f>
        <v>January 1, 2028</v>
      </c>
    </row>
    <row r="230" spans="1:11" x14ac:dyDescent="0.25">
      <c r="A230" s="5" t="s">
        <v>1153</v>
      </c>
      <c r="B230" t="s">
        <v>395</v>
      </c>
      <c r="C230" s="9">
        <v>48.451347958196003</v>
      </c>
      <c r="D230" s="4" t="s">
        <v>9</v>
      </c>
      <c r="E230" s="41">
        <v>13.738244519832129</v>
      </c>
      <c r="F230" s="41" t="s">
        <v>9</v>
      </c>
      <c r="G230" s="19">
        <f t="shared" si="8"/>
        <v>71.645279029831045</v>
      </c>
      <c r="H230" s="23">
        <v>11.39879165055685</v>
      </c>
      <c r="I230" s="23">
        <v>5.844690917877549</v>
      </c>
      <c r="J230" s="17">
        <f>'Table 2. Data for Standards'!H230*325851/'Table 2. Data for Standards'!E230/365</f>
        <v>14.74658972432341</v>
      </c>
      <c r="K230" s="133" t="str">
        <f>IF(
ISBLANK(
_xlfn.XLOOKUP(B230,'Table 4. Compliance Tracking'!B:B,'Table 4. Compliance Tracking'!J:J, "")
), "January 1, 2028", _xlfn.XLOOKUP(B230,'Table 4. Compliance Tracking'!B:B,'Table 4. Compliance Tracking'!J:J, "")
)</f>
        <v>January 1, 2028</v>
      </c>
    </row>
    <row r="231" spans="1:11" x14ac:dyDescent="0.25">
      <c r="A231" s="5" t="s">
        <v>1154</v>
      </c>
      <c r="B231" t="s">
        <v>397</v>
      </c>
      <c r="C231" s="9">
        <v>29.556446211139711</v>
      </c>
      <c r="D231" s="4" t="s">
        <v>9</v>
      </c>
      <c r="E231" s="41">
        <v>20.670447956197521</v>
      </c>
      <c r="F231" s="41" t="s">
        <v>9</v>
      </c>
      <c r="G231" s="19">
        <f t="shared" si="8"/>
        <v>30.064501636847979</v>
      </c>
      <c r="H231" s="23">
        <v>6.118216861983381</v>
      </c>
      <c r="I231" s="23">
        <v>3.586166808584085</v>
      </c>
      <c r="J231" s="17">
        <f>'Table 2. Data for Standards'!H231*325851/'Table 2. Data for Standards'!E231/365</f>
        <v>7.234336972311457</v>
      </c>
      <c r="K231" s="133" t="str">
        <f>IF(
ISBLANK(
_xlfn.XLOOKUP(B231,'Table 4. Compliance Tracking'!B:B,'Table 4. Compliance Tracking'!J:J, "")
), "January 1, 2028", _xlfn.XLOOKUP(B231,'Table 4. Compliance Tracking'!B:B,'Table 4. Compliance Tracking'!J:J, "")
)</f>
        <v>January 1, 2028</v>
      </c>
    </row>
    <row r="232" spans="1:11" x14ac:dyDescent="0.25">
      <c r="A232" s="5" t="s">
        <v>1155</v>
      </c>
      <c r="B232" t="s">
        <v>399</v>
      </c>
      <c r="C232" s="9">
        <v>39.731570077111982</v>
      </c>
      <c r="D232" s="4" t="s">
        <v>9</v>
      </c>
      <c r="E232" s="41">
        <v>16.050795140744029</v>
      </c>
      <c r="F232" s="41" t="s">
        <v>9</v>
      </c>
      <c r="G232" s="19">
        <f t="shared" si="8"/>
        <v>59.601910748575349</v>
      </c>
      <c r="H232" s="23">
        <v>14.16941707090146</v>
      </c>
      <c r="I232" s="23">
        <v>7.3794180556081157</v>
      </c>
      <c r="J232" s="17">
        <f>'Table 2. Data for Standards'!H232*325851/'Table 2. Data for Standards'!E232/365</f>
        <v>6.7757629522768585</v>
      </c>
      <c r="K232" s="133" t="str">
        <f>IF(
ISBLANK(
_xlfn.XLOOKUP(B232,'Table 4. Compliance Tracking'!B:B,'Table 4. Compliance Tracking'!J:J, "")
), "January 1, 2028", _xlfn.XLOOKUP(B232,'Table 4. Compliance Tracking'!B:B,'Table 4. Compliance Tracking'!J:J, "")
)</f>
        <v>January 1, 2028</v>
      </c>
    </row>
    <row r="233" spans="1:11" x14ac:dyDescent="0.25">
      <c r="A233" s="5" t="s">
        <v>1156</v>
      </c>
      <c r="B233" t="s">
        <v>401</v>
      </c>
      <c r="C233" s="9">
        <v>34.122549600017621</v>
      </c>
      <c r="D233" s="4" t="s">
        <v>9</v>
      </c>
      <c r="E233" s="41">
        <v>19.90119169270961</v>
      </c>
      <c r="F233" s="41" t="s">
        <v>9</v>
      </c>
      <c r="G233" s="19">
        <f t="shared" si="8"/>
        <v>41.677301590912386</v>
      </c>
      <c r="H233" s="23">
        <v>5.7059406052875374</v>
      </c>
      <c r="I233" s="23">
        <v>3.3288905877987882</v>
      </c>
      <c r="J233" s="17">
        <f>'Table 2. Data for Standards'!H233*325851/'Table 2. Data for Standards'!E233/365</f>
        <v>10.298068123417739</v>
      </c>
      <c r="K233" s="133" t="str">
        <f>IF(
ISBLANK(
_xlfn.XLOOKUP(B233,'Table 4. Compliance Tracking'!B:B,'Table 4. Compliance Tracking'!J:J, "")
), "January 1, 2028", _xlfn.XLOOKUP(B233,'Table 4. Compliance Tracking'!B:B,'Table 4. Compliance Tracking'!J:J, "")
)</f>
        <v>January 1, 2028</v>
      </c>
    </row>
    <row r="234" spans="1:11" x14ac:dyDescent="0.25">
      <c r="A234" s="5" t="s">
        <v>402</v>
      </c>
      <c r="B234" t="s">
        <v>403</v>
      </c>
      <c r="C234" s="9">
        <v>19.2</v>
      </c>
      <c r="D234" s="4" t="s">
        <v>9</v>
      </c>
      <c r="E234" s="41">
        <v>18.5</v>
      </c>
      <c r="F234" s="41" t="s">
        <v>9</v>
      </c>
      <c r="G234" s="19">
        <f t="shared" si="8"/>
        <v>3.6458333333333299</v>
      </c>
      <c r="H234" s="23">
        <v>2.1</v>
      </c>
      <c r="I234" s="23">
        <v>1.3</v>
      </c>
      <c r="J234" s="17">
        <f>'Table 2. Data for Standards'!H234*325851/'Table 2. Data for Standards'!E234/365</f>
        <v>2.5788966875254422</v>
      </c>
      <c r="K234" s="133" t="str">
        <f>IF(
ISBLANK(
_xlfn.XLOOKUP(B234,'Table 4. Compliance Tracking'!B:B,'Table 4. Compliance Tracking'!J:J, "")
), "January 1, 2028", _xlfn.XLOOKUP(B234,'Table 4. Compliance Tracking'!B:B,'Table 4. Compliance Tracking'!J:J, "")
)</f>
        <v>January 1, 2028</v>
      </c>
    </row>
    <row r="235" spans="1:11" x14ac:dyDescent="0.25">
      <c r="A235" s="5" t="s">
        <v>404</v>
      </c>
      <c r="B235" t="s">
        <v>405</v>
      </c>
      <c r="C235" s="9">
        <v>20.01377959161815</v>
      </c>
      <c r="D235" s="4" t="s">
        <v>9</v>
      </c>
      <c r="E235" s="41">
        <v>20.01377959161815</v>
      </c>
      <c r="F235" s="41" t="s">
        <v>9</v>
      </c>
      <c r="G235" s="19" t="str">
        <f t="shared" si="8"/>
        <v>No Reduction</v>
      </c>
      <c r="H235" s="23" t="s">
        <v>9</v>
      </c>
      <c r="I235" s="23" t="s">
        <v>9</v>
      </c>
      <c r="J235" s="17">
        <f>'Table 2. Data for Standards'!H235*325851/'Table 2. Data for Standards'!E235/365</f>
        <v>1.4600317975636818</v>
      </c>
      <c r="K235" s="133" t="str">
        <f>IF(
ISBLANK(
_xlfn.XLOOKUP(B235,'Table 4. Compliance Tracking'!B:B,'Table 4. Compliance Tracking'!J:J, "")
), "January 1, 2028", _xlfn.XLOOKUP(B235,'Table 4. Compliance Tracking'!B:B,'Table 4. Compliance Tracking'!J:J, "")
)</f>
        <v>January 1, 2028</v>
      </c>
    </row>
    <row r="236" spans="1:11" x14ac:dyDescent="0.25">
      <c r="A236" s="5" t="s">
        <v>406</v>
      </c>
      <c r="B236" t="s">
        <v>407</v>
      </c>
      <c r="C236" s="9">
        <v>32.157013356200508</v>
      </c>
      <c r="D236" s="4" t="s">
        <v>9</v>
      </c>
      <c r="E236" s="41">
        <v>20.692567405309301</v>
      </c>
      <c r="F236" s="41" t="s">
        <v>9</v>
      </c>
      <c r="G236" s="19">
        <f t="shared" si="8"/>
        <v>35.65146372239397</v>
      </c>
      <c r="H236" s="23">
        <v>5.5629033018796461</v>
      </c>
      <c r="I236" s="23">
        <v>3.2653248931889149</v>
      </c>
      <c r="J236" s="17">
        <f>'Table 2. Data for Standards'!H236*325851/'Table 2. Data for Standards'!E236/365</f>
        <v>10.279383987140092</v>
      </c>
      <c r="K236" s="133" t="str">
        <f>IF(
ISBLANK(
_xlfn.XLOOKUP(B236,'Table 4. Compliance Tracking'!B:B,'Table 4. Compliance Tracking'!J:J, "")
), "January 1, 2028", _xlfn.XLOOKUP(B236,'Table 4. Compliance Tracking'!B:B,'Table 4. Compliance Tracking'!J:J, "")
)</f>
        <v>January 1, 2028</v>
      </c>
    </row>
    <row r="237" spans="1:11" x14ac:dyDescent="0.25">
      <c r="A237" s="5" t="s">
        <v>408</v>
      </c>
      <c r="B237" t="s">
        <v>409</v>
      </c>
      <c r="C237" s="9">
        <v>21.200587539608129</v>
      </c>
      <c r="D237" s="4" t="s">
        <v>9</v>
      </c>
      <c r="E237" s="41">
        <v>21.200587539608129</v>
      </c>
      <c r="F237" s="41" t="s">
        <v>9</v>
      </c>
      <c r="G237" s="19" t="str">
        <f t="shared" si="8"/>
        <v>No Reduction</v>
      </c>
      <c r="H237" s="23" t="s">
        <v>9</v>
      </c>
      <c r="I237" s="23" t="s">
        <v>9</v>
      </c>
      <c r="J237" s="17">
        <f>'Table 2. Data for Standards'!H237*325851/'Table 2. Data for Standards'!E237/365</f>
        <v>5.6409294904516383</v>
      </c>
      <c r="K237" s="133" t="str">
        <f>IF(
ISBLANK(
_xlfn.XLOOKUP(B237,'Table 4. Compliance Tracking'!B:B,'Table 4. Compliance Tracking'!J:J, "")
), "January 1, 2028", _xlfn.XLOOKUP(B237,'Table 4. Compliance Tracking'!B:B,'Table 4. Compliance Tracking'!J:J, "")
)</f>
        <v>January 1, 2028</v>
      </c>
    </row>
    <row r="238" spans="1:11" x14ac:dyDescent="0.25">
      <c r="A238" s="5" t="s">
        <v>1157</v>
      </c>
      <c r="B238" t="s">
        <v>411</v>
      </c>
      <c r="C238" s="9">
        <v>9.5014223267301414</v>
      </c>
      <c r="D238" s="4" t="s">
        <v>9</v>
      </c>
      <c r="E238" s="41">
        <v>9.5014223267301414</v>
      </c>
      <c r="F238" s="41" t="s">
        <v>9</v>
      </c>
      <c r="G238" s="19" t="str">
        <f t="shared" si="8"/>
        <v>No Reduction</v>
      </c>
      <c r="H238" s="23" t="s">
        <v>9</v>
      </c>
      <c r="I238" s="23" t="s">
        <v>9</v>
      </c>
      <c r="J238" s="17">
        <f>'Table 2. Data for Standards'!H238*325851/'Table 2. Data for Standards'!E238/365</f>
        <v>2.2485087103403911</v>
      </c>
      <c r="K238" s="133" t="str">
        <f>IF(
ISBLANK(
_xlfn.XLOOKUP(B238,'Table 4. Compliance Tracking'!B:B,'Table 4. Compliance Tracking'!J:J, "")
), "January 1, 2028", _xlfn.XLOOKUP(B238,'Table 4. Compliance Tracking'!B:B,'Table 4. Compliance Tracking'!J:J, "")
)</f>
        <v>January 1, 2028</v>
      </c>
    </row>
    <row r="239" spans="1:11" x14ac:dyDescent="0.25">
      <c r="A239" s="5" t="s">
        <v>412</v>
      </c>
      <c r="B239" t="s">
        <v>413</v>
      </c>
      <c r="C239" s="9">
        <v>91.268113303486146</v>
      </c>
      <c r="D239" s="4" t="s">
        <v>9</v>
      </c>
      <c r="E239" s="41">
        <v>14.13636782312034</v>
      </c>
      <c r="F239" s="41" t="s">
        <v>9</v>
      </c>
      <c r="G239" s="19">
        <f t="shared" si="8"/>
        <v>84.511164620973517</v>
      </c>
      <c r="H239" s="23">
        <v>31.710751411163741</v>
      </c>
      <c r="I239" s="23">
        <v>12.60547449781518</v>
      </c>
      <c r="J239" s="17">
        <f>'Table 2. Data for Standards'!H239*325851/'Table 2. Data for Standards'!E239/365</f>
        <v>24.445500819540015</v>
      </c>
      <c r="K239" s="133" t="str">
        <f>IF(
ISBLANK(
_xlfn.XLOOKUP(B239,'Table 4. Compliance Tracking'!B:B,'Table 4. Compliance Tracking'!J:J, "")
), "January 1, 2028", _xlfn.XLOOKUP(B239,'Table 4. Compliance Tracking'!B:B,'Table 4. Compliance Tracking'!J:J, "")
)</f>
        <v>January 1, 2028</v>
      </c>
    </row>
    <row r="240" spans="1:11" x14ac:dyDescent="0.25">
      <c r="A240" s="5" t="s">
        <v>414</v>
      </c>
      <c r="B240" t="s">
        <v>415</v>
      </c>
      <c r="C240" s="9">
        <v>13.6</v>
      </c>
      <c r="D240" s="4" t="s">
        <v>9</v>
      </c>
      <c r="E240" s="41">
        <v>13.6</v>
      </c>
      <c r="F240" s="41" t="s">
        <v>9</v>
      </c>
      <c r="G240" s="19" t="str">
        <f t="shared" si="8"/>
        <v>No Reduction</v>
      </c>
      <c r="H240" s="23" t="s">
        <v>9</v>
      </c>
      <c r="I240" s="23" t="s">
        <v>9</v>
      </c>
      <c r="J240" s="17">
        <f>'Table 2. Data for Standards'!H240*325851/'Table 2. Data for Standards'!E240/365</f>
        <v>12.756242194380482</v>
      </c>
      <c r="K240" s="133" t="str">
        <f>IF(
ISBLANK(
_xlfn.XLOOKUP(B240,'Table 4. Compliance Tracking'!B:B,'Table 4. Compliance Tracking'!J:J, "")
), "January 1, 2028", _xlfn.XLOOKUP(B240,'Table 4. Compliance Tracking'!B:B,'Table 4. Compliance Tracking'!J:J, "")
)</f>
        <v>January 1, 2028</v>
      </c>
    </row>
    <row r="241" spans="1:11" x14ac:dyDescent="0.25">
      <c r="A241" s="5" t="s">
        <v>1158</v>
      </c>
      <c r="B241" t="s">
        <v>417</v>
      </c>
      <c r="C241" s="9">
        <v>13.69222747222757</v>
      </c>
      <c r="D241" s="4" t="s">
        <v>9</v>
      </c>
      <c r="E241" s="41">
        <v>13.69222747222757</v>
      </c>
      <c r="F241" s="41" t="s">
        <v>9</v>
      </c>
      <c r="G241" s="19" t="str">
        <f t="shared" si="8"/>
        <v>No Reduction</v>
      </c>
      <c r="H241" s="23" t="s">
        <v>9</v>
      </c>
      <c r="I241" s="23" t="s">
        <v>9</v>
      </c>
      <c r="J241" s="17">
        <f>'Table 2. Data for Standards'!H241*325851/'Table 2. Data for Standards'!E241/365</f>
        <v>4.2746842306091075</v>
      </c>
      <c r="K241" s="133" t="str">
        <f>IF(
ISBLANK(
_xlfn.XLOOKUP(B241,'Table 4. Compliance Tracking'!B:B,'Table 4. Compliance Tracking'!J:J, "")
), "January 1, 2028", _xlfn.XLOOKUP(B241,'Table 4. Compliance Tracking'!B:B,'Table 4. Compliance Tracking'!J:J, "")
)</f>
        <v>January 1, 2028</v>
      </c>
    </row>
    <row r="242" spans="1:11" x14ac:dyDescent="0.25">
      <c r="A242" s="5" t="s">
        <v>1159</v>
      </c>
      <c r="B242" t="s">
        <v>419</v>
      </c>
      <c r="C242" s="136" t="s">
        <v>51</v>
      </c>
      <c r="D242" s="137"/>
      <c r="E242" s="137"/>
      <c r="F242" s="137"/>
      <c r="G242" s="137"/>
      <c r="H242" s="137"/>
      <c r="I242" s="137"/>
      <c r="J242" s="138"/>
      <c r="K242" s="133" t="str">
        <f>IF(
ISBLANK(
_xlfn.XLOOKUP(B242,'Table 4. Compliance Tracking'!B:B,'Table 4. Compliance Tracking'!J:J, "")
), "January 1, 2028", _xlfn.XLOOKUP(B242,'Table 4. Compliance Tracking'!B:B,'Table 4. Compliance Tracking'!J:J, "")
)</f>
        <v>January 1, 2028</v>
      </c>
    </row>
    <row r="243" spans="1:11" x14ac:dyDescent="0.25">
      <c r="A243" s="5" t="s">
        <v>420</v>
      </c>
      <c r="B243" t="s">
        <v>421</v>
      </c>
      <c r="C243" s="9">
        <v>27.44721051236802</v>
      </c>
      <c r="D243" s="4" t="s">
        <v>9</v>
      </c>
      <c r="E243" s="41">
        <v>23.630941840008621</v>
      </c>
      <c r="F243" s="41" t="s">
        <v>9</v>
      </c>
      <c r="G243" s="19">
        <f>IF(IF(ISNUMBER(C243),(C243-E243)/C243*100,(D243-F243)/D243*100)&gt;0,IF(ISNUMBER(C243),(C243-E243)/C243*100,(D243-F243)/D243*100),"No Reduction")</f>
        <v>13.904031051314835</v>
      </c>
      <c r="H243" s="23">
        <v>3.9541412728098808</v>
      </c>
      <c r="I243" s="23">
        <v>2.3628003160359632</v>
      </c>
      <c r="J243" s="17">
        <f>'Table 2. Data for Standards'!H243*325851/'Table 2. Data for Standards'!E243/365</f>
        <v>10.551429057768992</v>
      </c>
      <c r="K243" s="133" t="str">
        <f>IF(
ISBLANK(
_xlfn.XLOOKUP(B243,'Table 4. Compliance Tracking'!B:B,'Table 4. Compliance Tracking'!J:J, "")
), "January 1, 2028", _xlfn.XLOOKUP(B243,'Table 4. Compliance Tracking'!B:B,'Table 4. Compliance Tracking'!J:J, "")
)</f>
        <v>January 1, 2028</v>
      </c>
    </row>
    <row r="244" spans="1:11" x14ac:dyDescent="0.25">
      <c r="A244" s="5" t="s">
        <v>1160</v>
      </c>
      <c r="B244" t="s">
        <v>423</v>
      </c>
      <c r="C244" s="9">
        <v>33.4</v>
      </c>
      <c r="D244" s="4" t="s">
        <v>9</v>
      </c>
      <c r="E244" s="41">
        <v>33.4</v>
      </c>
      <c r="F244" s="41" t="s">
        <v>9</v>
      </c>
      <c r="G244" s="19" t="str">
        <f>IF(IF(ISNUMBER(C244),(C244-E244)/C244*100,(D244-F244)/D244*100)&gt;0,IF(ISNUMBER(C244),(C244-E244)/C244*100,(D244-F244)/D244*100),"No Reduction")</f>
        <v>No Reduction</v>
      </c>
      <c r="H244" s="23" t="s">
        <v>9</v>
      </c>
      <c r="I244" s="23" t="s">
        <v>9</v>
      </c>
      <c r="J244" s="17">
        <f>'Table 2. Data for Standards'!H244*325851/'Table 2. Data for Standards'!E244/365</f>
        <v>10.573532497288532</v>
      </c>
      <c r="K244" s="133" t="str">
        <f>IF(
ISBLANK(
_xlfn.XLOOKUP(B244,'Table 4. Compliance Tracking'!B:B,'Table 4. Compliance Tracking'!J:J, "")
), "January 1, 2028", _xlfn.XLOOKUP(B244,'Table 4. Compliance Tracking'!B:B,'Table 4. Compliance Tracking'!J:J, "")
)</f>
        <v>January 1, 2028</v>
      </c>
    </row>
    <row r="245" spans="1:11" x14ac:dyDescent="0.25">
      <c r="A245" s="5" t="s">
        <v>424</v>
      </c>
      <c r="B245" t="s">
        <v>425</v>
      </c>
      <c r="C245" s="9">
        <v>104.69741088380199</v>
      </c>
      <c r="D245" s="4" t="s">
        <v>9</v>
      </c>
      <c r="E245" s="41">
        <v>15.737841343304691</v>
      </c>
      <c r="F245" s="41" t="s">
        <v>9</v>
      </c>
      <c r="G245" s="19">
        <f>IF(IF(ISNUMBER(C245),(C245-E245)/C245*100,(D245-F245)/D245*100)&gt;0,IF(ISNUMBER(C245),(C245-E245)/C245*100,(D245-F245)/D245*100),"No Reduction")</f>
        <v>84.968261191509995</v>
      </c>
      <c r="H245" s="23">
        <v>27.326773362061019</v>
      </c>
      <c r="I245" s="23">
        <v>11.56860413292477</v>
      </c>
      <c r="J245" s="17">
        <f>'Table 2. Data for Standards'!H245*325851/'Table 2. Data for Standards'!E245/365</f>
        <v>11.324379465903238</v>
      </c>
      <c r="K245" s="133" t="str">
        <f>IF(
ISBLANK(
_xlfn.XLOOKUP(B245,'Table 4. Compliance Tracking'!B:B,'Table 4. Compliance Tracking'!J:J, "")
), "January 1, 2028", _xlfn.XLOOKUP(B245,'Table 4. Compliance Tracking'!B:B,'Table 4. Compliance Tracking'!J:J, "")
)</f>
        <v>January 1, 2028</v>
      </c>
    </row>
    <row r="246" spans="1:11" x14ac:dyDescent="0.25">
      <c r="A246" s="5" t="s">
        <v>1161</v>
      </c>
      <c r="B246" t="s">
        <v>427</v>
      </c>
      <c r="C246" s="136" t="s">
        <v>51</v>
      </c>
      <c r="D246" s="137"/>
      <c r="E246" s="137"/>
      <c r="F246" s="137"/>
      <c r="G246" s="137"/>
      <c r="H246" s="137"/>
      <c r="I246" s="137"/>
      <c r="J246" s="138"/>
      <c r="K246" s="133" t="str">
        <f>IF(
ISBLANK(
_xlfn.XLOOKUP(B246,'Table 4. Compliance Tracking'!B:B,'Table 4. Compliance Tracking'!J:J, "")
), "January 1, 2028", _xlfn.XLOOKUP(B246,'Table 4. Compliance Tracking'!B:B,'Table 4. Compliance Tracking'!J:J, "")
)</f>
        <v>January 1, 2028</v>
      </c>
    </row>
    <row r="247" spans="1:11" x14ac:dyDescent="0.25">
      <c r="A247" s="5" t="s">
        <v>1162</v>
      </c>
      <c r="B247" t="s">
        <v>429</v>
      </c>
      <c r="C247" s="9">
        <v>35.628776367260272</v>
      </c>
      <c r="D247" s="4" t="s">
        <v>9</v>
      </c>
      <c r="E247" s="41">
        <v>17.606269645502369</v>
      </c>
      <c r="F247" s="41" t="s">
        <v>9</v>
      </c>
      <c r="G247" s="19">
        <f t="shared" ref="G247:G256" si="9">IF(IF(ISNUMBER(C247),(C247-E247)/C247*100,(D247-F247)/D247*100)&gt;0,IF(ISNUMBER(C247),(C247-E247)/C247*100,(D247-F247)/D247*100),"No Reduction")</f>
        <v>50.584130467974788</v>
      </c>
      <c r="H247" s="23">
        <v>8.1478642028500392</v>
      </c>
      <c r="I247" s="23">
        <v>4.588860271164676</v>
      </c>
      <c r="J247" s="17">
        <f>'Table 2. Data for Standards'!H247*325851/'Table 2. Data for Standards'!E247/365</f>
        <v>9.0695512425981732</v>
      </c>
      <c r="K247" s="133" t="str">
        <f>IF(
ISBLANK(
_xlfn.XLOOKUP(B247,'Table 4. Compliance Tracking'!B:B,'Table 4. Compliance Tracking'!J:J, "")
), "January 1, 2028", _xlfn.XLOOKUP(B247,'Table 4. Compliance Tracking'!B:B,'Table 4. Compliance Tracking'!J:J, "")
)</f>
        <v>January 1, 2028</v>
      </c>
    </row>
    <row r="248" spans="1:11" x14ac:dyDescent="0.25">
      <c r="A248" s="5" t="s">
        <v>1163</v>
      </c>
      <c r="B248" t="s">
        <v>431</v>
      </c>
      <c r="C248" s="9">
        <v>66.599999999999994</v>
      </c>
      <c r="D248" s="4" t="s">
        <v>9</v>
      </c>
      <c r="E248" s="41">
        <v>13.1</v>
      </c>
      <c r="F248" s="41" t="s">
        <v>9</v>
      </c>
      <c r="G248" s="19">
        <f t="shared" si="9"/>
        <v>80.330330330330327</v>
      </c>
      <c r="H248" s="23">
        <v>21.7</v>
      </c>
      <c r="I248" s="23">
        <v>9.5</v>
      </c>
      <c r="J248" s="17">
        <f>'Table 2. Data for Standards'!H248*325851/'Table 2. Data for Standards'!E248/365</f>
        <v>23.15518886888454</v>
      </c>
      <c r="K248" s="133" t="str">
        <f>IF(
ISBLANK(
_xlfn.XLOOKUP(B248,'Table 4. Compliance Tracking'!B:B,'Table 4. Compliance Tracking'!J:J, "")
), "January 1, 2028", _xlfn.XLOOKUP(B248,'Table 4. Compliance Tracking'!B:B,'Table 4. Compliance Tracking'!J:J, "")
)</f>
        <v>January 1, 2028</v>
      </c>
    </row>
    <row r="249" spans="1:11" x14ac:dyDescent="0.25">
      <c r="A249" s="5" t="s">
        <v>1164</v>
      </c>
      <c r="B249" t="s">
        <v>433</v>
      </c>
      <c r="C249" s="9">
        <v>11.18854366160026</v>
      </c>
      <c r="D249" s="4" t="s">
        <v>9</v>
      </c>
      <c r="E249" s="41">
        <v>11.18854366160026</v>
      </c>
      <c r="F249" s="41" t="s">
        <v>9</v>
      </c>
      <c r="G249" s="19" t="str">
        <f t="shared" si="9"/>
        <v>No Reduction</v>
      </c>
      <c r="H249" s="23" t="s">
        <v>9</v>
      </c>
      <c r="I249" s="23" t="s">
        <v>9</v>
      </c>
      <c r="J249" s="17">
        <f>'Table 2. Data for Standards'!H249*325851/'Table 2. Data for Standards'!E249/365</f>
        <v>7.1501235668173688</v>
      </c>
      <c r="K249" s="133" t="str">
        <f>IF(
ISBLANK(
_xlfn.XLOOKUP(B249,'Table 4. Compliance Tracking'!B:B,'Table 4. Compliance Tracking'!J:J, "")
), "January 1, 2028", _xlfn.XLOOKUP(B249,'Table 4. Compliance Tracking'!B:B,'Table 4. Compliance Tracking'!J:J, "")
)</f>
        <v>January 1, 2028</v>
      </c>
    </row>
    <row r="250" spans="1:11" x14ac:dyDescent="0.25">
      <c r="A250" s="5" t="s">
        <v>1165</v>
      </c>
      <c r="B250" t="s">
        <v>435</v>
      </c>
      <c r="C250" s="9">
        <v>77.609094147894126</v>
      </c>
      <c r="D250" s="4" t="s">
        <v>9</v>
      </c>
      <c r="E250" s="41">
        <v>15.274105541654709</v>
      </c>
      <c r="F250" s="41" t="s">
        <v>9</v>
      </c>
      <c r="G250" s="19">
        <f t="shared" si="9"/>
        <v>80.319180748910782</v>
      </c>
      <c r="H250" s="23">
        <v>19.558092831054971</v>
      </c>
      <c r="I250" s="23">
        <v>9.065708573562226</v>
      </c>
      <c r="J250" s="17">
        <f>'Table 2. Data for Standards'!H250*325851/'Table 2. Data for Standards'!E250/365</f>
        <v>9.4739995576775833</v>
      </c>
      <c r="K250" s="133" t="str">
        <f>IF(
ISBLANK(
_xlfn.XLOOKUP(B250,'Table 4. Compliance Tracking'!B:B,'Table 4. Compliance Tracking'!J:J, "")
), "January 1, 2028", _xlfn.XLOOKUP(B250,'Table 4. Compliance Tracking'!B:B,'Table 4. Compliance Tracking'!J:J, "")
)</f>
        <v>January 1, 2028</v>
      </c>
    </row>
    <row r="251" spans="1:11" x14ac:dyDescent="0.25">
      <c r="A251" s="5" t="s">
        <v>1166</v>
      </c>
      <c r="B251" t="s">
        <v>437</v>
      </c>
      <c r="C251" s="127">
        <v>15.9</v>
      </c>
      <c r="D251" s="4" t="s">
        <v>9</v>
      </c>
      <c r="E251" s="125">
        <v>14.8</v>
      </c>
      <c r="F251" s="41" t="s">
        <v>9</v>
      </c>
      <c r="G251" s="19">
        <f t="shared" si="9"/>
        <v>6.9182389937106885</v>
      </c>
      <c r="H251" s="131">
        <v>3.8</v>
      </c>
      <c r="I251" s="131">
        <v>2.2999999999999998</v>
      </c>
      <c r="J251" s="17">
        <f>'Table 2. Data for Standards'!H251*325851/'Table 2. Data for Standards'!E251/365</f>
        <v>4.7485229547216319</v>
      </c>
      <c r="K251" s="133" t="str">
        <f>IF(
ISBLANK(
_xlfn.XLOOKUP(B251,'Table 4. Compliance Tracking'!B:B,'Table 4. Compliance Tracking'!J:J, "")
), "January 1, 2028", _xlfn.XLOOKUP(B251,'Table 4. Compliance Tracking'!B:B,'Table 4. Compliance Tracking'!J:J, "")
)</f>
        <v>January 1, 2028</v>
      </c>
    </row>
    <row r="252" spans="1:11" x14ac:dyDescent="0.25">
      <c r="A252" s="5" t="s">
        <v>1167</v>
      </c>
      <c r="B252" t="s">
        <v>439</v>
      </c>
      <c r="C252" s="9">
        <v>17.7</v>
      </c>
      <c r="D252" s="4" t="s">
        <v>9</v>
      </c>
      <c r="E252" s="41">
        <v>17.7</v>
      </c>
      <c r="F252" s="41" t="s">
        <v>9</v>
      </c>
      <c r="G252" s="19" t="str">
        <f t="shared" si="9"/>
        <v>No Reduction</v>
      </c>
      <c r="H252" s="23" t="s">
        <v>9</v>
      </c>
      <c r="I252" s="23" t="s">
        <v>9</v>
      </c>
      <c r="J252" s="17">
        <f>'Table 2. Data for Standards'!H252*325851/'Table 2. Data for Standards'!E252/365</f>
        <v>3.4208476259886833</v>
      </c>
      <c r="K252" s="133" t="str">
        <f>IF(
ISBLANK(
_xlfn.XLOOKUP(B252,'Table 4. Compliance Tracking'!B:B,'Table 4. Compliance Tracking'!J:J, "")
), "January 1, 2028", _xlfn.XLOOKUP(B252,'Table 4. Compliance Tracking'!B:B,'Table 4. Compliance Tracking'!J:J, "")
)</f>
        <v>January 1, 2028</v>
      </c>
    </row>
    <row r="253" spans="1:11" x14ac:dyDescent="0.25">
      <c r="A253" s="5" t="s">
        <v>1168</v>
      </c>
      <c r="B253" t="s">
        <v>441</v>
      </c>
      <c r="C253" s="9">
        <v>8.5577781435190143</v>
      </c>
      <c r="D253" s="4" t="s">
        <v>9</v>
      </c>
      <c r="E253" s="41">
        <v>8.5577781435190143</v>
      </c>
      <c r="F253" s="41" t="s">
        <v>9</v>
      </c>
      <c r="G253" s="19" t="str">
        <f t="shared" si="9"/>
        <v>No Reduction</v>
      </c>
      <c r="H253" s="23" t="s">
        <v>9</v>
      </c>
      <c r="I253" s="23" t="s">
        <v>9</v>
      </c>
      <c r="J253" s="17">
        <f>'Table 2. Data for Standards'!H253*325851/'Table 2. Data for Standards'!E253/365</f>
        <v>9.1158711368851861</v>
      </c>
      <c r="K253" s="133" t="str">
        <f>IF(
ISBLANK(
_xlfn.XLOOKUP(B253,'Table 4. Compliance Tracking'!B:B,'Table 4. Compliance Tracking'!J:J, "")
), "January 1, 2028", _xlfn.XLOOKUP(B253,'Table 4. Compliance Tracking'!B:B,'Table 4. Compliance Tracking'!J:J, "")
)</f>
        <v>January 1, 2028</v>
      </c>
    </row>
    <row r="254" spans="1:11" x14ac:dyDescent="0.25">
      <c r="A254" s="5" t="s">
        <v>1169</v>
      </c>
      <c r="B254" t="s">
        <v>443</v>
      </c>
      <c r="C254" s="9">
        <v>34.911027991393411</v>
      </c>
      <c r="D254" s="4" t="s">
        <v>9</v>
      </c>
      <c r="E254" s="41">
        <v>34.911027991393411</v>
      </c>
      <c r="F254" s="41" t="s">
        <v>9</v>
      </c>
      <c r="G254" s="19" t="str">
        <f t="shared" si="9"/>
        <v>No Reduction</v>
      </c>
      <c r="H254" s="23" t="s">
        <v>9</v>
      </c>
      <c r="I254" s="23" t="s">
        <v>9</v>
      </c>
      <c r="J254" s="17">
        <f>'Table 2. Data for Standards'!H254*325851/'Table 2. Data for Standards'!E254/365</f>
        <v>8.6376274215872293</v>
      </c>
      <c r="K254" s="133" t="str">
        <f>IF(
ISBLANK(
_xlfn.XLOOKUP(B254,'Table 4. Compliance Tracking'!B:B,'Table 4. Compliance Tracking'!J:J, "")
), "January 1, 2028", _xlfn.XLOOKUP(B254,'Table 4. Compliance Tracking'!B:B,'Table 4. Compliance Tracking'!J:J, "")
)</f>
        <v>January 1, 2028</v>
      </c>
    </row>
    <row r="255" spans="1:11" x14ac:dyDescent="0.25">
      <c r="A255" s="5" t="s">
        <v>444</v>
      </c>
      <c r="B255" t="s">
        <v>445</v>
      </c>
      <c r="C255" s="9">
        <v>27.6</v>
      </c>
      <c r="D255" s="4" t="s">
        <v>9</v>
      </c>
      <c r="E255" s="41">
        <v>27.6</v>
      </c>
      <c r="F255" s="41" t="s">
        <v>9</v>
      </c>
      <c r="G255" s="19" t="str">
        <f t="shared" si="9"/>
        <v>No Reduction</v>
      </c>
      <c r="H255" s="23" t="s">
        <v>9</v>
      </c>
      <c r="I255" s="23" t="s">
        <v>9</v>
      </c>
      <c r="J255" s="17">
        <f>'Table 2. Data for Standards'!H255*325851/'Table 2. Data for Standards'!E255/365</f>
        <v>25.387689910401246</v>
      </c>
      <c r="K255" s="133" t="str">
        <f>IF(
ISBLANK(
_xlfn.XLOOKUP(B255,'Table 4. Compliance Tracking'!B:B,'Table 4. Compliance Tracking'!J:J, "")
), "January 1, 2028", _xlfn.XLOOKUP(B255,'Table 4. Compliance Tracking'!B:B,'Table 4. Compliance Tracking'!J:J, "")
)</f>
        <v>January 1, 2028</v>
      </c>
    </row>
    <row r="256" spans="1:11" x14ac:dyDescent="0.25">
      <c r="A256" s="5" t="s">
        <v>446</v>
      </c>
      <c r="B256" t="s">
        <v>447</v>
      </c>
      <c r="C256" s="16">
        <v>7.6</v>
      </c>
      <c r="D256" s="17" t="s">
        <v>9</v>
      </c>
      <c r="E256" s="41">
        <v>7.6</v>
      </c>
      <c r="F256" s="41" t="s">
        <v>9</v>
      </c>
      <c r="G256" s="19" t="str">
        <f t="shared" si="9"/>
        <v>No Reduction</v>
      </c>
      <c r="H256" s="23" t="s">
        <v>9</v>
      </c>
      <c r="I256" s="23" t="s">
        <v>9</v>
      </c>
      <c r="J256" s="17">
        <f>'Table 2. Data for Standards'!H256*325851/'Table 2. Data for Standards'!E256/365</f>
        <v>33.468383999496403</v>
      </c>
      <c r="K256" s="133" t="str">
        <f>IF(
ISBLANK(
_xlfn.XLOOKUP(B256,'Table 4. Compliance Tracking'!B:B,'Table 4. Compliance Tracking'!J:J, "")
), "January 1, 2028", _xlfn.XLOOKUP(B256,'Table 4. Compliance Tracking'!B:B,'Table 4. Compliance Tracking'!J:J, "")
)</f>
        <v>January 1, 2028</v>
      </c>
    </row>
    <row r="257" spans="1:11" x14ac:dyDescent="0.25">
      <c r="A257" s="5" t="s">
        <v>448</v>
      </c>
      <c r="B257" t="s">
        <v>449</v>
      </c>
      <c r="C257" s="136" t="s">
        <v>51</v>
      </c>
      <c r="D257" s="137"/>
      <c r="E257" s="137"/>
      <c r="F257" s="137"/>
      <c r="G257" s="137"/>
      <c r="H257" s="137"/>
      <c r="I257" s="137"/>
      <c r="J257" s="138"/>
      <c r="K257" s="133" t="str">
        <f>IF(
ISBLANK(
_xlfn.XLOOKUP(B257,'Table 4. Compliance Tracking'!B:B,'Table 4. Compliance Tracking'!J:J, "")
), "January 1, 2028", _xlfn.XLOOKUP(B257,'Table 4. Compliance Tracking'!B:B,'Table 4. Compliance Tracking'!J:J, "")
)</f>
        <v>January 1, 2028</v>
      </c>
    </row>
    <row r="258" spans="1:11" x14ac:dyDescent="0.25">
      <c r="A258" s="5" t="s">
        <v>450</v>
      </c>
      <c r="B258" t="s">
        <v>451</v>
      </c>
      <c r="C258" s="136" t="s">
        <v>51</v>
      </c>
      <c r="D258" s="137"/>
      <c r="E258" s="137"/>
      <c r="F258" s="137"/>
      <c r="G258" s="137"/>
      <c r="H258" s="137"/>
      <c r="I258" s="137"/>
      <c r="J258" s="138"/>
      <c r="K258" s="133" t="str">
        <f>IF(
ISBLANK(
_xlfn.XLOOKUP(B258,'Table 4. Compliance Tracking'!B:B,'Table 4. Compliance Tracking'!J:J, "")
), "January 1, 2028", _xlfn.XLOOKUP(B258,'Table 4. Compliance Tracking'!B:B,'Table 4. Compliance Tracking'!J:J, "")
)</f>
        <v>January 1, 2028</v>
      </c>
    </row>
    <row r="259" spans="1:11" x14ac:dyDescent="0.25">
      <c r="A259" s="5" t="s">
        <v>452</v>
      </c>
      <c r="B259" t="s">
        <v>453</v>
      </c>
      <c r="C259" s="136" t="s">
        <v>51</v>
      </c>
      <c r="D259" s="137"/>
      <c r="E259" s="137"/>
      <c r="F259" s="137"/>
      <c r="G259" s="137"/>
      <c r="H259" s="137"/>
      <c r="I259" s="137"/>
      <c r="J259" s="138"/>
      <c r="K259" s="133" t="str">
        <f>IF(
ISBLANK(
_xlfn.XLOOKUP(B259,'Table 4. Compliance Tracking'!B:B,'Table 4. Compliance Tracking'!J:J, "")
), "January 1, 2028", _xlfn.XLOOKUP(B259,'Table 4. Compliance Tracking'!B:B,'Table 4. Compliance Tracking'!J:J, "")
)</f>
        <v>January 1, 2028</v>
      </c>
    </row>
    <row r="260" spans="1:11" x14ac:dyDescent="0.25">
      <c r="A260" s="5" t="s">
        <v>454</v>
      </c>
      <c r="B260" t="s">
        <v>455</v>
      </c>
      <c r="C260" s="9">
        <v>37.6</v>
      </c>
      <c r="D260" s="39" t="s">
        <v>9</v>
      </c>
      <c r="E260" s="39">
        <v>21.7</v>
      </c>
      <c r="F260" s="39" t="s">
        <v>9</v>
      </c>
      <c r="G260" s="19">
        <f t="shared" ref="G260:G292" si="10">IF(IF(ISNUMBER(C260),(C260-E260)/C260*100,(D260-F260)/D260*100)&gt;0,IF(ISNUMBER(C260),(C260-E260)/C260*100,(D260-F260)/D260*100),"No Reduction")</f>
        <v>42.287234042553195</v>
      </c>
      <c r="H260" s="39">
        <v>8.6999999999999993</v>
      </c>
      <c r="I260" s="39">
        <v>4.7</v>
      </c>
      <c r="J260" s="17">
        <f>'Table 2. Data for Standards'!H260*325851/'Table 2. Data for Standards'!E260/365</f>
        <v>15.862947108417528</v>
      </c>
      <c r="K260" s="133" t="str">
        <f>IF(
ISBLANK(
_xlfn.XLOOKUP(B260,'Table 4. Compliance Tracking'!B:B,'Table 4. Compliance Tracking'!J:J, "")
), "January 1, 2028", _xlfn.XLOOKUP(B260,'Table 4. Compliance Tracking'!B:B,'Table 4. Compliance Tracking'!J:J, "")
)</f>
        <v>January 1, 2028</v>
      </c>
    </row>
    <row r="261" spans="1:11" x14ac:dyDescent="0.25">
      <c r="A261" s="5" t="s">
        <v>1170</v>
      </c>
      <c r="B261" t="s">
        <v>457</v>
      </c>
      <c r="C261" s="9">
        <v>89.5</v>
      </c>
      <c r="D261" s="4" t="s">
        <v>9</v>
      </c>
      <c r="E261" s="41">
        <v>13.018101102981131</v>
      </c>
      <c r="F261" s="41" t="s">
        <v>9</v>
      </c>
      <c r="G261" s="19">
        <f t="shared" si="10"/>
        <v>85.454635639127218</v>
      </c>
      <c r="H261" s="23">
        <v>23.1</v>
      </c>
      <c r="I261" s="23">
        <v>9.6999999999999993</v>
      </c>
      <c r="J261" s="17">
        <f>'Table 2. Data for Standards'!H261*325851/'Table 2. Data for Standards'!E261/365</f>
        <v>9.8671156122775319</v>
      </c>
      <c r="K261" s="133" t="str">
        <f>IF(
ISBLANK(
_xlfn.XLOOKUP(B261,'Table 4. Compliance Tracking'!B:B,'Table 4. Compliance Tracking'!J:J, "")
), "January 1, 2028", _xlfn.XLOOKUP(B261,'Table 4. Compliance Tracking'!B:B,'Table 4. Compliance Tracking'!J:J, "")
)</f>
        <v>January 1, 2028</v>
      </c>
    </row>
    <row r="262" spans="1:11" x14ac:dyDescent="0.25">
      <c r="A262" s="5" t="s">
        <v>1171</v>
      </c>
      <c r="B262" t="s">
        <v>459</v>
      </c>
      <c r="C262" s="9">
        <v>23.468940688039972</v>
      </c>
      <c r="D262" s="4" t="s">
        <v>9</v>
      </c>
      <c r="E262" s="41">
        <v>13.600819763682431</v>
      </c>
      <c r="F262" s="41" t="s">
        <v>9</v>
      </c>
      <c r="G262" s="19">
        <f t="shared" si="10"/>
        <v>42.047577074437122</v>
      </c>
      <c r="H262" s="23">
        <v>6.5079721273185553</v>
      </c>
      <c r="I262" s="23">
        <v>3.6955343077148122</v>
      </c>
      <c r="J262" s="17">
        <f>'Table 2. Data for Standards'!H262*325851/'Table 2. Data for Standards'!E262/365</f>
        <v>19.518895396245284</v>
      </c>
      <c r="K262" s="133" t="str">
        <f>IF(
ISBLANK(
_xlfn.XLOOKUP(B262,'Table 4. Compliance Tracking'!B:B,'Table 4. Compliance Tracking'!J:J, "")
), "January 1, 2028", _xlfn.XLOOKUP(B262,'Table 4. Compliance Tracking'!B:B,'Table 4. Compliance Tracking'!J:J, "")
)</f>
        <v>January 1, 2028</v>
      </c>
    </row>
    <row r="263" spans="1:11" x14ac:dyDescent="0.25">
      <c r="A263" s="5" t="s">
        <v>1172</v>
      </c>
      <c r="B263" t="s">
        <v>461</v>
      </c>
      <c r="C263" s="9">
        <v>11.580038292519291</v>
      </c>
      <c r="D263" s="4" t="s">
        <v>9</v>
      </c>
      <c r="E263" s="41">
        <v>11.580038292519291</v>
      </c>
      <c r="F263" s="41" t="s">
        <v>9</v>
      </c>
      <c r="G263" s="19" t="str">
        <f t="shared" si="10"/>
        <v>No Reduction</v>
      </c>
      <c r="H263" s="23" t="s">
        <v>9</v>
      </c>
      <c r="I263" s="23" t="s">
        <v>9</v>
      </c>
      <c r="J263" s="17">
        <f>'Table 2. Data for Standards'!H263*325851/'Table 2. Data for Standards'!E263/365</f>
        <v>27.997652987114098</v>
      </c>
      <c r="K263" s="133" t="str">
        <f>IF(
ISBLANK(
_xlfn.XLOOKUP(B263,'Table 4. Compliance Tracking'!B:B,'Table 4. Compliance Tracking'!J:J, "")
), "January 1, 2028", _xlfn.XLOOKUP(B263,'Table 4. Compliance Tracking'!B:B,'Table 4. Compliance Tracking'!J:J, "")
)</f>
        <v>January 1, 2028</v>
      </c>
    </row>
    <row r="264" spans="1:11" x14ac:dyDescent="0.25">
      <c r="A264" s="5" t="s">
        <v>462</v>
      </c>
      <c r="B264" t="s">
        <v>463</v>
      </c>
      <c r="C264" s="9">
        <v>36.386662301866799</v>
      </c>
      <c r="D264" s="4" t="s">
        <v>9</v>
      </c>
      <c r="E264" s="41">
        <v>31.778663372074501</v>
      </c>
      <c r="F264" s="41" t="s">
        <v>9</v>
      </c>
      <c r="G264" s="19">
        <f t="shared" si="10"/>
        <v>12.663978057574926</v>
      </c>
      <c r="H264" s="23">
        <v>3.4856686910390211</v>
      </c>
      <c r="I264" s="23">
        <v>2.0987435614718621</v>
      </c>
      <c r="J264" s="17">
        <f>'Table 2. Data for Standards'!H264*325851/'Table 2. Data for Standards'!E264/365</f>
        <v>5.832928194863837</v>
      </c>
      <c r="K264" s="133" t="str">
        <f>IF(
ISBLANK(
_xlfn.XLOOKUP(B264,'Table 4. Compliance Tracking'!B:B,'Table 4. Compliance Tracking'!J:J, "")
), "January 1, 2028", _xlfn.XLOOKUP(B264,'Table 4. Compliance Tracking'!B:B,'Table 4. Compliance Tracking'!J:J, "")
)</f>
        <v>January 1, 2028</v>
      </c>
    </row>
    <row r="265" spans="1:11" x14ac:dyDescent="0.25">
      <c r="A265" s="5" t="s">
        <v>1173</v>
      </c>
      <c r="B265" t="s">
        <v>465</v>
      </c>
      <c r="C265" s="9">
        <v>3.7732828757543881</v>
      </c>
      <c r="D265" s="4" t="s">
        <v>9</v>
      </c>
      <c r="E265" s="41">
        <v>3.7732828757543881</v>
      </c>
      <c r="F265" s="41" t="s">
        <v>9</v>
      </c>
      <c r="G265" s="19" t="str">
        <f t="shared" si="10"/>
        <v>No Reduction</v>
      </c>
      <c r="H265" s="23" t="s">
        <v>9</v>
      </c>
      <c r="I265" s="23" t="s">
        <v>9</v>
      </c>
      <c r="J265" s="17">
        <f>'Table 2. Data for Standards'!H265*325851/'Table 2. Data for Standards'!E265/365</f>
        <v>7.6123743676595863</v>
      </c>
      <c r="K265" s="133" t="str">
        <f>IF(
ISBLANK(
_xlfn.XLOOKUP(B265,'Table 4. Compliance Tracking'!B:B,'Table 4. Compliance Tracking'!J:J, "")
), "January 1, 2028", _xlfn.XLOOKUP(B265,'Table 4. Compliance Tracking'!B:B,'Table 4. Compliance Tracking'!J:J, "")
)</f>
        <v>January 1, 2028</v>
      </c>
    </row>
    <row r="266" spans="1:11" x14ac:dyDescent="0.25">
      <c r="A266" s="5" t="s">
        <v>466</v>
      </c>
      <c r="B266" t="s">
        <v>465</v>
      </c>
      <c r="C266" s="9">
        <v>3.7732828757543881</v>
      </c>
      <c r="D266" s="4" t="s">
        <v>9</v>
      </c>
      <c r="E266" s="41">
        <v>3.7732828757543881</v>
      </c>
      <c r="F266" s="41" t="s">
        <v>9</v>
      </c>
      <c r="G266" s="19" t="str">
        <f t="shared" si="10"/>
        <v>No Reduction</v>
      </c>
      <c r="H266" s="23" t="s">
        <v>9</v>
      </c>
      <c r="I266" s="23" t="s">
        <v>9</v>
      </c>
      <c r="J266" s="17">
        <f>'Table 2. Data for Standards'!H266*325851/'Table 2. Data for Standards'!E266/365</f>
        <v>7.6123743676595863</v>
      </c>
      <c r="K266" s="133" t="str">
        <f>IF(
ISBLANK(
_xlfn.XLOOKUP(B266,'Table 4. Compliance Tracking'!B:B,'Table 4. Compliance Tracking'!J:J, "")
), "January 1, 2028", _xlfn.XLOOKUP(B266,'Table 4. Compliance Tracking'!B:B,'Table 4. Compliance Tracking'!J:J, "")
)</f>
        <v>January 1, 2028</v>
      </c>
    </row>
    <row r="267" spans="1:11" x14ac:dyDescent="0.25">
      <c r="A267" s="5" t="s">
        <v>1174</v>
      </c>
      <c r="B267" t="s">
        <v>468</v>
      </c>
      <c r="C267" s="9">
        <v>14.3</v>
      </c>
      <c r="D267" s="4" t="s">
        <v>9</v>
      </c>
      <c r="E267" s="41">
        <v>14</v>
      </c>
      <c r="F267" s="41" t="s">
        <v>9</v>
      </c>
      <c r="G267" s="19">
        <f t="shared" si="10"/>
        <v>2.0979020979021028</v>
      </c>
      <c r="H267" s="23">
        <v>2</v>
      </c>
      <c r="I267" s="23">
        <v>1.2</v>
      </c>
      <c r="J267" s="17">
        <f>'Table 2. Data for Standards'!H267*325851/'Table 2. Data for Standards'!E267/365</f>
        <v>6.7990009765466937</v>
      </c>
      <c r="K267" s="133" t="str">
        <f>IF(
ISBLANK(
_xlfn.XLOOKUP(B267,'Table 4. Compliance Tracking'!B:B,'Table 4. Compliance Tracking'!J:J, "")
), "January 1, 2028", _xlfn.XLOOKUP(B267,'Table 4. Compliance Tracking'!B:B,'Table 4. Compliance Tracking'!J:J, "")
)</f>
        <v>January 1, 2028</v>
      </c>
    </row>
    <row r="268" spans="1:11" x14ac:dyDescent="0.25">
      <c r="A268" s="5" t="s">
        <v>469</v>
      </c>
      <c r="B268" t="s">
        <v>470</v>
      </c>
      <c r="C268" s="9">
        <v>28.54707304963534</v>
      </c>
      <c r="D268" s="4" t="s">
        <v>9</v>
      </c>
      <c r="E268" s="41">
        <v>28.54707304963534</v>
      </c>
      <c r="F268" s="41" t="s">
        <v>9</v>
      </c>
      <c r="G268" s="19" t="str">
        <f t="shared" si="10"/>
        <v>No Reduction</v>
      </c>
      <c r="H268" s="23" t="s">
        <v>9</v>
      </c>
      <c r="I268" s="23" t="s">
        <v>9</v>
      </c>
      <c r="J268" s="17">
        <f>'Table 2. Data for Standards'!H268*325851/'Table 2. Data for Standards'!E268/365</f>
        <v>11.533691859521014</v>
      </c>
      <c r="K268" s="133" t="str">
        <f>IF(
ISBLANK(
_xlfn.XLOOKUP(B268,'Table 4. Compliance Tracking'!B:B,'Table 4. Compliance Tracking'!J:J, "")
), "January 1, 2028", _xlfn.XLOOKUP(B268,'Table 4. Compliance Tracking'!B:B,'Table 4. Compliance Tracking'!J:J, "")
)</f>
        <v>January 1, 2028</v>
      </c>
    </row>
    <row r="269" spans="1:11" x14ac:dyDescent="0.25">
      <c r="A269" s="5" t="s">
        <v>471</v>
      </c>
      <c r="B269" t="s">
        <v>472</v>
      </c>
      <c r="C269" s="9">
        <v>28.82243209217841</v>
      </c>
      <c r="D269" s="4" t="s">
        <v>9</v>
      </c>
      <c r="E269" s="41">
        <v>19.53831444647901</v>
      </c>
      <c r="F269" s="41" t="s">
        <v>9</v>
      </c>
      <c r="G269" s="19">
        <f t="shared" si="10"/>
        <v>32.211430374811592</v>
      </c>
      <c r="H269" s="23">
        <v>3.0312052945558898</v>
      </c>
      <c r="I269" s="23">
        <v>1.8125349170004279</v>
      </c>
      <c r="J269" s="17">
        <f>'Table 2. Data for Standards'!H269*325851/'Table 2. Data for Standards'!E269/365</f>
        <v>5.5296383560819207</v>
      </c>
      <c r="K269" s="133" t="str">
        <f>IF(
ISBLANK(
_xlfn.XLOOKUP(B269,'Table 4. Compliance Tracking'!B:B,'Table 4. Compliance Tracking'!J:J, "")
), "January 1, 2028", _xlfn.XLOOKUP(B269,'Table 4. Compliance Tracking'!B:B,'Table 4. Compliance Tracking'!J:J, "")
)</f>
        <v>January 1, 2028</v>
      </c>
    </row>
    <row r="270" spans="1:11" x14ac:dyDescent="0.25">
      <c r="A270" s="5" t="s">
        <v>1175</v>
      </c>
      <c r="B270" t="s">
        <v>474</v>
      </c>
      <c r="C270" s="9">
        <v>77.430488801072798</v>
      </c>
      <c r="D270" s="4" t="s">
        <v>9</v>
      </c>
      <c r="E270" s="41">
        <v>24.314278662208348</v>
      </c>
      <c r="F270" s="41" t="s">
        <v>9</v>
      </c>
      <c r="G270" s="19">
        <f t="shared" si="10"/>
        <v>68.598572682817064</v>
      </c>
      <c r="H270" s="23">
        <v>21.582187774681611</v>
      </c>
      <c r="I270" s="23">
        <v>10.90855144703248</v>
      </c>
      <c r="J270" s="17">
        <f>'Table 2. Data for Standards'!H270*325851/'Table 2. Data for Standards'!E270/365</f>
        <v>6.7711129483159347</v>
      </c>
      <c r="K270" s="133" t="str">
        <f>IF(
ISBLANK(
_xlfn.XLOOKUP(B270,'Table 4. Compliance Tracking'!B:B,'Table 4. Compliance Tracking'!J:J, "")
), "January 1, 2028", _xlfn.XLOOKUP(B270,'Table 4. Compliance Tracking'!B:B,'Table 4. Compliance Tracking'!J:J, "")
)</f>
        <v>January 1, 2028</v>
      </c>
    </row>
    <row r="271" spans="1:11" x14ac:dyDescent="0.25">
      <c r="A271" s="5" t="s">
        <v>475</v>
      </c>
      <c r="B271" t="s">
        <v>476</v>
      </c>
      <c r="C271" s="9">
        <v>17.777060624208168</v>
      </c>
      <c r="D271" s="4" t="s">
        <v>9</v>
      </c>
      <c r="E271" s="41">
        <v>16.603493837603981</v>
      </c>
      <c r="F271" s="41" t="s">
        <v>9</v>
      </c>
      <c r="G271" s="19">
        <f t="shared" si="10"/>
        <v>6.6015794816273825</v>
      </c>
      <c r="H271" s="23">
        <v>2.4309120296266382</v>
      </c>
      <c r="I271" s="23">
        <v>1.448305143617777</v>
      </c>
      <c r="J271" s="17">
        <f>'Table 2. Data for Standards'!H271*325851/'Table 2. Data for Standards'!E271/365</f>
        <v>1.428001842032701</v>
      </c>
      <c r="K271" s="133" t="str">
        <f>IF(
ISBLANK(
_xlfn.XLOOKUP(B271,'Table 4. Compliance Tracking'!B:B,'Table 4. Compliance Tracking'!J:J, "")
), "January 1, 2028", _xlfn.XLOOKUP(B271,'Table 4. Compliance Tracking'!B:B,'Table 4. Compliance Tracking'!J:J, "")
)</f>
        <v>January 1, 2028</v>
      </c>
    </row>
    <row r="272" spans="1:11" x14ac:dyDescent="0.25">
      <c r="A272" s="5" t="s">
        <v>1176</v>
      </c>
      <c r="B272" t="s">
        <v>478</v>
      </c>
      <c r="C272" s="9">
        <v>35.299999999999997</v>
      </c>
      <c r="D272" s="4" t="s">
        <v>9</v>
      </c>
      <c r="E272" s="41">
        <v>34.200000000000003</v>
      </c>
      <c r="F272" s="41" t="s">
        <v>9</v>
      </c>
      <c r="G272" s="19">
        <f t="shared" si="10"/>
        <v>3.1161473087818541</v>
      </c>
      <c r="H272" s="23">
        <v>2.9</v>
      </c>
      <c r="I272" s="23">
        <v>1.7</v>
      </c>
      <c r="J272" s="17">
        <f>'Table 2. Data for Standards'!H272*325851/'Table 2. Data for Standards'!E272/365</f>
        <v>17.841290631492285</v>
      </c>
      <c r="K272" s="133" t="str">
        <f>IF(
ISBLANK(
_xlfn.XLOOKUP(B272,'Table 4. Compliance Tracking'!B:B,'Table 4. Compliance Tracking'!J:J, "")
), "January 1, 2028", _xlfn.XLOOKUP(B272,'Table 4. Compliance Tracking'!B:B,'Table 4. Compliance Tracking'!J:J, "")
)</f>
        <v>January 1, 2028</v>
      </c>
    </row>
    <row r="273" spans="1:11" x14ac:dyDescent="0.25">
      <c r="A273" s="5" t="s">
        <v>1177</v>
      </c>
      <c r="B273" t="s">
        <v>480</v>
      </c>
      <c r="C273" s="9">
        <v>40.902483604975487</v>
      </c>
      <c r="D273" s="4" t="s">
        <v>9</v>
      </c>
      <c r="E273" s="41">
        <v>12.843319490392711</v>
      </c>
      <c r="F273" s="41" t="s">
        <v>9</v>
      </c>
      <c r="G273" s="19">
        <f t="shared" si="10"/>
        <v>68.600147574338465</v>
      </c>
      <c r="H273" s="23">
        <v>11.49178470420415</v>
      </c>
      <c r="I273" s="23">
        <v>5.879925003368399</v>
      </c>
      <c r="J273" s="17">
        <f>'Table 2. Data for Standards'!H273*325851/'Table 2. Data for Standards'!E273/365</f>
        <v>11.934528174716359</v>
      </c>
      <c r="K273" s="133" t="str">
        <f>IF(
ISBLANK(
_xlfn.XLOOKUP(B273,'Table 4. Compliance Tracking'!B:B,'Table 4. Compliance Tracking'!J:J, "")
), "January 1, 2028", _xlfn.XLOOKUP(B273,'Table 4. Compliance Tracking'!B:B,'Table 4. Compliance Tracking'!J:J, "")
)</f>
        <v>January 1, 2028</v>
      </c>
    </row>
    <row r="274" spans="1:11" x14ac:dyDescent="0.25">
      <c r="A274" s="5" t="s">
        <v>481</v>
      </c>
      <c r="B274" t="s">
        <v>482</v>
      </c>
      <c r="C274" s="9">
        <v>16.66827745943344</v>
      </c>
      <c r="D274" s="4" t="s">
        <v>9</v>
      </c>
      <c r="E274" s="41">
        <v>16.66827745943344</v>
      </c>
      <c r="F274" s="41" t="s">
        <v>9</v>
      </c>
      <c r="G274" s="19" t="str">
        <f t="shared" si="10"/>
        <v>No Reduction</v>
      </c>
      <c r="H274" s="23" t="s">
        <v>9</v>
      </c>
      <c r="I274" s="23" t="s">
        <v>9</v>
      </c>
      <c r="J274" s="17">
        <f>'Table 2. Data for Standards'!H274*325851/'Table 2. Data for Standards'!E274/365</f>
        <v>11.404831028538075</v>
      </c>
      <c r="K274" s="133" t="str">
        <f>IF(
ISBLANK(
_xlfn.XLOOKUP(B274,'Table 4. Compliance Tracking'!B:B,'Table 4. Compliance Tracking'!J:J, "")
), "January 1, 2028", _xlfn.XLOOKUP(B274,'Table 4. Compliance Tracking'!B:B,'Table 4. Compliance Tracking'!J:J, "")
)</f>
        <v>January 1, 2028</v>
      </c>
    </row>
    <row r="275" spans="1:11" x14ac:dyDescent="0.25">
      <c r="A275" s="5" t="s">
        <v>483</v>
      </c>
      <c r="B275" t="s">
        <v>484</v>
      </c>
      <c r="C275" s="9">
        <v>12.442396220106289</v>
      </c>
      <c r="D275" s="4" t="s">
        <v>9</v>
      </c>
      <c r="E275" s="41">
        <v>12.442396220106289</v>
      </c>
      <c r="F275" s="41" t="s">
        <v>9</v>
      </c>
      <c r="G275" s="19" t="str">
        <f t="shared" si="10"/>
        <v>No Reduction</v>
      </c>
      <c r="H275" s="23" t="s">
        <v>9</v>
      </c>
      <c r="I275" s="23" t="s">
        <v>9</v>
      </c>
      <c r="J275" s="17">
        <f>'Table 2. Data for Standards'!H275*325851/'Table 2. Data for Standards'!E275/365</f>
        <v>2.2939593811663879</v>
      </c>
      <c r="K275" s="133" t="str">
        <f>IF(
ISBLANK(
_xlfn.XLOOKUP(B275,'Table 4. Compliance Tracking'!B:B,'Table 4. Compliance Tracking'!J:J, "")
), "January 1, 2028", _xlfn.XLOOKUP(B275,'Table 4. Compliance Tracking'!B:B,'Table 4. Compliance Tracking'!J:J, "")
)</f>
        <v>January 1, 2028</v>
      </c>
    </row>
    <row r="276" spans="1:11" x14ac:dyDescent="0.25">
      <c r="A276" s="5" t="s">
        <v>1178</v>
      </c>
      <c r="B276" t="s">
        <v>486</v>
      </c>
      <c r="C276" s="9">
        <v>27.06476481967826</v>
      </c>
      <c r="D276" s="4" t="s">
        <v>9</v>
      </c>
      <c r="E276" s="41">
        <v>26.6</v>
      </c>
      <c r="F276" s="41" t="s">
        <v>9</v>
      </c>
      <c r="G276" s="19">
        <f t="shared" si="10"/>
        <v>1.7172320645488741</v>
      </c>
      <c r="H276" s="23">
        <v>3.5</v>
      </c>
      <c r="I276" s="23">
        <v>2.1</v>
      </c>
      <c r="J276" s="17">
        <f>'Table 2. Data for Standards'!H276*325851/'Table 2. Data for Standards'!E276/365</f>
        <v>4.9821719386845631</v>
      </c>
      <c r="K276" s="133" t="str">
        <f>IF(
ISBLANK(
_xlfn.XLOOKUP(B276,'Table 4. Compliance Tracking'!B:B,'Table 4. Compliance Tracking'!J:J, "")
), "January 1, 2028", _xlfn.XLOOKUP(B276,'Table 4. Compliance Tracking'!B:B,'Table 4. Compliance Tracking'!J:J, "")
)</f>
        <v>January 1, 2028</v>
      </c>
    </row>
    <row r="277" spans="1:11" x14ac:dyDescent="0.25">
      <c r="A277" s="5" t="s">
        <v>1179</v>
      </c>
      <c r="B277" t="s">
        <v>488</v>
      </c>
      <c r="C277" s="9">
        <v>36.935541445828683</v>
      </c>
      <c r="D277" s="4" t="s">
        <v>9</v>
      </c>
      <c r="E277" s="41">
        <v>34.9</v>
      </c>
      <c r="F277" s="41" t="s">
        <v>9</v>
      </c>
      <c r="G277" s="19">
        <f t="shared" si="10"/>
        <v>5.5110643194823625</v>
      </c>
      <c r="H277" s="23">
        <v>8.7827468982511192</v>
      </c>
      <c r="I277" s="23">
        <v>5.0612860058934386</v>
      </c>
      <c r="J277" s="17">
        <f>'Table 2. Data for Standards'!H277*325851/'Table 2. Data for Standards'!E277/365</f>
        <v>13.039932011486011</v>
      </c>
      <c r="K277" s="133" t="str">
        <f>IF(
ISBLANK(
_xlfn.XLOOKUP(B277,'Table 4. Compliance Tracking'!B:B,'Table 4. Compliance Tracking'!J:J, "")
), "January 1, 2028", _xlfn.XLOOKUP(B277,'Table 4. Compliance Tracking'!B:B,'Table 4. Compliance Tracking'!J:J, "")
)</f>
        <v>January 1, 2028</v>
      </c>
    </row>
    <row r="278" spans="1:11" x14ac:dyDescent="0.25">
      <c r="A278" s="5" t="s">
        <v>489</v>
      </c>
      <c r="B278" t="s">
        <v>490</v>
      </c>
      <c r="C278" s="9">
        <v>54.349922254897727</v>
      </c>
      <c r="D278" s="4" t="s">
        <v>9</v>
      </c>
      <c r="E278" s="41">
        <v>21.01837279275502</v>
      </c>
      <c r="F278" s="41" t="s">
        <v>9</v>
      </c>
      <c r="G278" s="19">
        <f t="shared" si="10"/>
        <v>61.327685632777595</v>
      </c>
      <c r="H278" s="23">
        <v>9.2822899637417677</v>
      </c>
      <c r="I278" s="23">
        <v>5.1642557778192577</v>
      </c>
      <c r="J278" s="17">
        <f>'Table 2. Data for Standards'!H278*325851/'Table 2. Data for Standards'!E278/365</f>
        <v>7.1702173521924637</v>
      </c>
      <c r="K278" s="133" t="str">
        <f>IF(
ISBLANK(
_xlfn.XLOOKUP(B278,'Table 4. Compliance Tracking'!B:B,'Table 4. Compliance Tracking'!J:J, "")
), "January 1, 2028", _xlfn.XLOOKUP(B278,'Table 4. Compliance Tracking'!B:B,'Table 4. Compliance Tracking'!J:J, "")
)</f>
        <v>January 1, 2028</v>
      </c>
    </row>
    <row r="279" spans="1:11" x14ac:dyDescent="0.25">
      <c r="A279" s="5" t="s">
        <v>1180</v>
      </c>
      <c r="B279" t="s">
        <v>492</v>
      </c>
      <c r="C279" s="9">
        <v>35.326726551525503</v>
      </c>
      <c r="D279" s="4" t="s">
        <v>9</v>
      </c>
      <c r="E279" s="41">
        <v>16.035920694530439</v>
      </c>
      <c r="F279" s="41" t="s">
        <v>9</v>
      </c>
      <c r="G279" s="19">
        <f t="shared" si="10"/>
        <v>54.606830975008734</v>
      </c>
      <c r="H279" s="23">
        <v>10.93489081619129</v>
      </c>
      <c r="I279" s="23">
        <v>5.5523210451458294</v>
      </c>
      <c r="J279" s="17">
        <f>'Table 2. Data for Standards'!H279*325851/'Table 2. Data for Standards'!E279/365</f>
        <v>13.352695485738561</v>
      </c>
      <c r="K279" s="133" t="str">
        <f>IF(
ISBLANK(
_xlfn.XLOOKUP(B279,'Table 4. Compliance Tracking'!B:B,'Table 4. Compliance Tracking'!J:J, "")
), "January 1, 2028", _xlfn.XLOOKUP(B279,'Table 4. Compliance Tracking'!B:B,'Table 4. Compliance Tracking'!J:J, "")
)</f>
        <v>January 1, 2028</v>
      </c>
    </row>
    <row r="280" spans="1:11" x14ac:dyDescent="0.25">
      <c r="A280" s="5" t="s">
        <v>1181</v>
      </c>
      <c r="B280" t="s">
        <v>494</v>
      </c>
      <c r="C280" s="9">
        <v>14</v>
      </c>
      <c r="D280" s="4" t="s">
        <v>9</v>
      </c>
      <c r="E280" s="41">
        <v>14</v>
      </c>
      <c r="F280" s="41" t="s">
        <v>9</v>
      </c>
      <c r="G280" s="19" t="str">
        <f t="shared" si="10"/>
        <v>No Reduction</v>
      </c>
      <c r="H280" s="23" t="s">
        <v>9</v>
      </c>
      <c r="I280" s="23" t="s">
        <v>9</v>
      </c>
      <c r="J280" s="17">
        <f>'Table 2. Data for Standards'!H280*325851/'Table 2. Data for Standards'!E280/365</f>
        <v>14.588499176151835</v>
      </c>
      <c r="K280" s="133" t="str">
        <f>IF(
ISBLANK(
_xlfn.XLOOKUP(B280,'Table 4. Compliance Tracking'!B:B,'Table 4. Compliance Tracking'!J:J, "")
), "January 1, 2028", _xlfn.XLOOKUP(B280,'Table 4. Compliance Tracking'!B:B,'Table 4. Compliance Tracking'!J:J, "")
)</f>
        <v>January 1, 2028</v>
      </c>
    </row>
    <row r="281" spans="1:11" x14ac:dyDescent="0.25">
      <c r="A281" s="5" t="s">
        <v>495</v>
      </c>
      <c r="B281" t="s">
        <v>496</v>
      </c>
      <c r="C281" s="9">
        <v>52.1</v>
      </c>
      <c r="D281" s="4" t="s">
        <v>9</v>
      </c>
      <c r="E281" s="41">
        <v>21.7</v>
      </c>
      <c r="F281" s="41" t="s">
        <v>9</v>
      </c>
      <c r="G281" s="19">
        <f t="shared" si="10"/>
        <v>58.349328214971209</v>
      </c>
      <c r="H281" s="23">
        <v>12.3</v>
      </c>
      <c r="I281" s="23">
        <v>6.7</v>
      </c>
      <c r="J281" s="17">
        <f>'Table 2. Data for Standards'!H281*325851/'Table 2. Data for Standards'!E281/365</f>
        <v>21.854921025062346</v>
      </c>
      <c r="K281" s="133" t="str">
        <f>IF(
ISBLANK(
_xlfn.XLOOKUP(B281,'Table 4. Compliance Tracking'!B:B,'Table 4. Compliance Tracking'!J:J, "")
), "January 1, 2028", _xlfn.XLOOKUP(B281,'Table 4. Compliance Tracking'!B:B,'Table 4. Compliance Tracking'!J:J, "")
)</f>
        <v>January 1, 2028</v>
      </c>
    </row>
    <row r="282" spans="1:11" x14ac:dyDescent="0.25">
      <c r="A282" s="5" t="s">
        <v>497</v>
      </c>
      <c r="B282" t="s">
        <v>498</v>
      </c>
      <c r="C282" s="9">
        <v>37.027469857076099</v>
      </c>
      <c r="D282" s="4" t="s">
        <v>9</v>
      </c>
      <c r="E282" s="41">
        <v>16.45309015048397</v>
      </c>
      <c r="F282" s="41" t="s">
        <v>9</v>
      </c>
      <c r="G282" s="19">
        <f t="shared" si="10"/>
        <v>55.56517846347063</v>
      </c>
      <c r="H282" s="23">
        <v>10.910145099042721</v>
      </c>
      <c r="I282" s="23">
        <v>5.9179950750111718</v>
      </c>
      <c r="J282" s="17">
        <f>'Table 2. Data for Standards'!H282*325851/'Table 2. Data for Standards'!E282/365</f>
        <v>31.185724004551663</v>
      </c>
      <c r="K282" s="133" t="str">
        <f>IF(
ISBLANK(
_xlfn.XLOOKUP(B282,'Table 4. Compliance Tracking'!B:B,'Table 4. Compliance Tracking'!J:J, "")
), "January 1, 2028", _xlfn.XLOOKUP(B282,'Table 4. Compliance Tracking'!B:B,'Table 4. Compliance Tracking'!J:J, "")
)</f>
        <v>January 1, 2028</v>
      </c>
    </row>
    <row r="283" spans="1:11" x14ac:dyDescent="0.25">
      <c r="A283" s="5" t="s">
        <v>499</v>
      </c>
      <c r="B283" t="s">
        <v>500</v>
      </c>
      <c r="C283" s="9">
        <v>36.74979392654263</v>
      </c>
      <c r="D283" s="4" t="s">
        <v>9</v>
      </c>
      <c r="E283" s="41">
        <v>36.171355381273607</v>
      </c>
      <c r="F283" s="41" t="s">
        <v>9</v>
      </c>
      <c r="G283" s="19">
        <f t="shared" si="10"/>
        <v>1.573991262169349</v>
      </c>
      <c r="H283" s="23">
        <v>1.513696552829797</v>
      </c>
      <c r="I283" s="23">
        <v>0.90321840598883951</v>
      </c>
      <c r="J283" s="17">
        <f>'Table 2. Data for Standards'!H283*325851/'Table 2. Data for Standards'!E283/365</f>
        <v>18.276611954269036</v>
      </c>
      <c r="K283" s="133" t="str">
        <f>IF(
ISBLANK(
_xlfn.XLOOKUP(B283,'Table 4. Compliance Tracking'!B:B,'Table 4. Compliance Tracking'!J:J, "")
), "January 1, 2028", _xlfn.XLOOKUP(B283,'Table 4. Compliance Tracking'!B:B,'Table 4. Compliance Tracking'!J:J, "")
)</f>
        <v>January 1, 2028</v>
      </c>
    </row>
    <row r="284" spans="1:11" x14ac:dyDescent="0.25">
      <c r="A284" s="5" t="s">
        <v>1182</v>
      </c>
      <c r="B284" t="s">
        <v>502</v>
      </c>
      <c r="C284" s="9">
        <v>34.299999999999997</v>
      </c>
      <c r="D284" s="4" t="s">
        <v>9</v>
      </c>
      <c r="E284" s="41">
        <v>19.159527948357649</v>
      </c>
      <c r="F284" s="41" t="s">
        <v>9</v>
      </c>
      <c r="G284" s="19">
        <f t="shared" si="10"/>
        <v>44.141317934817344</v>
      </c>
      <c r="H284" s="23">
        <v>10.1</v>
      </c>
      <c r="I284" s="23">
        <v>5.7</v>
      </c>
      <c r="J284" s="17">
        <f>'Table 2. Data for Standards'!H284*325851/'Table 2. Data for Standards'!E284/365</f>
        <v>4.8282908729747849</v>
      </c>
      <c r="K284" s="133" t="str">
        <f>IF(
ISBLANK(
_xlfn.XLOOKUP(B284,'Table 4. Compliance Tracking'!B:B,'Table 4. Compliance Tracking'!J:J, "")
), "January 1, 2028", _xlfn.XLOOKUP(B284,'Table 4. Compliance Tracking'!B:B,'Table 4. Compliance Tracking'!J:J, "")
)</f>
        <v>January 1, 2028</v>
      </c>
    </row>
    <row r="285" spans="1:11" x14ac:dyDescent="0.25">
      <c r="A285" s="5" t="s">
        <v>1183</v>
      </c>
      <c r="B285" t="s">
        <v>504</v>
      </c>
      <c r="C285" s="9">
        <v>27.887479015102489</v>
      </c>
      <c r="D285" s="4" t="s">
        <v>9</v>
      </c>
      <c r="E285" s="41">
        <v>21.4444323462791</v>
      </c>
      <c r="F285" s="41" t="s">
        <v>9</v>
      </c>
      <c r="G285" s="19">
        <f t="shared" si="10"/>
        <v>23.103725744927146</v>
      </c>
      <c r="H285" s="23">
        <v>4.8611963750614846</v>
      </c>
      <c r="I285" s="23">
        <v>2.883426257599345</v>
      </c>
      <c r="J285" s="17">
        <f>'Table 2. Data for Standards'!H285*325851/'Table 2. Data for Standards'!E285/365</f>
        <v>6.2880744597300664</v>
      </c>
      <c r="K285" s="133" t="str">
        <f>IF(
ISBLANK(
_xlfn.XLOOKUP(B285,'Table 4. Compliance Tracking'!B:B,'Table 4. Compliance Tracking'!J:J, "")
), "January 1, 2028", _xlfn.XLOOKUP(B285,'Table 4. Compliance Tracking'!B:B,'Table 4. Compliance Tracking'!J:J, "")
)</f>
        <v>January 1, 2028</v>
      </c>
    </row>
    <row r="286" spans="1:11" x14ac:dyDescent="0.25">
      <c r="A286" s="5" t="s">
        <v>1184</v>
      </c>
      <c r="B286" t="s">
        <v>506</v>
      </c>
      <c r="C286" s="9">
        <v>8.283651923765639</v>
      </c>
      <c r="D286" s="4" t="s">
        <v>9</v>
      </c>
      <c r="E286" s="41">
        <v>8.283651923765639</v>
      </c>
      <c r="F286" s="41" t="s">
        <v>9</v>
      </c>
      <c r="G286" s="19" t="str">
        <f t="shared" si="10"/>
        <v>No Reduction</v>
      </c>
      <c r="H286" s="23" t="s">
        <v>9</v>
      </c>
      <c r="I286" s="23" t="s">
        <v>9</v>
      </c>
      <c r="J286" s="17">
        <f>'Table 2. Data for Standards'!H286*325851/'Table 2. Data for Standards'!E286/365</f>
        <v>2.4472282882463072</v>
      </c>
      <c r="K286" s="133" t="str">
        <f>IF(
ISBLANK(
_xlfn.XLOOKUP(B286,'Table 4. Compliance Tracking'!B:B,'Table 4. Compliance Tracking'!J:J, "")
), "January 1, 2028", _xlfn.XLOOKUP(B286,'Table 4. Compliance Tracking'!B:B,'Table 4. Compliance Tracking'!J:J, "")
)</f>
        <v>January 1, 2028</v>
      </c>
    </row>
    <row r="287" spans="1:11" x14ac:dyDescent="0.25">
      <c r="A287" s="5" t="s">
        <v>507</v>
      </c>
      <c r="B287" t="s">
        <v>508</v>
      </c>
      <c r="C287" s="9">
        <v>26.649473695460632</v>
      </c>
      <c r="D287" s="4" t="s">
        <v>9</v>
      </c>
      <c r="E287" s="41">
        <v>26.467727527148821</v>
      </c>
      <c r="F287" s="41" t="s">
        <v>9</v>
      </c>
      <c r="G287" s="19">
        <f t="shared" si="10"/>
        <v>0.68198783356374149</v>
      </c>
      <c r="H287" s="23">
        <v>2.8125063862017621</v>
      </c>
      <c r="I287" s="23">
        <v>1.536484470988243</v>
      </c>
      <c r="J287" s="17">
        <f>'Table 2. Data for Standards'!H287*325851/'Table 2. Data for Standards'!E287/365</f>
        <v>5.3282937118245188</v>
      </c>
      <c r="K287" s="133" t="str">
        <f>IF(
ISBLANK(
_xlfn.XLOOKUP(B287,'Table 4. Compliance Tracking'!B:B,'Table 4. Compliance Tracking'!J:J, "")
), "January 1, 2028", _xlfn.XLOOKUP(B287,'Table 4. Compliance Tracking'!B:B,'Table 4. Compliance Tracking'!J:J, "")
)</f>
        <v>January 1, 2028</v>
      </c>
    </row>
    <row r="288" spans="1:11" x14ac:dyDescent="0.25">
      <c r="A288" s="5" t="s">
        <v>509</v>
      </c>
      <c r="B288" t="s">
        <v>510</v>
      </c>
      <c r="C288" s="9">
        <v>30.955791739820349</v>
      </c>
      <c r="D288" s="4" t="s">
        <v>9</v>
      </c>
      <c r="E288" s="41">
        <v>15.61180657326757</v>
      </c>
      <c r="F288" s="41" t="s">
        <v>9</v>
      </c>
      <c r="G288" s="19">
        <f t="shared" si="10"/>
        <v>49.567413088694686</v>
      </c>
      <c r="H288" s="23">
        <v>7.8509906435763979</v>
      </c>
      <c r="I288" s="23">
        <v>4.4038091966108404</v>
      </c>
      <c r="J288" s="17">
        <f>'Table 2. Data for Standards'!H288*325851/'Table 2. Data for Standards'!E288/365</f>
        <v>66.229527277035714</v>
      </c>
      <c r="K288" s="133" t="str">
        <f>IF(
ISBLANK(
_xlfn.XLOOKUP(B288,'Table 4. Compliance Tracking'!B:B,'Table 4. Compliance Tracking'!J:J, "")
), "January 1, 2028", _xlfn.XLOOKUP(B288,'Table 4. Compliance Tracking'!B:B,'Table 4. Compliance Tracking'!J:J, "")
)</f>
        <v>January 1, 2028</v>
      </c>
    </row>
    <row r="289" spans="1:11" x14ac:dyDescent="0.25">
      <c r="A289" s="5" t="s">
        <v>1185</v>
      </c>
      <c r="B289" t="s">
        <v>512</v>
      </c>
      <c r="C289" s="9">
        <v>18.947558450550211</v>
      </c>
      <c r="D289" s="4" t="s">
        <v>9</v>
      </c>
      <c r="E289" s="100">
        <v>18.899999999999999</v>
      </c>
      <c r="F289" s="41" t="s">
        <v>9</v>
      </c>
      <c r="G289" s="101" t="s">
        <v>756</v>
      </c>
      <c r="H289" s="102" t="s">
        <v>9</v>
      </c>
      <c r="I289" s="102" t="s">
        <v>9</v>
      </c>
      <c r="J289" s="17">
        <f>'Table 2. Data for Standards'!H289*325851/'Table 2. Data for Standards'!E289/365</f>
        <v>5.0392383812022166</v>
      </c>
      <c r="K289" s="133" t="str">
        <f>IF(
ISBLANK(
_xlfn.XLOOKUP(B289,'Table 4. Compliance Tracking'!B:B,'Table 4. Compliance Tracking'!J:J, "")
), "January 1, 2028", _xlfn.XLOOKUP(B289,'Table 4. Compliance Tracking'!B:B,'Table 4. Compliance Tracking'!J:J, "")
)</f>
        <v>January 1, 2028</v>
      </c>
    </row>
    <row r="290" spans="1:11" x14ac:dyDescent="0.25">
      <c r="A290" s="5" t="s">
        <v>513</v>
      </c>
      <c r="B290" t="s">
        <v>514</v>
      </c>
      <c r="C290" s="9">
        <v>70.2</v>
      </c>
      <c r="D290" s="4" t="s">
        <v>9</v>
      </c>
      <c r="E290" s="41">
        <v>20.476798521119399</v>
      </c>
      <c r="F290" s="41" t="s">
        <v>9</v>
      </c>
      <c r="G290" s="19">
        <f t="shared" si="10"/>
        <v>70.830771337436758</v>
      </c>
      <c r="H290" s="23">
        <v>20.8</v>
      </c>
      <c r="I290" s="23">
        <v>10.3</v>
      </c>
      <c r="J290" s="17">
        <f>'Table 2. Data for Standards'!H290*325851/'Table 2. Data for Standards'!E290/365</f>
        <v>42.17859423159247</v>
      </c>
      <c r="K290" s="133" t="str">
        <f>IF(
ISBLANK(
_xlfn.XLOOKUP(B290,'Table 4. Compliance Tracking'!B:B,'Table 4. Compliance Tracking'!J:J, "")
), "January 1, 2028", _xlfn.XLOOKUP(B290,'Table 4. Compliance Tracking'!B:B,'Table 4. Compliance Tracking'!J:J, "")
)</f>
        <v>January 1, 2028</v>
      </c>
    </row>
    <row r="291" spans="1:11" x14ac:dyDescent="0.25">
      <c r="A291" s="5" t="s">
        <v>1186</v>
      </c>
      <c r="B291" t="s">
        <v>516</v>
      </c>
      <c r="C291" s="9">
        <v>27.046115778740599</v>
      </c>
      <c r="D291" s="4" t="s">
        <v>9</v>
      </c>
      <c r="E291" s="41">
        <v>17.941219206907999</v>
      </c>
      <c r="F291" s="41" t="s">
        <v>9</v>
      </c>
      <c r="G291" s="19">
        <f t="shared" si="10"/>
        <v>33.664340736829345</v>
      </c>
      <c r="H291" s="23">
        <v>5.5354662422214203</v>
      </c>
      <c r="I291" s="23">
        <v>3.2353499785305191</v>
      </c>
      <c r="J291" s="17">
        <f>'Table 2. Data for Standards'!H291*325851/'Table 2. Data for Standards'!E291/365</f>
        <v>6.2829649054289591</v>
      </c>
      <c r="K291" s="133" t="str">
        <f>IF(
ISBLANK(
_xlfn.XLOOKUP(B291,'Table 4. Compliance Tracking'!B:B,'Table 4. Compliance Tracking'!J:J, "")
), "January 1, 2028", _xlfn.XLOOKUP(B291,'Table 4. Compliance Tracking'!B:B,'Table 4. Compliance Tracking'!J:J, "")
)</f>
        <v>January 1, 2028</v>
      </c>
    </row>
    <row r="292" spans="1:11" x14ac:dyDescent="0.25">
      <c r="A292" s="5" t="s">
        <v>1187</v>
      </c>
      <c r="B292" t="s">
        <v>518</v>
      </c>
      <c r="C292" s="16">
        <v>28.780615849770601</v>
      </c>
      <c r="D292" s="17" t="s">
        <v>9</v>
      </c>
      <c r="E292" s="41">
        <v>25.667756320833661</v>
      </c>
      <c r="F292" s="41" t="s">
        <v>9</v>
      </c>
      <c r="G292" s="19">
        <f t="shared" si="10"/>
        <v>10.815819735010125</v>
      </c>
      <c r="H292" s="23">
        <v>3.28370412345665</v>
      </c>
      <c r="I292" s="23">
        <v>1.9685912060604449</v>
      </c>
      <c r="J292" s="17">
        <f>'Table 2. Data for Standards'!H292*325851/'Table 2. Data for Standards'!E292/365</f>
        <v>8.6842703050796519</v>
      </c>
      <c r="K292" s="133" t="str">
        <f>IF(
ISBLANK(
_xlfn.XLOOKUP(B292,'Table 4. Compliance Tracking'!B:B,'Table 4. Compliance Tracking'!J:J, "")
), "January 1, 2028", _xlfn.XLOOKUP(B292,'Table 4. Compliance Tracking'!B:B,'Table 4. Compliance Tracking'!J:J, "")
)</f>
        <v>January 1, 2028</v>
      </c>
    </row>
    <row r="293" spans="1:11" x14ac:dyDescent="0.25">
      <c r="A293" s="5" t="s">
        <v>519</v>
      </c>
      <c r="B293" t="s">
        <v>520</v>
      </c>
      <c r="C293" s="16">
        <v>16.455860778878922</v>
      </c>
      <c r="D293" s="17" t="s">
        <v>9</v>
      </c>
      <c r="E293" s="41">
        <v>16.455860778878922</v>
      </c>
      <c r="F293" s="41" t="s">
        <v>9</v>
      </c>
      <c r="G293" s="19" t="str">
        <f t="shared" ref="G293:G314" si="11">IF(IF(ISNUMBER(C293),(C293-E293)/C293*100,(D293-F293)/D293*100)&gt;0,IF(ISNUMBER(C293),(C293-E293)/C293*100,(D293-F293)/D293*100),"No Reduction")</f>
        <v>No Reduction</v>
      </c>
      <c r="H293" s="23" t="s">
        <v>9</v>
      </c>
      <c r="I293" s="23" t="s">
        <v>9</v>
      </c>
      <c r="J293" s="17">
        <f>'Table 2. Data for Standards'!H293*325851/'Table 2. Data for Standards'!E293/365</f>
        <v>15.185693650330151</v>
      </c>
      <c r="K293" s="133" t="str">
        <f>IF(
ISBLANK(
_xlfn.XLOOKUP(B293,'Table 4. Compliance Tracking'!B:B,'Table 4. Compliance Tracking'!J:J, "")
), "January 1, 2028", _xlfn.XLOOKUP(B293,'Table 4. Compliance Tracking'!B:B,'Table 4. Compliance Tracking'!J:J, "")
)</f>
        <v>January 1, 2028</v>
      </c>
    </row>
    <row r="294" spans="1:11" x14ac:dyDescent="0.25">
      <c r="A294" s="5" t="s">
        <v>521</v>
      </c>
      <c r="B294" t="s">
        <v>522</v>
      </c>
      <c r="C294" s="9">
        <v>33.465053888089429</v>
      </c>
      <c r="D294" s="4" t="s">
        <v>9</v>
      </c>
      <c r="E294" s="41">
        <v>27.489723497268731</v>
      </c>
      <c r="F294" s="41" t="s">
        <v>9</v>
      </c>
      <c r="G294" s="19">
        <f t="shared" si="11"/>
        <v>17.855433344894095</v>
      </c>
      <c r="H294" s="23">
        <v>3.0985801419805452</v>
      </c>
      <c r="I294" s="23">
        <v>1.867055041906329</v>
      </c>
      <c r="J294" s="17">
        <f>'Table 2. Data for Standards'!H294*325851/'Table 2. Data for Standards'!E294/365</f>
        <v>9.2013562267514803</v>
      </c>
      <c r="K294" s="133" t="str">
        <f>IF(
ISBLANK(
_xlfn.XLOOKUP(B294,'Table 4. Compliance Tracking'!B:B,'Table 4. Compliance Tracking'!J:J, "")
), "January 1, 2028", _xlfn.XLOOKUP(B294,'Table 4. Compliance Tracking'!B:B,'Table 4. Compliance Tracking'!J:J, "")
)</f>
        <v>January 1, 2028</v>
      </c>
    </row>
    <row r="295" spans="1:11" x14ac:dyDescent="0.25">
      <c r="A295" s="5" t="s">
        <v>523</v>
      </c>
      <c r="B295" t="s">
        <v>524</v>
      </c>
      <c r="C295" s="9">
        <v>14.604447272952299</v>
      </c>
      <c r="D295" s="4" t="s">
        <v>9</v>
      </c>
      <c r="E295" s="41">
        <v>14.604447272952299</v>
      </c>
      <c r="F295" s="41" t="s">
        <v>9</v>
      </c>
      <c r="G295" s="19" t="str">
        <f t="shared" si="11"/>
        <v>No Reduction</v>
      </c>
      <c r="H295" s="23" t="s">
        <v>9</v>
      </c>
      <c r="I295" s="23" t="s">
        <v>9</v>
      </c>
      <c r="J295" s="17">
        <f>'Table 2. Data for Standards'!H295*325851/'Table 2. Data for Standards'!E295/365</f>
        <v>6.84326109252713</v>
      </c>
      <c r="K295" s="133" t="str">
        <f>IF(
ISBLANK(
_xlfn.XLOOKUP(B295,'Table 4. Compliance Tracking'!B:B,'Table 4. Compliance Tracking'!J:J, "")
), "January 1, 2028", _xlfn.XLOOKUP(B295,'Table 4. Compliance Tracking'!B:B,'Table 4. Compliance Tracking'!J:J, "")
)</f>
        <v>January 1, 2028</v>
      </c>
    </row>
    <row r="296" spans="1:11" x14ac:dyDescent="0.25">
      <c r="A296" s="5" t="s">
        <v>525</v>
      </c>
      <c r="B296" t="s">
        <v>526</v>
      </c>
      <c r="C296" s="9">
        <v>42.724597159314278</v>
      </c>
      <c r="D296" s="4" t="s">
        <v>9</v>
      </c>
      <c r="E296" s="41">
        <v>26.762350108586169</v>
      </c>
      <c r="F296" s="41" t="s">
        <v>9</v>
      </c>
      <c r="G296" s="19">
        <f t="shared" si="11"/>
        <v>37.360790064812164</v>
      </c>
      <c r="H296" s="23">
        <v>6.0229021300306611</v>
      </c>
      <c r="I296" s="23">
        <v>3.5532227882519241</v>
      </c>
      <c r="J296" s="17">
        <f>'Table 2. Data for Standards'!H296*325851/'Table 2. Data for Standards'!E296/365</f>
        <v>7.6683404354945557</v>
      </c>
      <c r="K296" s="133" t="str">
        <f>IF(
ISBLANK(
_xlfn.XLOOKUP(B296,'Table 4. Compliance Tracking'!B:B,'Table 4. Compliance Tracking'!J:J, "")
), "January 1, 2028", _xlfn.XLOOKUP(B296,'Table 4. Compliance Tracking'!B:B,'Table 4. Compliance Tracking'!J:J, "")
)</f>
        <v>January 1, 2028</v>
      </c>
    </row>
    <row r="297" spans="1:11" x14ac:dyDescent="0.25">
      <c r="A297" s="5" t="s">
        <v>527</v>
      </c>
      <c r="B297" t="s">
        <v>528</v>
      </c>
      <c r="C297" s="9">
        <v>48.709720701399661</v>
      </c>
      <c r="D297" s="4" t="s">
        <v>9</v>
      </c>
      <c r="E297" s="41">
        <v>12.175206575596929</v>
      </c>
      <c r="F297" s="41" t="s">
        <v>9</v>
      </c>
      <c r="G297" s="19">
        <f t="shared" si="11"/>
        <v>75.004565002059067</v>
      </c>
      <c r="H297" s="23">
        <v>18.008224153615711</v>
      </c>
      <c r="I297" s="23">
        <v>8.2860633048608818</v>
      </c>
      <c r="J297" s="17">
        <f>'Table 2. Data for Standards'!H297*325851/'Table 2. Data for Standards'!E297/365</f>
        <v>7.4608860016374905</v>
      </c>
      <c r="K297" s="133" t="str">
        <f>IF(
ISBLANK(
_xlfn.XLOOKUP(B297,'Table 4. Compliance Tracking'!B:B,'Table 4. Compliance Tracking'!J:J, "")
), "January 1, 2028", _xlfn.XLOOKUP(B297,'Table 4. Compliance Tracking'!B:B,'Table 4. Compliance Tracking'!J:J, "")
)</f>
        <v>January 1, 2028</v>
      </c>
    </row>
    <row r="298" spans="1:11" x14ac:dyDescent="0.25">
      <c r="A298" s="5" t="s">
        <v>1188</v>
      </c>
      <c r="B298" t="s">
        <v>530</v>
      </c>
      <c r="C298" s="9">
        <v>22.94846520943242</v>
      </c>
      <c r="D298" s="4" t="s">
        <v>9</v>
      </c>
      <c r="E298" s="41">
        <v>19.082969418684709</v>
      </c>
      <c r="F298" s="41" t="s">
        <v>9</v>
      </c>
      <c r="G298" s="19">
        <f t="shared" si="11"/>
        <v>16.844245379681826</v>
      </c>
      <c r="H298" s="23">
        <v>4.2230632739530503</v>
      </c>
      <c r="I298" s="23">
        <v>2.5085092314347111</v>
      </c>
      <c r="J298" s="17">
        <f>'Table 2. Data for Standards'!H298*325851/'Table 2. Data for Standards'!E298/365</f>
        <v>6.873770066161156</v>
      </c>
      <c r="K298" s="133" t="str">
        <f>IF(
ISBLANK(
_xlfn.XLOOKUP(B298,'Table 4. Compliance Tracking'!B:B,'Table 4. Compliance Tracking'!J:J, "")
), "January 1, 2028", _xlfn.XLOOKUP(B298,'Table 4. Compliance Tracking'!B:B,'Table 4. Compliance Tracking'!J:J, "")
)</f>
        <v>January 1, 2028</v>
      </c>
    </row>
    <row r="299" spans="1:11" x14ac:dyDescent="0.25">
      <c r="A299" s="5" t="s">
        <v>531</v>
      </c>
      <c r="B299" t="s">
        <v>532</v>
      </c>
      <c r="C299" s="9" t="s">
        <v>9</v>
      </c>
      <c r="D299" s="4">
        <v>762</v>
      </c>
      <c r="E299" s="41" t="s">
        <v>9</v>
      </c>
      <c r="F299" s="41">
        <v>639</v>
      </c>
      <c r="G299" s="19">
        <f t="shared" si="11"/>
        <v>16.141732283464567</v>
      </c>
      <c r="H299" s="23">
        <v>1.726922788825678</v>
      </c>
      <c r="I299" s="23">
        <v>1.045434680463551</v>
      </c>
      <c r="J299" s="17">
        <f>'Table 2. Data for Standards'!H299*325851/'Table 2. Data for Standards'!E299/365</f>
        <v>12.06527240177968</v>
      </c>
      <c r="K299" s="133" t="str">
        <f>IF(
ISBLANK(
_xlfn.XLOOKUP(B299,'Table 4. Compliance Tracking'!B:B,'Table 4. Compliance Tracking'!J:J, "")
), "January 1, 2028", _xlfn.XLOOKUP(B299,'Table 4. Compliance Tracking'!B:B,'Table 4. Compliance Tracking'!J:J, "")
)</f>
        <v>January 1, 2028</v>
      </c>
    </row>
    <row r="300" spans="1:11" x14ac:dyDescent="0.25">
      <c r="A300" s="5" t="s">
        <v>1189</v>
      </c>
      <c r="B300" t="s">
        <v>534</v>
      </c>
      <c r="C300" s="9">
        <v>43.48829082466613</v>
      </c>
      <c r="D300" s="4" t="s">
        <v>9</v>
      </c>
      <c r="E300" s="41">
        <v>25.19554611791375</v>
      </c>
      <c r="F300" s="41" t="s">
        <v>9</v>
      </c>
      <c r="G300" s="19">
        <f t="shared" si="11"/>
        <v>42.063609214958881</v>
      </c>
      <c r="H300" s="23">
        <v>10.26832797932293</v>
      </c>
      <c r="I300" s="23">
        <v>5.851717660797835</v>
      </c>
      <c r="J300" s="17">
        <f>'Table 2. Data for Standards'!H300*325851/'Table 2. Data for Standards'!E300/365</f>
        <v>10.788058457903976</v>
      </c>
      <c r="K300" s="133" t="str">
        <f>IF(
ISBLANK(
_xlfn.XLOOKUP(B300,'Table 4. Compliance Tracking'!B:B,'Table 4. Compliance Tracking'!J:J, "")
), "January 1, 2028", _xlfn.XLOOKUP(B300,'Table 4. Compliance Tracking'!B:B,'Table 4. Compliance Tracking'!J:J, "")
)</f>
        <v>January 1, 2028</v>
      </c>
    </row>
    <row r="301" spans="1:11" x14ac:dyDescent="0.25">
      <c r="A301" s="5" t="s">
        <v>535</v>
      </c>
      <c r="B301" t="s">
        <v>536</v>
      </c>
      <c r="C301" s="9">
        <v>15.6</v>
      </c>
      <c r="D301" s="4" t="s">
        <v>9</v>
      </c>
      <c r="E301" s="39">
        <v>15.6</v>
      </c>
      <c r="F301" s="39" t="s">
        <v>9</v>
      </c>
      <c r="G301" s="19" t="str">
        <f t="shared" si="11"/>
        <v>No Reduction</v>
      </c>
      <c r="H301" s="38" t="s">
        <v>9</v>
      </c>
      <c r="I301" s="38" t="s">
        <v>9</v>
      </c>
      <c r="J301" s="17">
        <f>'Table 2. Data for Standards'!H301*325851/'Table 2. Data for Standards'!E301/365</f>
        <v>2.0945027283881461</v>
      </c>
      <c r="K301" s="133" t="str">
        <f>IF(
ISBLANK(
_xlfn.XLOOKUP(B301,'Table 4. Compliance Tracking'!B:B,'Table 4. Compliance Tracking'!J:J, "")
), "January 1, 2028", _xlfn.XLOOKUP(B301,'Table 4. Compliance Tracking'!B:B,'Table 4. Compliance Tracking'!J:J, "")
)</f>
        <v>January 1, 2028</v>
      </c>
    </row>
    <row r="302" spans="1:11" x14ac:dyDescent="0.25">
      <c r="A302" s="5" t="s">
        <v>537</v>
      </c>
      <c r="B302" t="s">
        <v>538</v>
      </c>
      <c r="C302" s="9">
        <v>3.7794974092111828</v>
      </c>
      <c r="D302" s="4" t="s">
        <v>9</v>
      </c>
      <c r="E302" s="39">
        <v>3.7794974092111828</v>
      </c>
      <c r="F302" s="39" t="s">
        <v>9</v>
      </c>
      <c r="G302" s="19" t="str">
        <f t="shared" si="11"/>
        <v>No Reduction</v>
      </c>
      <c r="H302" s="38" t="s">
        <v>9</v>
      </c>
      <c r="I302" s="38" t="s">
        <v>9</v>
      </c>
      <c r="J302" s="17">
        <f>'Table 2. Data for Standards'!H302*325851/'Table 2. Data for Standards'!E302/365</f>
        <v>3.7025114564332031</v>
      </c>
      <c r="K302" s="133" t="str">
        <f>IF(
ISBLANK(
_xlfn.XLOOKUP(B302,'Table 4. Compliance Tracking'!B:B,'Table 4. Compliance Tracking'!J:J, "")
), "January 1, 2028", _xlfn.XLOOKUP(B302,'Table 4. Compliance Tracking'!B:B,'Table 4. Compliance Tracking'!J:J, "")
)</f>
        <v>January 1, 2028</v>
      </c>
    </row>
    <row r="303" spans="1:11" x14ac:dyDescent="0.25">
      <c r="A303" s="5" t="s">
        <v>539</v>
      </c>
      <c r="B303" t="s">
        <v>540</v>
      </c>
      <c r="C303" s="9">
        <v>56.573699158381451</v>
      </c>
      <c r="D303" s="4" t="s">
        <v>9</v>
      </c>
      <c r="E303" s="41">
        <v>27.4103627189176</v>
      </c>
      <c r="F303" s="41" t="s">
        <v>9</v>
      </c>
      <c r="G303" s="19">
        <f t="shared" si="11"/>
        <v>51.549283277056624</v>
      </c>
      <c r="H303" s="23">
        <v>13.985366865883989</v>
      </c>
      <c r="I303" s="23">
        <v>7.7390801517657684</v>
      </c>
      <c r="J303" s="17">
        <f>'Table 2. Data for Standards'!H303*325851/'Table 2. Data for Standards'!E303/365</f>
        <v>5.3014710750319907</v>
      </c>
      <c r="K303" s="133" t="str">
        <f>IF(
ISBLANK(
_xlfn.XLOOKUP(B303,'Table 4. Compliance Tracking'!B:B,'Table 4. Compliance Tracking'!J:J, "")
), "January 1, 2028", _xlfn.XLOOKUP(B303,'Table 4. Compliance Tracking'!B:B,'Table 4. Compliance Tracking'!J:J, "")
)</f>
        <v>January 1, 2028</v>
      </c>
    </row>
    <row r="304" spans="1:11" x14ac:dyDescent="0.25">
      <c r="A304" s="5" t="s">
        <v>541</v>
      </c>
      <c r="B304" t="s">
        <v>542</v>
      </c>
      <c r="C304" s="16">
        <v>41.3</v>
      </c>
      <c r="D304" s="17" t="s">
        <v>9</v>
      </c>
      <c r="E304" s="41">
        <v>30.9</v>
      </c>
      <c r="F304" s="41" t="s">
        <v>9</v>
      </c>
      <c r="G304" s="19">
        <f t="shared" si="11"/>
        <v>25.181598062953992</v>
      </c>
      <c r="H304" s="23">
        <v>4.0999999999999996</v>
      </c>
      <c r="I304" s="23">
        <v>2.5</v>
      </c>
      <c r="J304" s="17">
        <f>'Table 2. Data for Standards'!H304*325851/'Table 2. Data for Standards'!E304/365</f>
        <v>1.0725527857108283</v>
      </c>
      <c r="K304" s="133" t="str">
        <f>IF(
ISBLANK(
_xlfn.XLOOKUP(B304,'Table 4. Compliance Tracking'!B:B,'Table 4. Compliance Tracking'!J:J, "")
), "January 1, 2028", _xlfn.XLOOKUP(B304,'Table 4. Compliance Tracking'!B:B,'Table 4. Compliance Tracking'!J:J, "")
)</f>
        <v>January 1, 2028</v>
      </c>
    </row>
    <row r="305" spans="1:11" x14ac:dyDescent="0.25">
      <c r="A305" s="5" t="s">
        <v>543</v>
      </c>
      <c r="B305" t="s">
        <v>544</v>
      </c>
      <c r="C305" s="16">
        <v>75.2</v>
      </c>
      <c r="D305" s="17" t="s">
        <v>9</v>
      </c>
      <c r="E305" s="41">
        <v>22.1</v>
      </c>
      <c r="F305" s="41" t="s">
        <v>9</v>
      </c>
      <c r="G305" s="19">
        <f t="shared" si="11"/>
        <v>70.611702127659569</v>
      </c>
      <c r="H305" s="23">
        <v>24.2</v>
      </c>
      <c r="I305" s="23">
        <v>11.8</v>
      </c>
      <c r="J305" s="17">
        <f>'Table 2. Data for Standards'!H305*325851/'Table 2. Data for Standards'!E305/365</f>
        <v>1.2145003746477279</v>
      </c>
      <c r="K305" s="133" t="str">
        <f>IF(
ISBLANK(
_xlfn.XLOOKUP(B305,'Table 4. Compliance Tracking'!B:B,'Table 4. Compliance Tracking'!J:J, "")
), "January 1, 2028", _xlfn.XLOOKUP(B305,'Table 4. Compliance Tracking'!B:B,'Table 4. Compliance Tracking'!J:J, "")
)</f>
        <v>January 1, 2028</v>
      </c>
    </row>
    <row r="306" spans="1:11" x14ac:dyDescent="0.25">
      <c r="A306" s="5" t="s">
        <v>545</v>
      </c>
      <c r="B306" t="s">
        <v>546</v>
      </c>
      <c r="C306" s="16" t="s">
        <v>9</v>
      </c>
      <c r="D306" s="17">
        <v>3476.5312200394128</v>
      </c>
      <c r="E306" s="41" t="s">
        <v>9</v>
      </c>
      <c r="F306" s="41">
        <v>326.77411343277538</v>
      </c>
      <c r="G306" s="19">
        <f t="shared" si="11"/>
        <v>90.60057014448239</v>
      </c>
      <c r="H306" s="23">
        <v>19.9195991830459</v>
      </c>
      <c r="I306" s="23">
        <v>9.3421829903335958</v>
      </c>
      <c r="J306" s="17">
        <f>'Table 2. Data for Standards'!H306*325851/'Table 2. Data for Standards'!E306/365</f>
        <v>53.185300301516335</v>
      </c>
      <c r="K306" s="133" t="str">
        <f>IF(
ISBLANK(
_xlfn.XLOOKUP(B306,'Table 4. Compliance Tracking'!B:B,'Table 4. Compliance Tracking'!J:J, "")
), "January 1, 2028", _xlfn.XLOOKUP(B306,'Table 4. Compliance Tracking'!B:B,'Table 4. Compliance Tracking'!J:J, "")
)</f>
        <v>January 1, 2028</v>
      </c>
    </row>
    <row r="307" spans="1:11" x14ac:dyDescent="0.25">
      <c r="A307" s="5" t="s">
        <v>1190</v>
      </c>
      <c r="B307" t="s">
        <v>548</v>
      </c>
      <c r="C307" s="9">
        <v>4.1344694175180994</v>
      </c>
      <c r="D307" s="4" t="s">
        <v>9</v>
      </c>
      <c r="E307" s="41">
        <v>4.1344694175180994</v>
      </c>
      <c r="F307" s="41" t="s">
        <v>9</v>
      </c>
      <c r="G307" s="19" t="str">
        <f t="shared" si="11"/>
        <v>No Reduction</v>
      </c>
      <c r="H307" s="23" t="s">
        <v>9</v>
      </c>
      <c r="I307" s="23" t="s">
        <v>9</v>
      </c>
      <c r="J307" s="17">
        <f>'Table 2. Data for Standards'!H307*325851/'Table 2. Data for Standards'!E307/365</f>
        <v>4.2461640580157693</v>
      </c>
      <c r="K307" s="133" t="str">
        <f>IF(
ISBLANK(
_xlfn.XLOOKUP(B307,'Table 4. Compliance Tracking'!B:B,'Table 4. Compliance Tracking'!J:J, "")
), "January 1, 2028", _xlfn.XLOOKUP(B307,'Table 4. Compliance Tracking'!B:B,'Table 4. Compliance Tracking'!J:J, "")
)</f>
        <v>January 1, 2028</v>
      </c>
    </row>
    <row r="308" spans="1:11" x14ac:dyDescent="0.25">
      <c r="A308" s="5" t="s">
        <v>1191</v>
      </c>
      <c r="B308" t="s">
        <v>550</v>
      </c>
      <c r="C308" s="9">
        <v>26.692845865946779</v>
      </c>
      <c r="D308" s="4" t="s">
        <v>9</v>
      </c>
      <c r="E308" s="41">
        <v>12.24904343608306</v>
      </c>
      <c r="F308" s="41" t="s">
        <v>9</v>
      </c>
      <c r="G308" s="19">
        <f t="shared" si="11"/>
        <v>54.111137127908513</v>
      </c>
      <c r="H308" s="23">
        <v>8.6522681919858666</v>
      </c>
      <c r="I308" s="23">
        <v>4.685494584804669</v>
      </c>
      <c r="J308" s="17">
        <f>'Table 2. Data for Standards'!H308*325851/'Table 2. Data for Standards'!E308/365</f>
        <v>11.119000715483857</v>
      </c>
      <c r="K308" s="133" t="str">
        <f>IF(
ISBLANK(
_xlfn.XLOOKUP(B308,'Table 4. Compliance Tracking'!B:B,'Table 4. Compliance Tracking'!J:J, "")
), "January 1, 2028", _xlfn.XLOOKUP(B308,'Table 4. Compliance Tracking'!B:B,'Table 4. Compliance Tracking'!J:J, "")
)</f>
        <v>January 1, 2028</v>
      </c>
    </row>
    <row r="309" spans="1:11" s="97" customFormat="1" x14ac:dyDescent="0.25">
      <c r="A309" s="96" t="s">
        <v>1192</v>
      </c>
      <c r="B309" s="97" t="s">
        <v>552</v>
      </c>
      <c r="C309" s="98">
        <v>29.2</v>
      </c>
      <c r="D309" s="99" t="s">
        <v>9</v>
      </c>
      <c r="E309" s="100">
        <v>29.2</v>
      </c>
      <c r="F309" s="100" t="s">
        <v>9</v>
      </c>
      <c r="G309" s="101" t="str">
        <f t="shared" si="11"/>
        <v>No Reduction</v>
      </c>
      <c r="H309" s="102">
        <v>1.2</v>
      </c>
      <c r="I309" s="102">
        <v>0.5</v>
      </c>
      <c r="J309" s="103">
        <f>'Table 2. Data for Standards'!H309*325851/'Table 2. Data for Standards'!E309/365</f>
        <v>12.31209805238043</v>
      </c>
      <c r="K309" s="133" t="str">
        <f>IF(
ISBLANK(
_xlfn.XLOOKUP(B309,'Table 4. Compliance Tracking'!B:B,'Table 4. Compliance Tracking'!J:J, "")
), "January 1, 2028", _xlfn.XLOOKUP(B309,'Table 4. Compliance Tracking'!B:B,'Table 4. Compliance Tracking'!J:J, "")
)</f>
        <v>January 1, 2028</v>
      </c>
    </row>
    <row r="310" spans="1:11" x14ac:dyDescent="0.25">
      <c r="A310" s="5" t="s">
        <v>553</v>
      </c>
      <c r="B310" t="s">
        <v>554</v>
      </c>
      <c r="C310" s="9">
        <v>7.2169460159746039</v>
      </c>
      <c r="D310" s="4" t="s">
        <v>9</v>
      </c>
      <c r="E310" s="41">
        <v>7.2169460159746039</v>
      </c>
      <c r="F310" s="41" t="s">
        <v>9</v>
      </c>
      <c r="G310" s="19" t="str">
        <f t="shared" si="11"/>
        <v>No Reduction</v>
      </c>
      <c r="H310" s="23" t="s">
        <v>9</v>
      </c>
      <c r="I310" s="23" t="s">
        <v>9</v>
      </c>
      <c r="J310" s="17">
        <f>'Table 2. Data for Standards'!H310*325851/'Table 2. Data for Standards'!E310/365</f>
        <v>15.034683908848486</v>
      </c>
      <c r="K310" s="133" t="str">
        <f>IF(
ISBLANK(
_xlfn.XLOOKUP(B310,'Table 4. Compliance Tracking'!B:B,'Table 4. Compliance Tracking'!J:J, "")
), "January 1, 2028", _xlfn.XLOOKUP(B310,'Table 4. Compliance Tracking'!B:B,'Table 4. Compliance Tracking'!J:J, "")
)</f>
        <v>January 1, 2028</v>
      </c>
    </row>
    <row r="311" spans="1:11" x14ac:dyDescent="0.25">
      <c r="A311" s="5" t="s">
        <v>556</v>
      </c>
      <c r="B311" t="s">
        <v>557</v>
      </c>
      <c r="C311" s="9">
        <v>47.7</v>
      </c>
      <c r="D311" s="4" t="s">
        <v>9</v>
      </c>
      <c r="E311" s="41">
        <v>15.026468632445591</v>
      </c>
      <c r="F311" s="41" t="s">
        <v>9</v>
      </c>
      <c r="G311" s="19">
        <f t="shared" si="11"/>
        <v>68.497969324013425</v>
      </c>
      <c r="H311" s="23">
        <v>14.1</v>
      </c>
      <c r="I311" s="23">
        <v>7.2</v>
      </c>
      <c r="J311" s="17">
        <f>'Table 2. Data for Standards'!H311*325851/'Table 2. Data for Standards'!E311/365</f>
        <v>9.1429483092886716</v>
      </c>
      <c r="K311" s="133" t="str">
        <f>IF(
ISBLANK(
_xlfn.XLOOKUP(B311,'Table 4. Compliance Tracking'!B:B,'Table 4. Compliance Tracking'!J:J, "")
), "January 1, 2028", _xlfn.XLOOKUP(B311,'Table 4. Compliance Tracking'!B:B,'Table 4. Compliance Tracking'!J:J, "")
)</f>
        <v>January 1, 2028</v>
      </c>
    </row>
    <row r="312" spans="1:11" x14ac:dyDescent="0.25">
      <c r="A312" s="5" t="s">
        <v>558</v>
      </c>
      <c r="B312" t="s">
        <v>559</v>
      </c>
      <c r="C312" s="9">
        <v>34.542256593340277</v>
      </c>
      <c r="D312" s="4" t="s">
        <v>9</v>
      </c>
      <c r="E312" s="41">
        <v>34.542256593340277</v>
      </c>
      <c r="F312" s="41" t="s">
        <v>9</v>
      </c>
      <c r="G312" s="19" t="str">
        <f t="shared" si="11"/>
        <v>No Reduction</v>
      </c>
      <c r="H312" s="23" t="s">
        <v>9</v>
      </c>
      <c r="I312" s="23" t="s">
        <v>9</v>
      </c>
      <c r="J312" s="17">
        <f>'Table 2. Data for Standards'!H312*325851/'Table 2. Data for Standards'!E312/365</f>
        <v>11.464083582709227</v>
      </c>
      <c r="K312" s="133" t="str">
        <f>IF(
ISBLANK(
_xlfn.XLOOKUP(B312,'Table 4. Compliance Tracking'!B:B,'Table 4. Compliance Tracking'!J:J, "")
), "January 1, 2028", _xlfn.XLOOKUP(B312,'Table 4. Compliance Tracking'!B:B,'Table 4. Compliance Tracking'!J:J, "")
)</f>
        <v>January 1, 2028</v>
      </c>
    </row>
    <row r="313" spans="1:11" x14ac:dyDescent="0.25">
      <c r="A313" s="5" t="s">
        <v>1193</v>
      </c>
      <c r="B313" t="s">
        <v>561</v>
      </c>
      <c r="C313" s="9">
        <v>24.013802589482552</v>
      </c>
      <c r="D313" s="4" t="s">
        <v>9</v>
      </c>
      <c r="E313" s="41">
        <v>24.013802589482552</v>
      </c>
      <c r="F313" s="41" t="s">
        <v>9</v>
      </c>
      <c r="G313" s="19" t="str">
        <f t="shared" si="11"/>
        <v>No Reduction</v>
      </c>
      <c r="H313" s="23" t="s">
        <v>9</v>
      </c>
      <c r="I313" s="23" t="s">
        <v>9</v>
      </c>
      <c r="J313" s="17">
        <f>'Table 2. Data for Standards'!H313*325851/'Table 2. Data for Standards'!E313/365</f>
        <v>8.2288748547781729</v>
      </c>
      <c r="K313" s="133" t="str">
        <f>IF(
ISBLANK(
_xlfn.XLOOKUP(B313,'Table 4. Compliance Tracking'!B:B,'Table 4. Compliance Tracking'!J:J, "")
), "January 1, 2028", _xlfn.XLOOKUP(B313,'Table 4. Compliance Tracking'!B:B,'Table 4. Compliance Tracking'!J:J, "")
)</f>
        <v>January 1, 2028</v>
      </c>
    </row>
    <row r="314" spans="1:11" x14ac:dyDescent="0.25">
      <c r="A314" s="5" t="s">
        <v>1194</v>
      </c>
      <c r="B314" t="s">
        <v>563</v>
      </c>
      <c r="C314" s="9">
        <v>25.5</v>
      </c>
      <c r="D314" s="4" t="s">
        <v>9</v>
      </c>
      <c r="E314" s="41">
        <v>25.5</v>
      </c>
      <c r="F314" s="41" t="s">
        <v>9</v>
      </c>
      <c r="G314" s="19" t="str">
        <f t="shared" si="11"/>
        <v>No Reduction</v>
      </c>
      <c r="H314" s="23" t="s">
        <v>9</v>
      </c>
      <c r="I314" s="23" t="s">
        <v>9</v>
      </c>
      <c r="J314" s="17">
        <f>'Table 2. Data for Standards'!H314*325851/'Table 2. Data for Standards'!E314/365</f>
        <v>19.982681171531127</v>
      </c>
      <c r="K314" s="133" t="str">
        <f>IF(
ISBLANK(
_xlfn.XLOOKUP(B314,'Table 4. Compliance Tracking'!B:B,'Table 4. Compliance Tracking'!J:J, "")
), "January 1, 2028", _xlfn.XLOOKUP(B314,'Table 4. Compliance Tracking'!B:B,'Table 4. Compliance Tracking'!J:J, "")
)</f>
        <v>January 1, 2028</v>
      </c>
    </row>
    <row r="315" spans="1:11" x14ac:dyDescent="0.25">
      <c r="A315" s="5" t="s">
        <v>564</v>
      </c>
      <c r="B315" t="s">
        <v>565</v>
      </c>
      <c r="C315" s="136" t="s">
        <v>51</v>
      </c>
      <c r="D315" s="137"/>
      <c r="E315" s="137"/>
      <c r="F315" s="137"/>
      <c r="G315" s="137"/>
      <c r="H315" s="137"/>
      <c r="I315" s="137"/>
      <c r="J315" s="138"/>
      <c r="K315" s="133" t="str">
        <f>IF(
ISBLANK(
_xlfn.XLOOKUP(B315,'Table 4. Compliance Tracking'!B:B,'Table 4. Compliance Tracking'!J:J, "")
), "January 1, 2028", _xlfn.XLOOKUP(B315,'Table 4. Compliance Tracking'!B:B,'Table 4. Compliance Tracking'!J:J, "")
)</f>
        <v>January 1, 2028</v>
      </c>
    </row>
    <row r="316" spans="1:11" x14ac:dyDescent="0.25">
      <c r="A316" s="5" t="s">
        <v>566</v>
      </c>
      <c r="B316" t="s">
        <v>567</v>
      </c>
      <c r="C316" s="9">
        <v>30.061035538321399</v>
      </c>
      <c r="D316" s="4" t="s">
        <v>9</v>
      </c>
      <c r="E316" s="39">
        <v>14.84885104341137</v>
      </c>
      <c r="F316" s="39" t="s">
        <v>9</v>
      </c>
      <c r="G316" s="19">
        <f t="shared" ref="G316:G357" si="12">IF(IF(ISNUMBER(C316),(C316-E316)/C316*100,(D316-F316)/D316*100)&gt;0,IF(ISNUMBER(C316),(C316-E316)/C316*100,(D316-F316)/D316*100),"No Reduction")</f>
        <v>50.604326239918592</v>
      </c>
      <c r="H316" s="38">
        <v>9.2165479074114813</v>
      </c>
      <c r="I316" s="38">
        <v>5.0732973289363734</v>
      </c>
      <c r="J316" s="17">
        <f>'Table 2. Data for Standards'!H316*325851/'Table 2. Data for Standards'!E316/365</f>
        <v>8.966370135674806</v>
      </c>
      <c r="K316" s="133" t="str">
        <f>IF(
ISBLANK(
_xlfn.XLOOKUP(B316,'Table 4. Compliance Tracking'!B:B,'Table 4. Compliance Tracking'!J:J, "")
), "January 1, 2028", _xlfn.XLOOKUP(B316,'Table 4. Compliance Tracking'!B:B,'Table 4. Compliance Tracking'!J:J, "")
)</f>
        <v>January 1, 2028</v>
      </c>
    </row>
    <row r="317" spans="1:11" x14ac:dyDescent="0.25">
      <c r="A317" s="5" t="s">
        <v>568</v>
      </c>
      <c r="B317" t="s">
        <v>569</v>
      </c>
      <c r="C317" s="9">
        <v>15.17501232212952</v>
      </c>
      <c r="D317" s="4" t="s">
        <v>9</v>
      </c>
      <c r="E317" s="41">
        <v>15.17501232212952</v>
      </c>
      <c r="F317" s="41" t="s">
        <v>9</v>
      </c>
      <c r="G317" s="19" t="str">
        <f t="shared" si="12"/>
        <v>No Reduction</v>
      </c>
      <c r="H317" s="23" t="s">
        <v>9</v>
      </c>
      <c r="I317" s="23" t="s">
        <v>9</v>
      </c>
      <c r="J317" s="17">
        <f>'Table 2. Data for Standards'!H317*325851/'Table 2. Data for Standards'!E317/365</f>
        <v>5.6198030704814714</v>
      </c>
      <c r="K317" s="133" t="str">
        <f>IF(
ISBLANK(
_xlfn.XLOOKUP(B317,'Table 4. Compliance Tracking'!B:B,'Table 4. Compliance Tracking'!J:J, "")
), "January 1, 2028", _xlfn.XLOOKUP(B317,'Table 4. Compliance Tracking'!B:B,'Table 4. Compliance Tracking'!J:J, "")
)</f>
        <v>January 1, 2028</v>
      </c>
    </row>
    <row r="318" spans="1:11" x14ac:dyDescent="0.25">
      <c r="A318" s="5" t="s">
        <v>1195</v>
      </c>
      <c r="B318" t="s">
        <v>571</v>
      </c>
      <c r="C318" s="9">
        <v>26.57163733790577</v>
      </c>
      <c r="D318" s="4" t="s">
        <v>9</v>
      </c>
      <c r="E318" s="41">
        <v>17.982897259185499</v>
      </c>
      <c r="F318" s="41" t="s">
        <v>9</v>
      </c>
      <c r="G318" s="19">
        <f t="shared" si="12"/>
        <v>32.322961394885532</v>
      </c>
      <c r="H318" s="23">
        <v>7.155287489925902</v>
      </c>
      <c r="I318" s="23">
        <v>3.900621969412196</v>
      </c>
      <c r="J318" s="17">
        <f>'Table 2. Data for Standards'!H318*325851/'Table 2. Data for Standards'!E318/365</f>
        <v>12.070219742925939</v>
      </c>
      <c r="K318" s="133" t="str">
        <f>IF(
ISBLANK(
_xlfn.XLOOKUP(B318,'Table 4. Compliance Tracking'!B:B,'Table 4. Compliance Tracking'!J:J, "")
), "January 1, 2028", _xlfn.XLOOKUP(B318,'Table 4. Compliance Tracking'!B:B,'Table 4. Compliance Tracking'!J:J, "")
)</f>
        <v>January 1, 2028</v>
      </c>
    </row>
    <row r="319" spans="1:11" x14ac:dyDescent="0.25">
      <c r="A319" s="5" t="s">
        <v>572</v>
      </c>
      <c r="B319" t="s">
        <v>573</v>
      </c>
      <c r="C319" s="9">
        <v>5.7292531667262132</v>
      </c>
      <c r="D319" s="4" t="s">
        <v>9</v>
      </c>
      <c r="E319" s="41">
        <v>5.7292531667262132</v>
      </c>
      <c r="F319" s="41" t="s">
        <v>9</v>
      </c>
      <c r="G319" s="19" t="str">
        <f t="shared" si="12"/>
        <v>No Reduction</v>
      </c>
      <c r="H319" s="23" t="s">
        <v>9</v>
      </c>
      <c r="I319" s="23" t="s">
        <v>9</v>
      </c>
      <c r="J319" s="17">
        <f>'Table 2. Data for Standards'!H319*325851/'Table 2. Data for Standards'!E319/365</f>
        <v>10.262814859898793</v>
      </c>
      <c r="K319" s="133" t="str">
        <f>IF(
ISBLANK(
_xlfn.XLOOKUP(B319,'Table 4. Compliance Tracking'!B:B,'Table 4. Compliance Tracking'!J:J, "")
), "January 1, 2028", _xlfn.XLOOKUP(B319,'Table 4. Compliance Tracking'!B:B,'Table 4. Compliance Tracking'!J:J, "")
)</f>
        <v>January 1, 2028</v>
      </c>
    </row>
    <row r="320" spans="1:11" x14ac:dyDescent="0.25">
      <c r="A320" s="5" t="s">
        <v>574</v>
      </c>
      <c r="B320" t="s">
        <v>575</v>
      </c>
      <c r="C320" s="9">
        <v>48.397911336428137</v>
      </c>
      <c r="D320" s="4" t="s">
        <v>9</v>
      </c>
      <c r="E320" s="41">
        <v>21.383863386691981</v>
      </c>
      <c r="F320" s="41" t="s">
        <v>9</v>
      </c>
      <c r="G320" s="19">
        <f t="shared" si="12"/>
        <v>55.816557375696554</v>
      </c>
      <c r="H320" s="23">
        <v>11.46288757299785</v>
      </c>
      <c r="I320" s="23">
        <v>6.3182588834180722</v>
      </c>
      <c r="J320" s="17">
        <f>'Table 2. Data for Standards'!H320*325851/'Table 2. Data for Standards'!E320/365</f>
        <v>9.0200635081205398</v>
      </c>
      <c r="K320" s="133" t="str">
        <f>IF(
ISBLANK(
_xlfn.XLOOKUP(B320,'Table 4. Compliance Tracking'!B:B,'Table 4. Compliance Tracking'!J:J, "")
), "January 1, 2028", _xlfn.XLOOKUP(B320,'Table 4. Compliance Tracking'!B:B,'Table 4. Compliance Tracking'!J:J, "")
)</f>
        <v>January 1, 2028</v>
      </c>
    </row>
    <row r="321" spans="1:11" x14ac:dyDescent="0.25">
      <c r="A321" s="5" t="s">
        <v>1196</v>
      </c>
      <c r="B321" t="s">
        <v>577</v>
      </c>
      <c r="C321" s="98">
        <v>24.6</v>
      </c>
      <c r="D321" s="4" t="s">
        <v>9</v>
      </c>
      <c r="E321" s="98">
        <v>24.5</v>
      </c>
      <c r="F321" s="41" t="s">
        <v>9</v>
      </c>
      <c r="G321" s="19">
        <f t="shared" si="12"/>
        <v>0.40650406504065617</v>
      </c>
      <c r="H321" s="23">
        <v>6.456463215337032</v>
      </c>
      <c r="I321" s="23">
        <v>3.8172502647265572</v>
      </c>
      <c r="J321" s="17">
        <f>'Table 2. Data for Standards'!H321*325851/'Table 2. Data for Standards'!E321/365</f>
        <v>5.7216794415189014</v>
      </c>
      <c r="K321" s="133" t="str">
        <f>IF(
ISBLANK(
_xlfn.XLOOKUP(B321,'Table 4. Compliance Tracking'!B:B,'Table 4. Compliance Tracking'!J:J, "")
), "January 1, 2028", _xlfn.XLOOKUP(B321,'Table 4. Compliance Tracking'!B:B,'Table 4. Compliance Tracking'!J:J, "")
)</f>
        <v>January 1, 2028</v>
      </c>
    </row>
    <row r="322" spans="1:11" x14ac:dyDescent="0.25">
      <c r="A322" s="5" t="s">
        <v>578</v>
      </c>
      <c r="B322" t="s">
        <v>579</v>
      </c>
      <c r="C322" s="9">
        <v>84.28021825390708</v>
      </c>
      <c r="D322" s="4" t="s">
        <v>9</v>
      </c>
      <c r="E322" s="41">
        <v>25.791235246686441</v>
      </c>
      <c r="F322" s="41" t="s">
        <v>9</v>
      </c>
      <c r="G322" s="19">
        <f t="shared" si="12"/>
        <v>69.398233914171428</v>
      </c>
      <c r="H322" s="23">
        <v>20.74833265999812</v>
      </c>
      <c r="I322" s="23">
        <v>10.601177607540739</v>
      </c>
      <c r="J322" s="17">
        <f>'Table 2. Data for Standards'!H322*325851/'Table 2. Data for Standards'!E322/365</f>
        <v>36.128556568459558</v>
      </c>
      <c r="K322" s="133" t="str">
        <f>IF(
ISBLANK(
_xlfn.XLOOKUP(B322,'Table 4. Compliance Tracking'!B:B,'Table 4. Compliance Tracking'!J:J, "")
), "January 1, 2028", _xlfn.XLOOKUP(B322,'Table 4. Compliance Tracking'!B:B,'Table 4. Compliance Tracking'!J:J, "")
)</f>
        <v>January 1, 2028</v>
      </c>
    </row>
    <row r="323" spans="1:11" x14ac:dyDescent="0.25">
      <c r="A323" s="5" t="s">
        <v>1197</v>
      </c>
      <c r="B323" t="s">
        <v>581</v>
      </c>
      <c r="C323" s="9">
        <v>61.630835989348547</v>
      </c>
      <c r="D323" s="4" t="s">
        <v>9</v>
      </c>
      <c r="E323" s="41">
        <v>20.188210902436321</v>
      </c>
      <c r="F323" s="41" t="s">
        <v>9</v>
      </c>
      <c r="G323" s="19">
        <f t="shared" si="12"/>
        <v>67.243327827119899</v>
      </c>
      <c r="H323" s="23">
        <v>12.13710978917743</v>
      </c>
      <c r="I323" s="23">
        <v>6.500937631007389</v>
      </c>
      <c r="J323" s="17">
        <f>'Table 2. Data for Standards'!H323*325851/'Table 2. Data for Standards'!E323/365</f>
        <v>13.606213037415177</v>
      </c>
      <c r="K323" s="133" t="str">
        <f>IF(
ISBLANK(
_xlfn.XLOOKUP(B323,'Table 4. Compliance Tracking'!B:B,'Table 4. Compliance Tracking'!J:J, "")
), "January 1, 2028", _xlfn.XLOOKUP(B323,'Table 4. Compliance Tracking'!B:B,'Table 4. Compliance Tracking'!J:J, "")
)</f>
        <v>January 1, 2028</v>
      </c>
    </row>
    <row r="324" spans="1:11" x14ac:dyDescent="0.25">
      <c r="A324" s="5" t="s">
        <v>582</v>
      </c>
      <c r="B324" t="s">
        <v>583</v>
      </c>
      <c r="C324" s="9">
        <v>5.6637539739506702</v>
      </c>
      <c r="D324" s="4" t="s">
        <v>9</v>
      </c>
      <c r="E324" s="41">
        <v>5.6637539739506702</v>
      </c>
      <c r="F324" s="41" t="s">
        <v>9</v>
      </c>
      <c r="G324" s="19" t="str">
        <f t="shared" si="12"/>
        <v>No Reduction</v>
      </c>
      <c r="H324" s="23" t="s">
        <v>9</v>
      </c>
      <c r="I324" s="23" t="s">
        <v>9</v>
      </c>
      <c r="J324" s="17">
        <f>'Table 2. Data for Standards'!H324*325851/'Table 2. Data for Standards'!E324/365</f>
        <v>3.3393972144667297</v>
      </c>
      <c r="K324" s="133" t="str">
        <f>IF(
ISBLANK(
_xlfn.XLOOKUP(B324,'Table 4. Compliance Tracking'!B:B,'Table 4. Compliance Tracking'!J:J, "")
), "January 1, 2028", _xlfn.XLOOKUP(B324,'Table 4. Compliance Tracking'!B:B,'Table 4. Compliance Tracking'!J:J, "")
)</f>
        <v>January 1, 2028</v>
      </c>
    </row>
    <row r="325" spans="1:11" x14ac:dyDescent="0.25">
      <c r="A325" s="5" t="s">
        <v>584</v>
      </c>
      <c r="B325" t="s">
        <v>585</v>
      </c>
      <c r="C325" s="9">
        <v>10.722808364334041</v>
      </c>
      <c r="D325" s="4" t="s">
        <v>9</v>
      </c>
      <c r="E325" s="41">
        <v>10.722808364334041</v>
      </c>
      <c r="F325" s="41" t="s">
        <v>9</v>
      </c>
      <c r="G325" s="19" t="str">
        <f t="shared" si="12"/>
        <v>No Reduction</v>
      </c>
      <c r="H325" s="23" t="s">
        <v>9</v>
      </c>
      <c r="I325" s="23" t="s">
        <v>9</v>
      </c>
      <c r="J325" s="17">
        <f>'Table 2. Data for Standards'!H325*325851/'Table 2. Data for Standards'!E325/365</f>
        <v>2.1076568077763107</v>
      </c>
      <c r="K325" s="133" t="str">
        <f>IF(
ISBLANK(
_xlfn.XLOOKUP(B325,'Table 4. Compliance Tracking'!B:B,'Table 4. Compliance Tracking'!J:J, "")
), "January 1, 2028", _xlfn.XLOOKUP(B325,'Table 4. Compliance Tracking'!B:B,'Table 4. Compliance Tracking'!J:J, "")
)</f>
        <v>January 1, 2028</v>
      </c>
    </row>
    <row r="326" spans="1:11" x14ac:dyDescent="0.25">
      <c r="A326" s="5" t="s">
        <v>586</v>
      </c>
      <c r="B326" t="s">
        <v>587</v>
      </c>
      <c r="C326" s="9">
        <v>3.9386001159054009</v>
      </c>
      <c r="D326" s="4" t="s">
        <v>9</v>
      </c>
      <c r="E326" s="41">
        <v>3.9386001159054009</v>
      </c>
      <c r="F326" s="41" t="s">
        <v>9</v>
      </c>
      <c r="G326" s="19" t="str">
        <f t="shared" si="12"/>
        <v>No Reduction</v>
      </c>
      <c r="H326" s="23" t="s">
        <v>9</v>
      </c>
      <c r="I326" s="23" t="s">
        <v>9</v>
      </c>
      <c r="J326" s="17">
        <f>'Table 2. Data for Standards'!H326*325851/'Table 2. Data for Standards'!E326/365</f>
        <v>3.2963550136571427</v>
      </c>
      <c r="K326" s="133" t="str">
        <f>IF(
ISBLANK(
_xlfn.XLOOKUP(B326,'Table 4. Compliance Tracking'!B:B,'Table 4. Compliance Tracking'!J:J, "")
), "January 1, 2028", _xlfn.XLOOKUP(B326,'Table 4. Compliance Tracking'!B:B,'Table 4. Compliance Tracking'!J:J, "")
)</f>
        <v>January 1, 2028</v>
      </c>
    </row>
    <row r="327" spans="1:11" x14ac:dyDescent="0.25">
      <c r="A327" s="5" t="s">
        <v>1198</v>
      </c>
      <c r="B327" t="s">
        <v>589</v>
      </c>
      <c r="C327" s="9">
        <v>28.4</v>
      </c>
      <c r="D327" s="4" t="s">
        <v>9</v>
      </c>
      <c r="E327" s="98">
        <v>28.4</v>
      </c>
      <c r="F327" s="41" t="s">
        <v>9</v>
      </c>
      <c r="G327" s="19" t="str">
        <f t="shared" si="12"/>
        <v>No Reduction</v>
      </c>
      <c r="H327" s="98">
        <v>2.2999999999999998</v>
      </c>
      <c r="I327" s="98">
        <v>1.6</v>
      </c>
      <c r="J327" s="17">
        <f>'Table 2. Data for Standards'!H327*325851/'Table 2. Data for Standards'!E327/365</f>
        <v>18.032378621592745</v>
      </c>
      <c r="K327" s="133" t="str">
        <f>IF(
ISBLANK(
_xlfn.XLOOKUP(B327,'Table 4. Compliance Tracking'!B:B,'Table 4. Compliance Tracking'!J:J, "")
), "January 1, 2028", _xlfn.XLOOKUP(B327,'Table 4. Compliance Tracking'!B:B,'Table 4. Compliance Tracking'!J:J, "")
)</f>
        <v>January 1, 2028</v>
      </c>
    </row>
    <row r="328" spans="1:11" x14ac:dyDescent="0.25">
      <c r="A328" s="5" t="s">
        <v>1199</v>
      </c>
      <c r="B328" t="s">
        <v>591</v>
      </c>
      <c r="C328" s="9">
        <v>8.0584575123545541</v>
      </c>
      <c r="D328" s="4" t="s">
        <v>9</v>
      </c>
      <c r="E328" s="41">
        <v>8.0584575123545541</v>
      </c>
      <c r="F328" s="41" t="s">
        <v>9</v>
      </c>
      <c r="G328" s="19" t="str">
        <f t="shared" si="12"/>
        <v>No Reduction</v>
      </c>
      <c r="H328" s="23" t="s">
        <v>9</v>
      </c>
      <c r="I328" s="23" t="s">
        <v>9</v>
      </c>
      <c r="J328" s="17">
        <f>'Table 2. Data for Standards'!H328*325851/'Table 2. Data for Standards'!E328/365</f>
        <v>8.5540154055633693</v>
      </c>
      <c r="K328" s="133" t="str">
        <f>IF(
ISBLANK(
_xlfn.XLOOKUP(B328,'Table 4. Compliance Tracking'!B:B,'Table 4. Compliance Tracking'!J:J, "")
), "January 1, 2028", _xlfn.XLOOKUP(B328,'Table 4. Compliance Tracking'!B:B,'Table 4. Compliance Tracking'!J:J, "")
)</f>
        <v>January 1, 2028</v>
      </c>
    </row>
    <row r="329" spans="1:11" x14ac:dyDescent="0.25">
      <c r="A329" s="5" t="s">
        <v>1200</v>
      </c>
      <c r="B329" t="s">
        <v>593</v>
      </c>
      <c r="C329" s="9">
        <v>67.991614481714507</v>
      </c>
      <c r="D329" s="4" t="s">
        <v>9</v>
      </c>
      <c r="E329" s="41">
        <v>14.203692092512521</v>
      </c>
      <c r="F329" s="41" t="s">
        <v>9</v>
      </c>
      <c r="G329" s="19">
        <f t="shared" si="12"/>
        <v>79.109641386244149</v>
      </c>
      <c r="H329" s="23">
        <v>26.08263815382081</v>
      </c>
      <c r="I329" s="23">
        <v>11.23160611585117</v>
      </c>
      <c r="J329" s="17">
        <f>'Table 2. Data for Standards'!H329*325851/'Table 2. Data for Standards'!E329/365</f>
        <v>6.2118800145786546</v>
      </c>
      <c r="K329" s="133" t="str">
        <f>IF(
ISBLANK(
_xlfn.XLOOKUP(B329,'Table 4. Compliance Tracking'!B:B,'Table 4. Compliance Tracking'!J:J, "")
), "January 1, 2028", _xlfn.XLOOKUP(B329,'Table 4. Compliance Tracking'!B:B,'Table 4. Compliance Tracking'!J:J, "")
)</f>
        <v>January 1, 2028</v>
      </c>
    </row>
    <row r="330" spans="1:11" x14ac:dyDescent="0.25">
      <c r="A330" s="5" t="s">
        <v>1201</v>
      </c>
      <c r="B330" t="s">
        <v>595</v>
      </c>
      <c r="C330" s="9">
        <v>17.100000000000001</v>
      </c>
      <c r="D330" s="4" t="s">
        <v>9</v>
      </c>
      <c r="E330" s="41">
        <v>15.1</v>
      </c>
      <c r="F330" s="41" t="s">
        <v>9</v>
      </c>
      <c r="G330" s="19">
        <f t="shared" si="12"/>
        <v>11.695906432748547</v>
      </c>
      <c r="H330" s="23">
        <v>3</v>
      </c>
      <c r="I330" s="23">
        <v>1.8</v>
      </c>
      <c r="J330" s="17">
        <f>'Table 2. Data for Standards'!H330*325851/'Table 2. Data for Standards'!E330/365</f>
        <v>7.6644991522798032</v>
      </c>
      <c r="K330" s="133" t="str">
        <f>IF(
ISBLANK(
_xlfn.XLOOKUP(B330,'Table 4. Compliance Tracking'!B:B,'Table 4. Compliance Tracking'!J:J, "")
), "January 1, 2028", _xlfn.XLOOKUP(B330,'Table 4. Compliance Tracking'!B:B,'Table 4. Compliance Tracking'!J:J, "")
)</f>
        <v>January 1, 2028</v>
      </c>
    </row>
    <row r="331" spans="1:11" x14ac:dyDescent="0.25">
      <c r="A331" s="5" t="s">
        <v>596</v>
      </c>
      <c r="B331" t="s">
        <v>597</v>
      </c>
      <c r="C331" s="9" t="s">
        <v>9</v>
      </c>
      <c r="D331" s="4">
        <v>864.51653699418478</v>
      </c>
      <c r="E331" s="41" t="s">
        <v>9</v>
      </c>
      <c r="F331" s="41">
        <v>864.51653699418478</v>
      </c>
      <c r="G331" s="19" t="str">
        <f t="shared" si="12"/>
        <v>No Reduction</v>
      </c>
      <c r="H331" s="23" t="s">
        <v>9</v>
      </c>
      <c r="I331" s="23" t="s">
        <v>9</v>
      </c>
      <c r="J331" s="17">
        <f>'Table 2. Data for Standards'!H331*325851/'Table 2. Data for Standards'!E331/365</f>
        <v>3.0633025318183122</v>
      </c>
      <c r="K331" s="133" t="str">
        <f>IF(
ISBLANK(
_xlfn.XLOOKUP(B331,'Table 4. Compliance Tracking'!B:B,'Table 4. Compliance Tracking'!J:J, "")
), "January 1, 2028", _xlfn.XLOOKUP(B331,'Table 4. Compliance Tracking'!B:B,'Table 4. Compliance Tracking'!J:J, "")
)</f>
        <v>January 1, 2028</v>
      </c>
    </row>
    <row r="332" spans="1:11" x14ac:dyDescent="0.25">
      <c r="A332" s="5" t="s">
        <v>1202</v>
      </c>
      <c r="B332" t="s">
        <v>599</v>
      </c>
      <c r="C332" s="9">
        <v>9.6944963514912654</v>
      </c>
      <c r="D332" s="4" t="s">
        <v>9</v>
      </c>
      <c r="E332" s="41">
        <v>9.6944963514912654</v>
      </c>
      <c r="F332" s="41" t="s">
        <v>9</v>
      </c>
      <c r="G332" s="19" t="str">
        <f t="shared" si="12"/>
        <v>No Reduction</v>
      </c>
      <c r="H332" s="23" t="s">
        <v>9</v>
      </c>
      <c r="I332" s="23" t="s">
        <v>9</v>
      </c>
      <c r="J332" s="17">
        <f>'Table 2. Data for Standards'!H332*325851/'Table 2. Data for Standards'!E332/365</f>
        <v>6.5915684852192644</v>
      </c>
      <c r="K332" s="133" t="str">
        <f>IF(
ISBLANK(
_xlfn.XLOOKUP(B332,'Table 4. Compliance Tracking'!B:B,'Table 4. Compliance Tracking'!J:J, "")
), "January 1, 2028", _xlfn.XLOOKUP(B332,'Table 4. Compliance Tracking'!B:B,'Table 4. Compliance Tracking'!J:J, "")
)</f>
        <v>January 1, 2028</v>
      </c>
    </row>
    <row r="333" spans="1:11" x14ac:dyDescent="0.25">
      <c r="A333" s="5" t="s">
        <v>600</v>
      </c>
      <c r="B333" t="s">
        <v>601</v>
      </c>
      <c r="C333" s="9">
        <v>13.64804619016642</v>
      </c>
      <c r="D333" s="4" t="s">
        <v>9</v>
      </c>
      <c r="E333" s="41">
        <v>13.64804619016642</v>
      </c>
      <c r="F333" s="41" t="s">
        <v>9</v>
      </c>
      <c r="G333" s="19" t="str">
        <f t="shared" si="12"/>
        <v>No Reduction</v>
      </c>
      <c r="H333" s="23" t="s">
        <v>9</v>
      </c>
      <c r="I333" s="23" t="s">
        <v>9</v>
      </c>
      <c r="J333" s="17">
        <f>'Table 2. Data for Standards'!H333*325851/'Table 2. Data for Standards'!E333/365</f>
        <v>6.2514588184609359</v>
      </c>
      <c r="K333" s="133" t="str">
        <f>IF(
ISBLANK(
_xlfn.XLOOKUP(B333,'Table 4. Compliance Tracking'!B:B,'Table 4. Compliance Tracking'!J:J, "")
), "January 1, 2028", _xlfn.XLOOKUP(B333,'Table 4. Compliance Tracking'!B:B,'Table 4. Compliance Tracking'!J:J, "")
)</f>
        <v>January 1, 2028</v>
      </c>
    </row>
    <row r="334" spans="1:11" x14ac:dyDescent="0.25">
      <c r="A334" s="5" t="s">
        <v>1203</v>
      </c>
      <c r="B334" t="s">
        <v>603</v>
      </c>
      <c r="C334" s="9">
        <v>26.190559967643011</v>
      </c>
      <c r="D334" s="4" t="s">
        <v>9</v>
      </c>
      <c r="E334" s="41">
        <v>17.442827500754529</v>
      </c>
      <c r="F334" s="41" t="s">
        <v>9</v>
      </c>
      <c r="G334" s="19">
        <f t="shared" si="12"/>
        <v>33.400326215612886</v>
      </c>
      <c r="H334" s="23">
        <v>6.749540957997743</v>
      </c>
      <c r="I334" s="23">
        <v>3.902672179324103</v>
      </c>
      <c r="J334" s="17">
        <f>'Table 2. Data for Standards'!H334*325851/'Table 2. Data for Standards'!E334/365</f>
        <v>4.349770720924643</v>
      </c>
      <c r="K334" s="133" t="str">
        <f>IF(
ISBLANK(
_xlfn.XLOOKUP(B334,'Table 4. Compliance Tracking'!B:B,'Table 4. Compliance Tracking'!J:J, "")
), "January 1, 2028", _xlfn.XLOOKUP(B334,'Table 4. Compliance Tracking'!B:B,'Table 4. Compliance Tracking'!J:J, "")
)</f>
        <v>January 1, 2028</v>
      </c>
    </row>
    <row r="335" spans="1:11" x14ac:dyDescent="0.25">
      <c r="A335" s="5" t="s">
        <v>1204</v>
      </c>
      <c r="B335" t="s">
        <v>605</v>
      </c>
      <c r="C335" s="9">
        <v>28.375223318669839</v>
      </c>
      <c r="D335" s="4" t="s">
        <v>9</v>
      </c>
      <c r="E335" s="41">
        <v>16.52838094550264</v>
      </c>
      <c r="F335" s="41" t="s">
        <v>9</v>
      </c>
      <c r="G335" s="19">
        <f t="shared" si="12"/>
        <v>41.750657748559171</v>
      </c>
      <c r="H335" s="23">
        <v>6.5658229911034303</v>
      </c>
      <c r="I335" s="23">
        <v>3.7692134416064249</v>
      </c>
      <c r="J335" s="17">
        <f>'Table 2. Data for Standards'!H335*325851/'Table 2. Data for Standards'!E335/365</f>
        <v>5.5438896331088632</v>
      </c>
      <c r="K335" s="133" t="str">
        <f>IF(
ISBLANK(
_xlfn.XLOOKUP(B335,'Table 4. Compliance Tracking'!B:B,'Table 4. Compliance Tracking'!J:J, "")
), "January 1, 2028", _xlfn.XLOOKUP(B335,'Table 4. Compliance Tracking'!B:B,'Table 4. Compliance Tracking'!J:J, "")
)</f>
        <v>January 1, 2028</v>
      </c>
    </row>
    <row r="336" spans="1:11" s="97" customFormat="1" x14ac:dyDescent="0.25">
      <c r="A336" s="96" t="s">
        <v>606</v>
      </c>
      <c r="B336" s="97" t="s">
        <v>607</v>
      </c>
      <c r="C336" s="98">
        <v>54.99126224593936</v>
      </c>
      <c r="D336" s="99" t="s">
        <v>9</v>
      </c>
      <c r="E336" s="100">
        <v>42.3</v>
      </c>
      <c r="F336" s="100" t="s">
        <v>9</v>
      </c>
      <c r="G336" s="101">
        <f t="shared" si="12"/>
        <v>23.078688736366487</v>
      </c>
      <c r="H336" s="102">
        <v>6.2</v>
      </c>
      <c r="I336" s="102">
        <v>3.6</v>
      </c>
      <c r="J336" s="103">
        <f>'Table 2. Data for Standards'!H336*325851/'Table 2. Data for Standards'!E336/365</f>
        <v>20.052977197720214</v>
      </c>
      <c r="K336" s="133" t="str">
        <f>IF(
ISBLANK(
_xlfn.XLOOKUP(B336,'Table 4. Compliance Tracking'!B:B,'Table 4. Compliance Tracking'!J:J, "")
), "January 1, 2028", _xlfn.XLOOKUP(B336,'Table 4. Compliance Tracking'!B:B,'Table 4. Compliance Tracking'!J:J, "")
)</f>
        <v>January 1, 2028</v>
      </c>
    </row>
    <row r="337" spans="1:11" s="97" customFormat="1" x14ac:dyDescent="0.25">
      <c r="A337" s="96" t="s">
        <v>608</v>
      </c>
      <c r="B337" s="97" t="s">
        <v>609</v>
      </c>
      <c r="C337" s="98">
        <v>45.979007512400329</v>
      </c>
      <c r="D337" s="99" t="s">
        <v>9</v>
      </c>
      <c r="E337" s="100">
        <v>46</v>
      </c>
      <c r="F337" s="100" t="s">
        <v>9</v>
      </c>
      <c r="G337" s="101" t="str">
        <f t="shared" si="12"/>
        <v>No Reduction</v>
      </c>
      <c r="H337" s="102" t="s">
        <v>9</v>
      </c>
      <c r="I337" s="102" t="s">
        <v>9</v>
      </c>
      <c r="J337" s="103">
        <f>'Table 2. Data for Standards'!H337*325851/'Table 2. Data for Standards'!E337/365</f>
        <v>23.779338412467514</v>
      </c>
      <c r="K337" s="133" t="str">
        <f>IF(
ISBLANK(
_xlfn.XLOOKUP(B337,'Table 4. Compliance Tracking'!B:B,'Table 4. Compliance Tracking'!J:J, "")
), "January 1, 2028", _xlfn.XLOOKUP(B337,'Table 4. Compliance Tracking'!B:B,'Table 4. Compliance Tracking'!J:J, "")
)</f>
        <v>January 1, 2028</v>
      </c>
    </row>
    <row r="338" spans="1:11" s="97" customFormat="1" x14ac:dyDescent="0.25">
      <c r="A338" s="96" t="s">
        <v>998</v>
      </c>
      <c r="B338" s="97" t="s">
        <v>610</v>
      </c>
      <c r="C338" s="111">
        <v>164.9</v>
      </c>
      <c r="D338" s="103" t="s">
        <v>9</v>
      </c>
      <c r="E338" s="100">
        <v>164.9</v>
      </c>
      <c r="F338" s="100" t="s">
        <v>9</v>
      </c>
      <c r="G338" s="101" t="str">
        <f t="shared" si="12"/>
        <v>No Reduction</v>
      </c>
      <c r="H338" s="102" t="s">
        <v>9</v>
      </c>
      <c r="I338" s="102" t="s">
        <v>9</v>
      </c>
      <c r="J338" s="103">
        <f>'Table 2. Data for Standards'!H338*325851/'Table 2. Data for Standards'!E338/365</f>
        <v>10.837595506519168</v>
      </c>
      <c r="K338" s="133" t="str">
        <f>IF(
ISBLANK(
_xlfn.XLOOKUP(B338,'Table 4. Compliance Tracking'!B:B,'Table 4. Compliance Tracking'!J:J, "")
), "January 1, 2028", _xlfn.XLOOKUP(B338,'Table 4. Compliance Tracking'!B:B,'Table 4. Compliance Tracking'!J:J, "")
)</f>
        <v>January 1, 2028</v>
      </c>
    </row>
    <row r="339" spans="1:11" s="97" customFormat="1" x14ac:dyDescent="0.25">
      <c r="A339" s="96" t="s">
        <v>999</v>
      </c>
      <c r="B339" s="97" t="s">
        <v>611</v>
      </c>
      <c r="C339" s="111">
        <v>157.80418976370879</v>
      </c>
      <c r="D339" s="103" t="s">
        <v>9</v>
      </c>
      <c r="E339" s="100">
        <v>99.9</v>
      </c>
      <c r="F339" s="100" t="s">
        <v>9</v>
      </c>
      <c r="G339" s="101">
        <f t="shared" si="12"/>
        <v>36.693696061183651</v>
      </c>
      <c r="H339" s="102">
        <v>19.100000000000001</v>
      </c>
      <c r="I339" s="102">
        <v>10.1</v>
      </c>
      <c r="J339" s="103">
        <f>'Table 2. Data for Standards'!H339*325851/'Table 2. Data for Standards'!E339/365</f>
        <v>14.827706169753712</v>
      </c>
      <c r="K339" s="133" t="str">
        <f>IF(
ISBLANK(
_xlfn.XLOOKUP(B339,'Table 4. Compliance Tracking'!B:B,'Table 4. Compliance Tracking'!J:J, "")
), "January 1, 2028", _xlfn.XLOOKUP(B339,'Table 4. Compliance Tracking'!B:B,'Table 4. Compliance Tracking'!J:J, "")
)</f>
        <v>January 1, 2028</v>
      </c>
    </row>
    <row r="340" spans="1:11" s="97" customFormat="1" x14ac:dyDescent="0.25">
      <c r="A340" s="96" t="s">
        <v>1278</v>
      </c>
      <c r="B340" s="104" t="s">
        <v>1279</v>
      </c>
      <c r="C340" s="139" t="s">
        <v>1042</v>
      </c>
      <c r="D340" s="140"/>
      <c r="E340" s="140"/>
      <c r="F340" s="140"/>
      <c r="G340" s="140"/>
      <c r="H340" s="140"/>
      <c r="I340" s="140"/>
      <c r="J340" s="141"/>
      <c r="K340" s="133" t="str">
        <f>IF(
ISBLANK(
_xlfn.XLOOKUP(B340,'Table 4. Compliance Tracking'!B:B,'Table 4. Compliance Tracking'!J:J, "")
), "January 1, 2028", _xlfn.XLOOKUP(B340,'Table 4. Compliance Tracking'!B:B,'Table 4. Compliance Tracking'!J:J, "")
)</f>
        <v>January 1, 2034</v>
      </c>
    </row>
    <row r="341" spans="1:11" x14ac:dyDescent="0.25">
      <c r="A341" s="5" t="s">
        <v>1205</v>
      </c>
      <c r="B341" t="s">
        <v>613</v>
      </c>
      <c r="C341" s="9">
        <v>30.94857527479947</v>
      </c>
      <c r="D341" s="4" t="s">
        <v>9</v>
      </c>
      <c r="E341" s="41">
        <v>18.841268352133401</v>
      </c>
      <c r="F341" s="41" t="s">
        <v>9</v>
      </c>
      <c r="G341" s="19">
        <f t="shared" si="12"/>
        <v>39.120724670400897</v>
      </c>
      <c r="H341" s="23">
        <v>6.4413323226138086</v>
      </c>
      <c r="I341" s="23">
        <v>3.732757684718893</v>
      </c>
      <c r="J341" s="17">
        <f>'Table 2. Data for Standards'!H341*325851/'Table 2. Data for Standards'!E341/365</f>
        <v>13.274313636318636</v>
      </c>
      <c r="K341" s="133" t="str">
        <f>IF(
ISBLANK(
_xlfn.XLOOKUP(B341,'Table 4. Compliance Tracking'!B:B,'Table 4. Compliance Tracking'!J:J, "")
), "January 1, 2028", _xlfn.XLOOKUP(B341,'Table 4. Compliance Tracking'!B:B,'Table 4. Compliance Tracking'!J:J, "")
)</f>
        <v>January 1, 2028</v>
      </c>
    </row>
    <row r="342" spans="1:11" x14ac:dyDescent="0.25">
      <c r="A342" s="5" t="s">
        <v>614</v>
      </c>
      <c r="B342" t="s">
        <v>615</v>
      </c>
      <c r="C342" s="16">
        <v>51.9</v>
      </c>
      <c r="D342" s="17" t="s">
        <v>9</v>
      </c>
      <c r="E342" s="41">
        <v>14.5</v>
      </c>
      <c r="F342" s="41" t="s">
        <v>9</v>
      </c>
      <c r="G342" s="19">
        <f t="shared" si="12"/>
        <v>72.061657032755306</v>
      </c>
      <c r="H342" s="23">
        <v>17.3</v>
      </c>
      <c r="I342" s="23">
        <v>8.4</v>
      </c>
      <c r="J342" s="17">
        <f>'Table 2. Data for Standards'!H342*325851/'Table 2. Data for Standards'!E342/365</f>
        <v>12.972430302195912</v>
      </c>
      <c r="K342" s="133" t="str">
        <f>IF(
ISBLANK(
_xlfn.XLOOKUP(B342,'Table 4. Compliance Tracking'!B:B,'Table 4. Compliance Tracking'!J:J, "")
), "January 1, 2028", _xlfn.XLOOKUP(B342,'Table 4. Compliance Tracking'!B:B,'Table 4. Compliance Tracking'!J:J, "")
)</f>
        <v>January 1, 2028</v>
      </c>
    </row>
    <row r="343" spans="1:11" x14ac:dyDescent="0.25">
      <c r="A343" s="5" t="s">
        <v>1206</v>
      </c>
      <c r="B343" t="s">
        <v>617</v>
      </c>
      <c r="C343" s="9">
        <v>22.409671801166962</v>
      </c>
      <c r="D343" s="4" t="s">
        <v>9</v>
      </c>
      <c r="E343" s="41">
        <v>21.71108880146037</v>
      </c>
      <c r="F343" s="41" t="s">
        <v>9</v>
      </c>
      <c r="G343" s="19">
        <f t="shared" si="12"/>
        <v>3.1173281157567567</v>
      </c>
      <c r="H343" s="23">
        <v>2.224215449959364</v>
      </c>
      <c r="I343" s="23">
        <v>1.3253344673217451</v>
      </c>
      <c r="J343" s="17">
        <f>'Table 2. Data for Standards'!H343*325851/'Table 2. Data for Standards'!E343/365</f>
        <v>13.109423083839403</v>
      </c>
      <c r="K343" s="133" t="str">
        <f>IF(
ISBLANK(
_xlfn.XLOOKUP(B343,'Table 4. Compliance Tracking'!B:B,'Table 4. Compliance Tracking'!J:J, "")
), "January 1, 2028", _xlfn.XLOOKUP(B343,'Table 4. Compliance Tracking'!B:B,'Table 4. Compliance Tracking'!J:J, "")
)</f>
        <v>January 1, 2028</v>
      </c>
    </row>
    <row r="344" spans="1:11" x14ac:dyDescent="0.25">
      <c r="A344" s="5" t="s">
        <v>1207</v>
      </c>
      <c r="B344" t="s">
        <v>619</v>
      </c>
      <c r="C344" s="9">
        <v>6</v>
      </c>
      <c r="D344" s="4" t="s">
        <v>9</v>
      </c>
      <c r="E344" s="41">
        <v>6</v>
      </c>
      <c r="F344" s="41" t="s">
        <v>9</v>
      </c>
      <c r="G344" s="19" t="str">
        <f t="shared" si="12"/>
        <v>No Reduction</v>
      </c>
      <c r="H344" s="23" t="s">
        <v>9</v>
      </c>
      <c r="I344" s="23" t="s">
        <v>9</v>
      </c>
      <c r="J344" s="17">
        <f>'Table 2. Data for Standards'!H344*325851/'Table 2. Data for Standards'!E344/365</f>
        <v>4.8279879114569297</v>
      </c>
      <c r="K344" s="133" t="str">
        <f>IF(
ISBLANK(
_xlfn.XLOOKUP(B344,'Table 4. Compliance Tracking'!B:B,'Table 4. Compliance Tracking'!J:J, "")
), "January 1, 2028", _xlfn.XLOOKUP(B344,'Table 4. Compliance Tracking'!B:B,'Table 4. Compliance Tracking'!J:J, "")
)</f>
        <v>January 1, 2028</v>
      </c>
    </row>
    <row r="345" spans="1:11" x14ac:dyDescent="0.25">
      <c r="A345" s="5" t="s">
        <v>1208</v>
      </c>
      <c r="B345" t="s">
        <v>621</v>
      </c>
      <c r="C345" s="9">
        <v>43.800737137043093</v>
      </c>
      <c r="D345" s="4" t="s">
        <v>9</v>
      </c>
      <c r="E345" s="41">
        <v>16.12443366393893</v>
      </c>
      <c r="F345" s="41" t="s">
        <v>9</v>
      </c>
      <c r="G345" s="19">
        <f t="shared" si="12"/>
        <v>63.186844062717384</v>
      </c>
      <c r="H345" s="23">
        <v>10.36046520000269</v>
      </c>
      <c r="I345" s="23">
        <v>5.5727422542316631</v>
      </c>
      <c r="J345" s="17">
        <f>'Table 2. Data for Standards'!H345*325851/'Table 2. Data for Standards'!E345/365</f>
        <v>14.310215545851216</v>
      </c>
      <c r="K345" s="133" t="str">
        <f>IF(
ISBLANK(
_xlfn.XLOOKUP(B345,'Table 4. Compliance Tracking'!B:B,'Table 4. Compliance Tracking'!J:J, "")
), "January 1, 2028", _xlfn.XLOOKUP(B345,'Table 4. Compliance Tracking'!B:B,'Table 4. Compliance Tracking'!J:J, "")
)</f>
        <v>January 1, 2028</v>
      </c>
    </row>
    <row r="346" spans="1:11" x14ac:dyDescent="0.25">
      <c r="A346" s="5" t="s">
        <v>1209</v>
      </c>
      <c r="B346" t="s">
        <v>623</v>
      </c>
      <c r="C346" s="9">
        <v>28.73587963189652</v>
      </c>
      <c r="D346" s="4" t="s">
        <v>9</v>
      </c>
      <c r="E346" s="41">
        <v>28.73587963189652</v>
      </c>
      <c r="F346" s="41" t="s">
        <v>9</v>
      </c>
      <c r="G346" s="19" t="str">
        <f t="shared" si="12"/>
        <v>No Reduction</v>
      </c>
      <c r="H346" s="23" t="s">
        <v>9</v>
      </c>
      <c r="I346" s="23" t="s">
        <v>9</v>
      </c>
      <c r="J346" s="17">
        <f>'Table 2. Data for Standards'!H346*325851/'Table 2. Data for Standards'!E346/365</f>
        <v>14.828718277471932</v>
      </c>
      <c r="K346" s="133" t="str">
        <f>IF(
ISBLANK(
_xlfn.XLOOKUP(B346,'Table 4. Compliance Tracking'!B:B,'Table 4. Compliance Tracking'!J:J, "")
), "January 1, 2028", _xlfn.XLOOKUP(B346,'Table 4. Compliance Tracking'!B:B,'Table 4. Compliance Tracking'!J:J, "")
)</f>
        <v>January 1, 2028</v>
      </c>
    </row>
    <row r="347" spans="1:11" x14ac:dyDescent="0.25">
      <c r="A347" s="5" t="s">
        <v>624</v>
      </c>
      <c r="B347" t="s">
        <v>625</v>
      </c>
      <c r="C347" s="9">
        <v>19.854560034926671</v>
      </c>
      <c r="D347" s="4" t="s">
        <v>9</v>
      </c>
      <c r="E347" s="41">
        <v>19.748960366964031</v>
      </c>
      <c r="F347" s="41" t="s">
        <v>9</v>
      </c>
      <c r="G347" s="19">
        <f t="shared" si="12"/>
        <v>0.53186606893769761</v>
      </c>
      <c r="H347" s="23">
        <v>1.804291616775161</v>
      </c>
      <c r="I347" s="23">
        <v>1.0712530496177339</v>
      </c>
      <c r="J347" s="17">
        <f>'Table 2. Data for Standards'!H347*325851/'Table 2. Data for Standards'!E347/365</f>
        <v>5.8116240076533474</v>
      </c>
      <c r="K347" s="133" t="str">
        <f>IF(
ISBLANK(
_xlfn.XLOOKUP(B347,'Table 4. Compliance Tracking'!B:B,'Table 4. Compliance Tracking'!J:J, "")
), "January 1, 2028", _xlfn.XLOOKUP(B347,'Table 4. Compliance Tracking'!B:B,'Table 4. Compliance Tracking'!J:J, "")
)</f>
        <v>January 1, 2028</v>
      </c>
    </row>
    <row r="348" spans="1:11" x14ac:dyDescent="0.25">
      <c r="A348" s="5" t="s">
        <v>626</v>
      </c>
      <c r="B348" t="s">
        <v>627</v>
      </c>
      <c r="C348" s="9" t="s">
        <v>9</v>
      </c>
      <c r="D348" s="4">
        <v>604.55198430768098</v>
      </c>
      <c r="E348" s="39" t="s">
        <v>9</v>
      </c>
      <c r="F348" s="39">
        <v>604.55198430768098</v>
      </c>
      <c r="G348" s="19" t="str">
        <f t="shared" si="12"/>
        <v>No Reduction</v>
      </c>
      <c r="H348" s="38" t="s">
        <v>9</v>
      </c>
      <c r="I348" s="38" t="s">
        <v>9</v>
      </c>
      <c r="J348" s="17">
        <f>'Table 2. Data for Standards'!H348*325851/'Table 2. Data for Standards'!E348/365</f>
        <v>97.448314668925377</v>
      </c>
      <c r="K348" s="133" t="str">
        <f>IF(
ISBLANK(
_xlfn.XLOOKUP(B348,'Table 4. Compliance Tracking'!B:B,'Table 4. Compliance Tracking'!J:J, "")
), "January 1, 2028", _xlfn.XLOOKUP(B348,'Table 4. Compliance Tracking'!B:B,'Table 4. Compliance Tracking'!J:J, "")
)</f>
        <v>January 1, 2028</v>
      </c>
    </row>
    <row r="349" spans="1:11" x14ac:dyDescent="0.25">
      <c r="A349" s="5" t="s">
        <v>628</v>
      </c>
      <c r="B349" t="s">
        <v>629</v>
      </c>
      <c r="C349" s="9">
        <v>10.85816147059449</v>
      </c>
      <c r="D349" s="4" t="s">
        <v>9</v>
      </c>
      <c r="E349" s="41">
        <v>10.85816147059449</v>
      </c>
      <c r="F349" s="41" t="s">
        <v>9</v>
      </c>
      <c r="G349" s="19" t="str">
        <f t="shared" si="12"/>
        <v>No Reduction</v>
      </c>
      <c r="H349" s="23" t="s">
        <v>9</v>
      </c>
      <c r="I349" s="23" t="s">
        <v>9</v>
      </c>
      <c r="J349" s="17">
        <f>'Table 2. Data for Standards'!H349*325851/'Table 2. Data for Standards'!E349/365</f>
        <v>7.2694421037203281</v>
      </c>
      <c r="K349" s="133" t="str">
        <f>IF(
ISBLANK(
_xlfn.XLOOKUP(B349,'Table 4. Compliance Tracking'!B:B,'Table 4. Compliance Tracking'!J:J, "")
), "January 1, 2028", _xlfn.XLOOKUP(B349,'Table 4. Compliance Tracking'!B:B,'Table 4. Compliance Tracking'!J:J, "")
)</f>
        <v>January 1, 2028</v>
      </c>
    </row>
    <row r="350" spans="1:11" x14ac:dyDescent="0.25">
      <c r="A350" s="5" t="s">
        <v>630</v>
      </c>
      <c r="B350" t="s">
        <v>631</v>
      </c>
      <c r="C350" s="9">
        <v>44.429662306779171</v>
      </c>
      <c r="D350" s="4" t="s">
        <v>9</v>
      </c>
      <c r="E350" s="41">
        <v>39.381908625608233</v>
      </c>
      <c r="F350" s="41" t="s">
        <v>9</v>
      </c>
      <c r="G350" s="19">
        <f t="shared" si="12"/>
        <v>11.361224504289652</v>
      </c>
      <c r="H350" s="23">
        <v>3.9064645074355471</v>
      </c>
      <c r="I350" s="23">
        <v>2.2112700573984059</v>
      </c>
      <c r="J350" s="17">
        <f>'Table 2. Data for Standards'!H350*325851/'Table 2. Data for Standards'!E350/365</f>
        <v>9.9906033352833798</v>
      </c>
      <c r="K350" s="133" t="str">
        <f>IF(
ISBLANK(
_xlfn.XLOOKUP(B350,'Table 4. Compliance Tracking'!B:B,'Table 4. Compliance Tracking'!J:J, "")
), "January 1, 2028", _xlfn.XLOOKUP(B350,'Table 4. Compliance Tracking'!B:B,'Table 4. Compliance Tracking'!J:J, "")
)</f>
        <v>January 1, 2028</v>
      </c>
    </row>
    <row r="351" spans="1:11" x14ac:dyDescent="0.25">
      <c r="A351" s="5" t="s">
        <v>1210</v>
      </c>
      <c r="B351" t="s">
        <v>633</v>
      </c>
      <c r="C351" s="9">
        <v>0.4078495729269267</v>
      </c>
      <c r="D351" s="4" t="s">
        <v>9</v>
      </c>
      <c r="E351" s="41">
        <v>0.4078495729269267</v>
      </c>
      <c r="F351" s="41" t="s">
        <v>9</v>
      </c>
      <c r="G351" s="19" t="str">
        <f t="shared" si="12"/>
        <v>No Reduction</v>
      </c>
      <c r="H351" s="23" t="s">
        <v>9</v>
      </c>
      <c r="I351" s="23" t="s">
        <v>9</v>
      </c>
      <c r="J351" s="17">
        <f>'Table 2. Data for Standards'!H351*325851/'Table 2. Data for Standards'!E351/365</f>
        <v>4.7586384544987927</v>
      </c>
      <c r="K351" s="133" t="str">
        <f>IF(
ISBLANK(
_xlfn.XLOOKUP(B351,'Table 4. Compliance Tracking'!B:B,'Table 4. Compliance Tracking'!J:J, "")
), "January 1, 2028", _xlfn.XLOOKUP(B351,'Table 4. Compliance Tracking'!B:B,'Table 4. Compliance Tracking'!J:J, "")
)</f>
        <v>January 1, 2028</v>
      </c>
    </row>
    <row r="352" spans="1:11" x14ac:dyDescent="0.25">
      <c r="A352" s="5" t="s">
        <v>1211</v>
      </c>
      <c r="B352" t="s">
        <v>635</v>
      </c>
      <c r="C352" s="9">
        <v>64.143996923019557</v>
      </c>
      <c r="D352" s="4" t="s">
        <v>9</v>
      </c>
      <c r="E352" s="41">
        <v>23.785805761724099</v>
      </c>
      <c r="F352" s="41" t="s">
        <v>9</v>
      </c>
      <c r="G352" s="19">
        <f t="shared" si="12"/>
        <v>62.918110964818887</v>
      </c>
      <c r="H352" s="23">
        <v>16.199268514928271</v>
      </c>
      <c r="I352" s="23">
        <v>8.0894479780487831</v>
      </c>
      <c r="J352" s="17">
        <f>'Table 2. Data for Standards'!H352*325851/'Table 2. Data for Standards'!E352/365</f>
        <v>17.424137514870178</v>
      </c>
      <c r="K352" s="133" t="str">
        <f>IF(
ISBLANK(
_xlfn.XLOOKUP(B352,'Table 4. Compliance Tracking'!B:B,'Table 4. Compliance Tracking'!J:J, "")
), "January 1, 2028", _xlfn.XLOOKUP(B352,'Table 4. Compliance Tracking'!B:B,'Table 4. Compliance Tracking'!J:J, "")
)</f>
        <v>January 1, 2028</v>
      </c>
    </row>
    <row r="353" spans="1:11" x14ac:dyDescent="0.25">
      <c r="A353" s="5" t="s">
        <v>1212</v>
      </c>
      <c r="B353" t="s">
        <v>637</v>
      </c>
      <c r="C353" s="9">
        <v>46.1</v>
      </c>
      <c r="D353" s="4" t="s">
        <v>9</v>
      </c>
      <c r="E353" s="41">
        <v>24.8</v>
      </c>
      <c r="F353" s="41" t="s">
        <v>9</v>
      </c>
      <c r="G353" s="19">
        <f t="shared" si="12"/>
        <v>46.203904555314537</v>
      </c>
      <c r="H353" s="23">
        <v>8.4</v>
      </c>
      <c r="I353" s="23">
        <v>4.8</v>
      </c>
      <c r="J353" s="17">
        <f>'Table 2. Data for Standards'!H353*325851/'Table 2. Data for Standards'!E353/365</f>
        <v>29.552155362497661</v>
      </c>
      <c r="K353" s="133" t="str">
        <f>IF(
ISBLANK(
_xlfn.XLOOKUP(B353,'Table 4. Compliance Tracking'!B:B,'Table 4. Compliance Tracking'!J:J, "")
), "January 1, 2028", _xlfn.XLOOKUP(B353,'Table 4. Compliance Tracking'!B:B,'Table 4. Compliance Tracking'!J:J, "")
)</f>
        <v>January 1, 2028</v>
      </c>
    </row>
    <row r="354" spans="1:11" x14ac:dyDescent="0.25">
      <c r="A354" s="5" t="s">
        <v>638</v>
      </c>
      <c r="B354" t="s">
        <v>639</v>
      </c>
      <c r="C354" s="9">
        <v>25.8</v>
      </c>
      <c r="D354" s="4" t="s">
        <v>9</v>
      </c>
      <c r="E354" s="41">
        <v>23.8</v>
      </c>
      <c r="F354" s="41" t="s">
        <v>9</v>
      </c>
      <c r="G354" s="19">
        <f t="shared" si="12"/>
        <v>7.7519379844961236</v>
      </c>
      <c r="H354" s="23">
        <v>4.9000000000000004</v>
      </c>
      <c r="I354" s="23">
        <v>2.9</v>
      </c>
      <c r="J354" s="17">
        <f>'Table 2. Data for Standards'!H354*325851/'Table 2. Data for Standards'!E354/365</f>
        <v>4.8672747086741968</v>
      </c>
      <c r="K354" s="133" t="str">
        <f>IF(
ISBLANK(
_xlfn.XLOOKUP(B354,'Table 4. Compliance Tracking'!B:B,'Table 4. Compliance Tracking'!J:J, "")
), "January 1, 2028", _xlfn.XLOOKUP(B354,'Table 4. Compliance Tracking'!B:B,'Table 4. Compliance Tracking'!J:J, "")
)</f>
        <v>January 1, 2028</v>
      </c>
    </row>
    <row r="355" spans="1:11" x14ac:dyDescent="0.25">
      <c r="A355" s="5" t="s">
        <v>1213</v>
      </c>
      <c r="B355" t="s">
        <v>641</v>
      </c>
      <c r="C355" s="9">
        <v>170.20456482034771</v>
      </c>
      <c r="D355" s="4" t="s">
        <v>9</v>
      </c>
      <c r="E355" s="41">
        <v>13.18993696498401</v>
      </c>
      <c r="F355" s="41" t="s">
        <v>9</v>
      </c>
      <c r="G355" s="19">
        <f t="shared" si="12"/>
        <v>92.250538651001463</v>
      </c>
      <c r="H355" s="23">
        <v>37.764526963248677</v>
      </c>
      <c r="I355" s="23">
        <v>13.007425379114791</v>
      </c>
      <c r="J355" s="17">
        <f>'Table 2. Data for Standards'!H355*325851/'Table 2. Data for Standards'!E355/365</f>
        <v>35.692649288040435</v>
      </c>
      <c r="K355" s="133" t="str">
        <f>IF(
ISBLANK(
_xlfn.XLOOKUP(B355,'Table 4. Compliance Tracking'!B:B,'Table 4. Compliance Tracking'!J:J, "")
), "January 1, 2028", _xlfn.XLOOKUP(B355,'Table 4. Compliance Tracking'!B:B,'Table 4. Compliance Tracking'!J:J, "")
)</f>
        <v>January 1, 2028</v>
      </c>
    </row>
    <row r="356" spans="1:11" x14ac:dyDescent="0.25">
      <c r="A356" s="5" t="s">
        <v>1214</v>
      </c>
      <c r="B356" t="s">
        <v>643</v>
      </c>
      <c r="C356" s="9">
        <v>37.9</v>
      </c>
      <c r="D356" s="4" t="s">
        <v>9</v>
      </c>
      <c r="E356" s="41">
        <v>18.399999999999999</v>
      </c>
      <c r="F356" s="41" t="s">
        <v>9</v>
      </c>
      <c r="G356" s="19">
        <f t="shared" si="12"/>
        <v>51.451187335092349</v>
      </c>
      <c r="H356" s="23">
        <v>7.8</v>
      </c>
      <c r="I356" s="23">
        <v>4.4000000000000004</v>
      </c>
      <c r="J356" s="17">
        <f>'Table 2. Data for Standards'!H356*325851/'Table 2. Data for Standards'!E356/365</f>
        <v>21.134814727919476</v>
      </c>
      <c r="K356" s="133" t="str">
        <f>IF(
ISBLANK(
_xlfn.XLOOKUP(B356,'Table 4. Compliance Tracking'!B:B,'Table 4. Compliance Tracking'!J:J, "")
), "January 1, 2028", _xlfn.XLOOKUP(B356,'Table 4. Compliance Tracking'!B:B,'Table 4. Compliance Tracking'!J:J, "")
)</f>
        <v>January 1, 2028</v>
      </c>
    </row>
    <row r="357" spans="1:11" x14ac:dyDescent="0.25">
      <c r="A357" s="5" t="s">
        <v>644</v>
      </c>
      <c r="B357" t="s">
        <v>645</v>
      </c>
      <c r="C357" s="9">
        <v>19.501599104396561</v>
      </c>
      <c r="D357" s="4" t="s">
        <v>9</v>
      </c>
      <c r="E357" s="41">
        <v>19.501599104396561</v>
      </c>
      <c r="F357" s="41" t="s">
        <v>9</v>
      </c>
      <c r="G357" s="19" t="str">
        <f t="shared" si="12"/>
        <v>No Reduction</v>
      </c>
      <c r="H357" s="23" t="s">
        <v>9</v>
      </c>
      <c r="I357" s="23" t="s">
        <v>9</v>
      </c>
      <c r="J357" s="17">
        <f>'Table 2. Data for Standards'!H357*325851/'Table 2. Data for Standards'!E357/365</f>
        <v>6.1489260964945682</v>
      </c>
      <c r="K357" s="133" t="str">
        <f>IF(
ISBLANK(
_xlfn.XLOOKUP(B357,'Table 4. Compliance Tracking'!B:B,'Table 4. Compliance Tracking'!J:J, "")
), "January 1, 2028", _xlfn.XLOOKUP(B357,'Table 4. Compliance Tracking'!B:B,'Table 4. Compliance Tracking'!J:J, "")
)</f>
        <v>January 1, 2028</v>
      </c>
    </row>
    <row r="358" spans="1:11" x14ac:dyDescent="0.25">
      <c r="A358" s="5" t="s">
        <v>646</v>
      </c>
      <c r="B358" t="s">
        <v>647</v>
      </c>
      <c r="C358" s="136" t="s">
        <v>51</v>
      </c>
      <c r="D358" s="137"/>
      <c r="E358" s="137"/>
      <c r="F358" s="137"/>
      <c r="G358" s="137"/>
      <c r="H358" s="137"/>
      <c r="I358" s="137"/>
      <c r="J358" s="138"/>
      <c r="K358" s="133" t="str">
        <f>IF(
ISBLANK(
_xlfn.XLOOKUP(B358,'Table 4. Compliance Tracking'!B:B,'Table 4. Compliance Tracking'!J:J, "")
), "January 1, 2028", _xlfn.XLOOKUP(B358,'Table 4. Compliance Tracking'!B:B,'Table 4. Compliance Tracking'!J:J, "")
)</f>
        <v>January 1, 2028</v>
      </c>
    </row>
    <row r="359" spans="1:11" x14ac:dyDescent="0.25">
      <c r="A359" s="5" t="s">
        <v>648</v>
      </c>
      <c r="B359" t="s">
        <v>649</v>
      </c>
      <c r="C359" s="9">
        <v>46.442515976716273</v>
      </c>
      <c r="D359" s="4" t="s">
        <v>9</v>
      </c>
      <c r="E359" s="41">
        <v>13.373022314927921</v>
      </c>
      <c r="F359" s="41" t="s">
        <v>9</v>
      </c>
      <c r="G359" s="19">
        <f>IF(IF(ISNUMBER(C359),(C359-E359)/C359*100,(D359-F359)/D359*100)&gt;0,IF(ISNUMBER(C359),(C359-E359)/C359*100,(D359-F359)/D359*100),"No Reduction")</f>
        <v>71.205215665679219</v>
      </c>
      <c r="H359" s="23">
        <v>13.01522470199447</v>
      </c>
      <c r="I359" s="23">
        <v>6.5341975188559873</v>
      </c>
      <c r="J359" s="17">
        <f>'Table 2. Data for Standards'!H359*325851/'Table 2. Data for Standards'!E359/365</f>
        <v>8.8189779632792611</v>
      </c>
      <c r="K359" s="133" t="str">
        <f>IF(
ISBLANK(
_xlfn.XLOOKUP(B359,'Table 4. Compliance Tracking'!B:B,'Table 4. Compliance Tracking'!J:J, "")
), "January 1, 2028", _xlfn.XLOOKUP(B359,'Table 4. Compliance Tracking'!B:B,'Table 4. Compliance Tracking'!J:J, "")
)</f>
        <v>January 1, 2028</v>
      </c>
    </row>
    <row r="360" spans="1:11" x14ac:dyDescent="0.25">
      <c r="A360" s="5" t="s">
        <v>1215</v>
      </c>
      <c r="B360" t="s">
        <v>651</v>
      </c>
      <c r="C360" s="9">
        <v>9.7222797517567123</v>
      </c>
      <c r="D360" s="4" t="s">
        <v>9</v>
      </c>
      <c r="E360" s="41">
        <v>9.7222797517567123</v>
      </c>
      <c r="F360" s="41" t="s">
        <v>9</v>
      </c>
      <c r="G360" s="19" t="str">
        <f>IF(IF(ISNUMBER(C360),(C360-E360)/C360*100,(D360-F360)/D360*100)&gt;0,IF(ISNUMBER(C360),(C360-E360)/C360*100,(D360-F360)/D360*100),"No Reduction")</f>
        <v>No Reduction</v>
      </c>
      <c r="H360" s="23" t="s">
        <v>9</v>
      </c>
      <c r="I360" s="23" t="s">
        <v>9</v>
      </c>
      <c r="J360" s="17">
        <f>'Table 2. Data for Standards'!H360*325851/'Table 2. Data for Standards'!E360/365</f>
        <v>6.8215941680862917</v>
      </c>
      <c r="K360" s="133" t="str">
        <f>IF(
ISBLANK(
_xlfn.XLOOKUP(B360,'Table 4. Compliance Tracking'!B:B,'Table 4. Compliance Tracking'!J:J, "")
), "January 1, 2028", _xlfn.XLOOKUP(B360,'Table 4. Compliance Tracking'!B:B,'Table 4. Compliance Tracking'!J:J, "")
)</f>
        <v>January 1, 2028</v>
      </c>
    </row>
    <row r="361" spans="1:11" x14ac:dyDescent="0.25">
      <c r="A361" s="5" t="s">
        <v>1216</v>
      </c>
      <c r="B361" t="s">
        <v>653</v>
      </c>
      <c r="C361" s="136" t="s">
        <v>51</v>
      </c>
      <c r="D361" s="137"/>
      <c r="E361" s="137"/>
      <c r="F361" s="137"/>
      <c r="G361" s="137"/>
      <c r="H361" s="137"/>
      <c r="I361" s="137"/>
      <c r="J361" s="138"/>
      <c r="K361" s="133" t="str">
        <f>IF(
ISBLANK(
_xlfn.XLOOKUP(B361,'Table 4. Compliance Tracking'!B:B,'Table 4. Compliance Tracking'!J:J, "")
), "January 1, 2028", _xlfn.XLOOKUP(B361,'Table 4. Compliance Tracking'!B:B,'Table 4. Compliance Tracking'!J:J, "")
)</f>
        <v>January 1, 2028</v>
      </c>
    </row>
    <row r="362" spans="1:11" x14ac:dyDescent="0.25">
      <c r="A362" s="5" t="s">
        <v>1217</v>
      </c>
      <c r="B362" t="s">
        <v>655</v>
      </c>
      <c r="C362" s="9">
        <v>22.734337856448381</v>
      </c>
      <c r="D362" s="4" t="s">
        <v>9</v>
      </c>
      <c r="E362" s="41">
        <v>14.18915429784159</v>
      </c>
      <c r="F362" s="41" t="s">
        <v>9</v>
      </c>
      <c r="G362" s="19">
        <f t="shared" ref="G362:G370" si="13">IF(IF(ISNUMBER(C362),(C362-E362)/C362*100,(D362-F362)/D362*100)&gt;0,IF(ISNUMBER(C362),(C362-E362)/C362*100,(D362-F362)/D362*100),"No Reduction")</f>
        <v>37.587123111144535</v>
      </c>
      <c r="H362" s="23">
        <v>6.5435492282406322</v>
      </c>
      <c r="I362" s="23">
        <v>3.7389707191902311</v>
      </c>
      <c r="J362" s="17">
        <f>'Table 2. Data for Standards'!H362*325851/'Table 2. Data for Standards'!E362/365</f>
        <v>2.8738352175446442</v>
      </c>
      <c r="K362" s="133" t="str">
        <f>IF(
ISBLANK(
_xlfn.XLOOKUP(B362,'Table 4. Compliance Tracking'!B:B,'Table 4. Compliance Tracking'!J:J, "")
), "January 1, 2028", _xlfn.XLOOKUP(B362,'Table 4. Compliance Tracking'!B:B,'Table 4. Compliance Tracking'!J:J, "")
)</f>
        <v>January 1, 2028</v>
      </c>
    </row>
    <row r="363" spans="1:11" x14ac:dyDescent="0.25">
      <c r="A363" s="5" t="s">
        <v>1218</v>
      </c>
      <c r="B363" t="s">
        <v>657</v>
      </c>
      <c r="C363" s="9">
        <v>68.639232915812897</v>
      </c>
      <c r="D363" s="4" t="s">
        <v>9</v>
      </c>
      <c r="E363" s="41">
        <v>60.9047783093961</v>
      </c>
      <c r="F363" s="41" t="s">
        <v>9</v>
      </c>
      <c r="G363" s="19">
        <f t="shared" si="13"/>
        <v>11.268270751077926</v>
      </c>
      <c r="H363" s="23">
        <v>6.7967410367904444</v>
      </c>
      <c r="I363" s="23">
        <v>3.514265074865154</v>
      </c>
      <c r="J363" s="17">
        <f>'Table 2. Data for Standards'!H363*325851/'Table 2. Data for Standards'!E363/365</f>
        <v>17.647189667222122</v>
      </c>
      <c r="K363" s="133" t="str">
        <f>IF(
ISBLANK(
_xlfn.XLOOKUP(B363,'Table 4. Compliance Tracking'!B:B,'Table 4. Compliance Tracking'!J:J, "")
), "January 1, 2028", _xlfn.XLOOKUP(B363,'Table 4. Compliance Tracking'!B:B,'Table 4. Compliance Tracking'!J:J, "")
)</f>
        <v>January 1, 2028</v>
      </c>
    </row>
    <row r="364" spans="1:11" x14ac:dyDescent="0.25">
      <c r="A364" s="5" t="s">
        <v>658</v>
      </c>
      <c r="B364" t="s">
        <v>659</v>
      </c>
      <c r="C364" s="9">
        <v>7.2699250419455632</v>
      </c>
      <c r="D364" s="4" t="s">
        <v>9</v>
      </c>
      <c r="E364" s="41">
        <v>7.2699250419455632</v>
      </c>
      <c r="F364" s="41" t="s">
        <v>9</v>
      </c>
      <c r="G364" s="19" t="str">
        <f t="shared" si="13"/>
        <v>No Reduction</v>
      </c>
      <c r="H364" s="23" t="s">
        <v>9</v>
      </c>
      <c r="I364" s="23" t="s">
        <v>9</v>
      </c>
      <c r="J364" s="17">
        <f>'Table 2. Data for Standards'!H364*325851/'Table 2. Data for Standards'!E364/365</f>
        <v>10.115106078732149</v>
      </c>
      <c r="K364" s="133" t="str">
        <f>IF(
ISBLANK(
_xlfn.XLOOKUP(B364,'Table 4. Compliance Tracking'!B:B,'Table 4. Compliance Tracking'!J:J, "")
), "January 1, 2028", _xlfn.XLOOKUP(B364,'Table 4. Compliance Tracking'!B:B,'Table 4. Compliance Tracking'!J:J, "")
)</f>
        <v>January 1, 2028</v>
      </c>
    </row>
    <row r="365" spans="1:11" x14ac:dyDescent="0.25">
      <c r="A365" s="5" t="s">
        <v>1219</v>
      </c>
      <c r="B365" t="s">
        <v>661</v>
      </c>
      <c r="C365" s="9">
        <v>14.3</v>
      </c>
      <c r="D365" s="4" t="s">
        <v>9</v>
      </c>
      <c r="E365" s="41">
        <v>14.3</v>
      </c>
      <c r="F365" s="41" t="s">
        <v>9</v>
      </c>
      <c r="G365" s="19" t="str">
        <f t="shared" si="13"/>
        <v>No Reduction</v>
      </c>
      <c r="H365" s="23" t="s">
        <v>9</v>
      </c>
      <c r="I365" s="23" t="s">
        <v>9</v>
      </c>
      <c r="J365" s="17">
        <f>'Table 2. Data for Standards'!H365*325851/'Table 2. Data for Standards'!E365/365</f>
        <v>10.319715484053514</v>
      </c>
      <c r="K365" s="133" t="str">
        <f>IF(
ISBLANK(
_xlfn.XLOOKUP(B365,'Table 4. Compliance Tracking'!B:B,'Table 4. Compliance Tracking'!J:J, "")
), "January 1, 2028", _xlfn.XLOOKUP(B365,'Table 4. Compliance Tracking'!B:B,'Table 4. Compliance Tracking'!J:J, "")
)</f>
        <v>January 1, 2028</v>
      </c>
    </row>
    <row r="366" spans="1:11" x14ac:dyDescent="0.25">
      <c r="A366" s="5" t="s">
        <v>662</v>
      </c>
      <c r="B366" t="s">
        <v>663</v>
      </c>
      <c r="C366" s="9">
        <v>33.322902598466868</v>
      </c>
      <c r="D366" s="4" t="s">
        <v>9</v>
      </c>
      <c r="E366" s="41">
        <v>22.734133395065491</v>
      </c>
      <c r="F366" s="41" t="s">
        <v>9</v>
      </c>
      <c r="G366" s="19">
        <f t="shared" si="13"/>
        <v>31.776251099712272</v>
      </c>
      <c r="H366" s="23">
        <v>4.9065323119879354</v>
      </c>
      <c r="I366" s="23">
        <v>2.907845673993446</v>
      </c>
      <c r="J366" s="17">
        <f>'Table 2. Data for Standards'!H366*325851/'Table 2. Data for Standards'!E366/365</f>
        <v>9.7954014118375365</v>
      </c>
      <c r="K366" s="133" t="str">
        <f>IF(
ISBLANK(
_xlfn.XLOOKUP(B366,'Table 4. Compliance Tracking'!B:B,'Table 4. Compliance Tracking'!J:J, "")
), "January 1, 2028", _xlfn.XLOOKUP(B366,'Table 4. Compliance Tracking'!B:B,'Table 4. Compliance Tracking'!J:J, "")
)</f>
        <v>January 1, 2028</v>
      </c>
    </row>
    <row r="367" spans="1:11" x14ac:dyDescent="0.25">
      <c r="A367" s="5" t="s">
        <v>1220</v>
      </c>
      <c r="B367" t="s">
        <v>665</v>
      </c>
      <c r="C367" s="9">
        <v>30.39235175849705</v>
      </c>
      <c r="D367" s="4" t="s">
        <v>9</v>
      </c>
      <c r="E367" s="41">
        <v>22.736052655112399</v>
      </c>
      <c r="F367" s="41" t="s">
        <v>9</v>
      </c>
      <c r="G367" s="19">
        <f t="shared" si="13"/>
        <v>25.1915322783276</v>
      </c>
      <c r="H367" s="23">
        <v>6.0068654995022266</v>
      </c>
      <c r="I367" s="23">
        <v>3.3302783846391679</v>
      </c>
      <c r="J367" s="17">
        <f>'Table 2. Data for Standards'!H367*325851/'Table 2. Data for Standards'!E367/365</f>
        <v>8.0424065518562493</v>
      </c>
      <c r="K367" s="133" t="str">
        <f>IF(
ISBLANK(
_xlfn.XLOOKUP(B367,'Table 4. Compliance Tracking'!B:B,'Table 4. Compliance Tracking'!J:J, "")
), "January 1, 2028", _xlfn.XLOOKUP(B367,'Table 4. Compliance Tracking'!B:B,'Table 4. Compliance Tracking'!J:J, "")
)</f>
        <v>January 1, 2028</v>
      </c>
    </row>
    <row r="368" spans="1:11" x14ac:dyDescent="0.25">
      <c r="A368" s="5" t="s">
        <v>666</v>
      </c>
      <c r="B368" t="s">
        <v>667</v>
      </c>
      <c r="C368" s="9">
        <v>23.459826238406919</v>
      </c>
      <c r="D368" s="4" t="s">
        <v>9</v>
      </c>
      <c r="E368" s="41">
        <v>22.32636225211899</v>
      </c>
      <c r="F368" s="41" t="s">
        <v>9</v>
      </c>
      <c r="G368" s="19">
        <f t="shared" si="13"/>
        <v>4.8315105779952203</v>
      </c>
      <c r="H368" s="23">
        <v>2.5619731640534038</v>
      </c>
      <c r="I368" s="23">
        <v>1.5289827048717031</v>
      </c>
      <c r="J368" s="17">
        <f>'Table 2. Data for Standards'!H368*325851/'Table 2. Data for Standards'!E368/365</f>
        <v>13.629063992587684</v>
      </c>
      <c r="K368" s="133" t="str">
        <f>IF(
ISBLANK(
_xlfn.XLOOKUP(B368,'Table 4. Compliance Tracking'!B:B,'Table 4. Compliance Tracking'!J:J, "")
), "January 1, 2028", _xlfn.XLOOKUP(B368,'Table 4. Compliance Tracking'!B:B,'Table 4. Compliance Tracking'!J:J, "")
)</f>
        <v>January 1, 2028</v>
      </c>
    </row>
    <row r="369" spans="1:11" x14ac:dyDescent="0.25">
      <c r="A369" s="5" t="s">
        <v>668</v>
      </c>
      <c r="B369" t="s">
        <v>669</v>
      </c>
      <c r="C369" s="9">
        <v>58.615412063120999</v>
      </c>
      <c r="D369" s="4" t="s">
        <v>9</v>
      </c>
      <c r="E369" s="41">
        <v>21.044502999576348</v>
      </c>
      <c r="F369" s="41" t="s">
        <v>9</v>
      </c>
      <c r="G369" s="19">
        <f t="shared" si="13"/>
        <v>64.09732140599094</v>
      </c>
      <c r="H369" s="23">
        <v>18.822143570262121</v>
      </c>
      <c r="I369" s="23">
        <v>9.635330236259076</v>
      </c>
      <c r="J369" s="17">
        <f>'Table 2. Data for Standards'!H369*325851/'Table 2. Data for Standards'!E369/365</f>
        <v>11.168880113327649</v>
      </c>
      <c r="K369" s="133" t="str">
        <f>IF(
ISBLANK(
_xlfn.XLOOKUP(B369,'Table 4. Compliance Tracking'!B:B,'Table 4. Compliance Tracking'!J:J, "")
), "January 1, 2028", _xlfn.XLOOKUP(B369,'Table 4. Compliance Tracking'!B:B,'Table 4. Compliance Tracking'!J:J, "")
)</f>
        <v>January 1, 2028</v>
      </c>
    </row>
    <row r="370" spans="1:11" x14ac:dyDescent="0.25">
      <c r="A370" s="5" t="s">
        <v>670</v>
      </c>
      <c r="B370" t="s">
        <v>671</v>
      </c>
      <c r="C370" s="9">
        <v>16.364284857779449</v>
      </c>
      <c r="D370" s="4" t="s">
        <v>9</v>
      </c>
      <c r="E370" s="41">
        <v>16.364284857779449</v>
      </c>
      <c r="F370" s="41" t="s">
        <v>9</v>
      </c>
      <c r="G370" s="19" t="str">
        <f t="shared" si="13"/>
        <v>No Reduction</v>
      </c>
      <c r="H370" s="23" t="s">
        <v>9</v>
      </c>
      <c r="I370" s="23" t="s">
        <v>9</v>
      </c>
      <c r="J370" s="17">
        <f>'Table 2. Data for Standards'!H370*325851/'Table 2. Data for Standards'!E370/365</f>
        <v>8.8030830860081721</v>
      </c>
      <c r="K370" s="133" t="str">
        <f>IF(
ISBLANK(
_xlfn.XLOOKUP(B370,'Table 4. Compliance Tracking'!B:B,'Table 4. Compliance Tracking'!J:J, "")
), "January 1, 2028", _xlfn.XLOOKUP(B370,'Table 4. Compliance Tracking'!B:B,'Table 4. Compliance Tracking'!J:J, "")
)</f>
        <v>January 1, 2028</v>
      </c>
    </row>
    <row r="371" spans="1:11" x14ac:dyDescent="0.25">
      <c r="A371" s="5" t="s">
        <v>672</v>
      </c>
      <c r="B371" t="s">
        <v>673</v>
      </c>
      <c r="C371" s="136" t="s">
        <v>51</v>
      </c>
      <c r="D371" s="137"/>
      <c r="E371" s="137"/>
      <c r="F371" s="137"/>
      <c r="G371" s="137"/>
      <c r="H371" s="137"/>
      <c r="I371" s="137"/>
      <c r="J371" s="138"/>
      <c r="K371" s="133" t="str">
        <f>IF(
ISBLANK(
_xlfn.XLOOKUP(B371,'Table 4. Compliance Tracking'!B:B,'Table 4. Compliance Tracking'!J:J, "")
), "January 1, 2028", _xlfn.XLOOKUP(B371,'Table 4. Compliance Tracking'!B:B,'Table 4. Compliance Tracking'!J:J, "")
)</f>
        <v>January 1, 2028</v>
      </c>
    </row>
    <row r="372" spans="1:11" x14ac:dyDescent="0.25">
      <c r="A372" s="5" t="s">
        <v>1221</v>
      </c>
      <c r="B372" t="s">
        <v>675</v>
      </c>
      <c r="C372" s="9">
        <v>41.052182658933482</v>
      </c>
      <c r="D372" s="4" t="s">
        <v>9</v>
      </c>
      <c r="E372" s="39">
        <v>41.052182658933482</v>
      </c>
      <c r="F372" s="39" t="s">
        <v>9</v>
      </c>
      <c r="G372" s="19" t="str">
        <f t="shared" ref="G372:G387" si="14">IF(IF(ISNUMBER(C372),(C372-E372)/C372*100,(D372-F372)/D372*100)&gt;0,IF(ISNUMBER(C372),(C372-E372)/C372*100,(D372-F372)/D372*100),"No Reduction")</f>
        <v>No Reduction</v>
      </c>
      <c r="H372" s="38" t="s">
        <v>9</v>
      </c>
      <c r="I372" s="38" t="s">
        <v>9</v>
      </c>
      <c r="J372" s="17">
        <f>'Table 2. Data for Standards'!H372*325851/'Table 2. Data for Standards'!E372/365</f>
        <v>10.444878434708992</v>
      </c>
      <c r="K372" s="133" t="str">
        <f>IF(
ISBLANK(
_xlfn.XLOOKUP(B372,'Table 4. Compliance Tracking'!B:B,'Table 4. Compliance Tracking'!J:J, "")
), "January 1, 2028", _xlfn.XLOOKUP(B372,'Table 4. Compliance Tracking'!B:B,'Table 4. Compliance Tracking'!J:J, "")
)</f>
        <v>January 1, 2028</v>
      </c>
    </row>
    <row r="373" spans="1:11" x14ac:dyDescent="0.25">
      <c r="A373" s="5" t="s">
        <v>676</v>
      </c>
      <c r="B373" t="s">
        <v>677</v>
      </c>
      <c r="C373" s="9">
        <v>278.81283832559637</v>
      </c>
      <c r="D373" s="4" t="s">
        <v>9</v>
      </c>
      <c r="E373" s="41">
        <v>15.03646626956839</v>
      </c>
      <c r="F373" s="41" t="s">
        <v>9</v>
      </c>
      <c r="G373" s="19">
        <f t="shared" si="14"/>
        <v>94.606967756625011</v>
      </c>
      <c r="H373" s="23">
        <v>51.764999537055829</v>
      </c>
      <c r="I373" s="23">
        <v>16.140474655963231</v>
      </c>
      <c r="J373" s="17">
        <f>'Table 2. Data for Standards'!H373*325851/'Table 2. Data for Standards'!E373/365</f>
        <v>3.5367693597506431</v>
      </c>
      <c r="K373" s="133" t="str">
        <f>IF(
ISBLANK(
_xlfn.XLOOKUP(B373,'Table 4. Compliance Tracking'!B:B,'Table 4. Compliance Tracking'!J:J, "")
), "January 1, 2028", _xlfn.XLOOKUP(B373,'Table 4. Compliance Tracking'!B:B,'Table 4. Compliance Tracking'!J:J, "")
)</f>
        <v>January 1, 2028</v>
      </c>
    </row>
    <row r="374" spans="1:11" x14ac:dyDescent="0.25">
      <c r="A374" s="5" t="s">
        <v>678</v>
      </c>
      <c r="B374" t="s">
        <v>679</v>
      </c>
      <c r="C374" s="9">
        <v>94.516147758021063</v>
      </c>
      <c r="D374" s="4" t="s">
        <v>9</v>
      </c>
      <c r="E374" s="41">
        <v>15.39708770792183</v>
      </c>
      <c r="F374" s="41" t="s">
        <v>9</v>
      </c>
      <c r="G374" s="19">
        <f t="shared" si="14"/>
        <v>83.709569133793693</v>
      </c>
      <c r="H374" s="23">
        <v>24.021863542817929</v>
      </c>
      <c r="I374" s="23">
        <v>10.505713959045259</v>
      </c>
      <c r="J374" s="17">
        <f>'Table 2. Data for Standards'!H374*325851/'Table 2. Data for Standards'!E374/365</f>
        <v>7.4594838516222692</v>
      </c>
      <c r="K374" s="133" t="str">
        <f>IF(
ISBLANK(
_xlfn.XLOOKUP(B374,'Table 4. Compliance Tracking'!B:B,'Table 4. Compliance Tracking'!J:J, "")
), "January 1, 2028", _xlfn.XLOOKUP(B374,'Table 4. Compliance Tracking'!B:B,'Table 4. Compliance Tracking'!J:J, "")
)</f>
        <v>January 1, 2028</v>
      </c>
    </row>
    <row r="375" spans="1:11" x14ac:dyDescent="0.25">
      <c r="A375" s="5" t="s">
        <v>680</v>
      </c>
      <c r="B375" t="s">
        <v>681</v>
      </c>
      <c r="C375" s="9">
        <v>60.779783026547307</v>
      </c>
      <c r="D375" s="4" t="s">
        <v>9</v>
      </c>
      <c r="E375" s="41">
        <v>17.256203119062111</v>
      </c>
      <c r="F375" s="41" t="s">
        <v>9</v>
      </c>
      <c r="G375" s="19">
        <f t="shared" si="14"/>
        <v>71.608646395586888</v>
      </c>
      <c r="H375" s="23">
        <v>18.806706240376961</v>
      </c>
      <c r="I375" s="23">
        <v>8.6125507819041243</v>
      </c>
      <c r="J375" s="17">
        <f>'Table 2. Data for Standards'!H375*325851/'Table 2. Data for Standards'!E375/365</f>
        <v>8.6784252040057073</v>
      </c>
      <c r="K375" s="133" t="str">
        <f>IF(
ISBLANK(
_xlfn.XLOOKUP(B375,'Table 4. Compliance Tracking'!B:B,'Table 4. Compliance Tracking'!J:J, "")
), "January 1, 2028", _xlfn.XLOOKUP(B375,'Table 4. Compliance Tracking'!B:B,'Table 4. Compliance Tracking'!J:J, "")
)</f>
        <v>January 1, 2028</v>
      </c>
    </row>
    <row r="376" spans="1:11" x14ac:dyDescent="0.25">
      <c r="A376" s="5" t="s">
        <v>682</v>
      </c>
      <c r="B376" t="s">
        <v>683</v>
      </c>
      <c r="C376" s="9">
        <v>20.231706777217418</v>
      </c>
      <c r="D376" s="4" t="s">
        <v>9</v>
      </c>
      <c r="E376" s="41">
        <v>20.231706777217418</v>
      </c>
      <c r="F376" s="41" t="s">
        <v>9</v>
      </c>
      <c r="G376" s="19" t="str">
        <f t="shared" si="14"/>
        <v>No Reduction</v>
      </c>
      <c r="H376" s="23" t="s">
        <v>9</v>
      </c>
      <c r="I376" s="23" t="s">
        <v>9</v>
      </c>
      <c r="J376" s="17">
        <f>'Table 2. Data for Standards'!H376*325851/'Table 2. Data for Standards'!E376/365</f>
        <v>10.228432385067707</v>
      </c>
      <c r="K376" s="133" t="str">
        <f>IF(
ISBLANK(
_xlfn.XLOOKUP(B376,'Table 4. Compliance Tracking'!B:B,'Table 4. Compliance Tracking'!J:J, "")
), "January 1, 2028", _xlfn.XLOOKUP(B376,'Table 4. Compliance Tracking'!B:B,'Table 4. Compliance Tracking'!J:J, "")
)</f>
        <v>January 1, 2028</v>
      </c>
    </row>
    <row r="377" spans="1:11" x14ac:dyDescent="0.25">
      <c r="A377" s="5" t="s">
        <v>1222</v>
      </c>
      <c r="B377" t="s">
        <v>685</v>
      </c>
      <c r="C377" s="9">
        <v>49.788937112554628</v>
      </c>
      <c r="D377" s="4" t="s">
        <v>9</v>
      </c>
      <c r="E377" s="41">
        <v>34.200000000000003</v>
      </c>
      <c r="F377" s="41" t="s">
        <v>9</v>
      </c>
      <c r="G377" s="19">
        <f t="shared" si="14"/>
        <v>31.310041982446268</v>
      </c>
      <c r="H377" s="23">
        <v>8.9</v>
      </c>
      <c r="I377" s="23">
        <v>4.8</v>
      </c>
      <c r="J377" s="17">
        <f>'Table 2. Data for Standards'!H377*325851/'Table 2. Data for Standards'!E377/365</f>
        <v>23.715612930950787</v>
      </c>
      <c r="K377" s="133" t="str">
        <f>IF(
ISBLANK(
_xlfn.XLOOKUP(B377,'Table 4. Compliance Tracking'!B:B,'Table 4. Compliance Tracking'!J:J, "")
), "January 1, 2028", _xlfn.XLOOKUP(B377,'Table 4. Compliance Tracking'!B:B,'Table 4. Compliance Tracking'!J:J, "")
)</f>
        <v>January 1, 2028</v>
      </c>
    </row>
    <row r="378" spans="1:11" x14ac:dyDescent="0.25">
      <c r="A378" s="5" t="s">
        <v>686</v>
      </c>
      <c r="B378" t="s">
        <v>687</v>
      </c>
      <c r="C378" s="9">
        <v>69.897488172676589</v>
      </c>
      <c r="D378" s="4" t="s">
        <v>9</v>
      </c>
      <c r="E378" s="41">
        <v>18.02678979945825</v>
      </c>
      <c r="F378" s="41" t="s">
        <v>9</v>
      </c>
      <c r="G378" s="19">
        <f t="shared" si="14"/>
        <v>74.209674380681051</v>
      </c>
      <c r="H378" s="23">
        <v>24.609214987589631</v>
      </c>
      <c r="I378" s="23">
        <v>11.47044738096162</v>
      </c>
      <c r="J378" s="17">
        <f>'Table 2. Data for Standards'!H378*325851/'Table 2. Data for Standards'!E378/365</f>
        <v>8.1248643240346414</v>
      </c>
      <c r="K378" s="133" t="str">
        <f>IF(
ISBLANK(
_xlfn.XLOOKUP(B378,'Table 4. Compliance Tracking'!B:B,'Table 4. Compliance Tracking'!J:J, "")
), "January 1, 2028", _xlfn.XLOOKUP(B378,'Table 4. Compliance Tracking'!B:B,'Table 4. Compliance Tracking'!J:J, "")
)</f>
        <v>January 1, 2028</v>
      </c>
    </row>
    <row r="379" spans="1:11" x14ac:dyDescent="0.25">
      <c r="A379" s="5" t="s">
        <v>688</v>
      </c>
      <c r="B379" t="s">
        <v>689</v>
      </c>
      <c r="C379" s="9" t="s">
        <v>9</v>
      </c>
      <c r="D379" s="4">
        <v>1012.196237235739</v>
      </c>
      <c r="E379" s="41" t="s">
        <v>9</v>
      </c>
      <c r="F379" s="41">
        <v>758.15571371678209</v>
      </c>
      <c r="G379" s="19">
        <f t="shared" si="14"/>
        <v>25.097951777881512</v>
      </c>
      <c r="H379" s="23">
        <v>2.512944587621678</v>
      </c>
      <c r="I379" s="23">
        <v>1.5286379670418979</v>
      </c>
      <c r="J379" s="17">
        <f>'Table 2. Data for Standards'!H379*325851/'Table 2. Data for Standards'!E379/365</f>
        <v>5.7557697868205189</v>
      </c>
      <c r="K379" s="133" t="str">
        <f>IF(
ISBLANK(
_xlfn.XLOOKUP(B379,'Table 4. Compliance Tracking'!B:B,'Table 4. Compliance Tracking'!J:J, "")
), "January 1, 2028", _xlfn.XLOOKUP(B379,'Table 4. Compliance Tracking'!B:B,'Table 4. Compliance Tracking'!J:J, "")
)</f>
        <v>January 1, 2028</v>
      </c>
    </row>
    <row r="380" spans="1:11" x14ac:dyDescent="0.25">
      <c r="A380" s="5" t="s">
        <v>1223</v>
      </c>
      <c r="B380" t="s">
        <v>691</v>
      </c>
      <c r="C380" s="9">
        <v>15.40137744324085</v>
      </c>
      <c r="D380" s="4" t="s">
        <v>9</v>
      </c>
      <c r="E380" s="41">
        <v>15.40137744324085</v>
      </c>
      <c r="F380" s="41" t="s">
        <v>9</v>
      </c>
      <c r="G380" s="19" t="str">
        <f t="shared" si="14"/>
        <v>No Reduction</v>
      </c>
      <c r="H380" s="23" t="s">
        <v>9</v>
      </c>
      <c r="I380" s="23" t="s">
        <v>9</v>
      </c>
      <c r="J380" s="17">
        <f>'Table 2. Data for Standards'!H380*325851/'Table 2. Data for Standards'!E380/365</f>
        <v>3.5595947631245939</v>
      </c>
      <c r="K380" s="133" t="str">
        <f>IF(
ISBLANK(
_xlfn.XLOOKUP(B380,'Table 4. Compliance Tracking'!B:B,'Table 4. Compliance Tracking'!J:J, "")
), "January 1, 2028", _xlfn.XLOOKUP(B380,'Table 4. Compliance Tracking'!B:B,'Table 4. Compliance Tracking'!J:J, "")
)</f>
        <v>January 1, 2028</v>
      </c>
    </row>
    <row r="381" spans="1:11" x14ac:dyDescent="0.25">
      <c r="A381" s="5" t="s">
        <v>1224</v>
      </c>
      <c r="B381" t="s">
        <v>693</v>
      </c>
      <c r="C381" s="9">
        <v>21.626872285407782</v>
      </c>
      <c r="D381" s="4" t="s">
        <v>9</v>
      </c>
      <c r="E381" s="41">
        <v>21.626872285407782</v>
      </c>
      <c r="F381" s="41" t="s">
        <v>9</v>
      </c>
      <c r="G381" s="19" t="str">
        <f t="shared" si="14"/>
        <v>No Reduction</v>
      </c>
      <c r="H381" s="23" t="s">
        <v>9</v>
      </c>
      <c r="I381" s="23" t="s">
        <v>9</v>
      </c>
      <c r="J381" s="17">
        <f>'Table 2. Data for Standards'!H381*325851/'Table 2. Data for Standards'!E381/365</f>
        <v>5.4767912737610658</v>
      </c>
      <c r="K381" s="133" t="str">
        <f>IF(
ISBLANK(
_xlfn.XLOOKUP(B381,'Table 4. Compliance Tracking'!B:B,'Table 4. Compliance Tracking'!J:J, "")
), "January 1, 2028", _xlfn.XLOOKUP(B381,'Table 4. Compliance Tracking'!B:B,'Table 4. Compliance Tracking'!J:J, "")
)</f>
        <v>January 1, 2028</v>
      </c>
    </row>
    <row r="382" spans="1:11" x14ac:dyDescent="0.25">
      <c r="A382" s="5" t="s">
        <v>1225</v>
      </c>
      <c r="B382" t="s">
        <v>695</v>
      </c>
      <c r="C382" s="9">
        <v>28.3</v>
      </c>
      <c r="D382" s="4" t="s">
        <v>9</v>
      </c>
      <c r="E382" s="41">
        <v>28</v>
      </c>
      <c r="F382" s="41" t="s">
        <v>9</v>
      </c>
      <c r="G382" s="19">
        <f t="shared" si="14"/>
        <v>1.0600706713780943</v>
      </c>
      <c r="H382" s="23" t="s">
        <v>9</v>
      </c>
      <c r="I382" s="23" t="s">
        <v>9</v>
      </c>
      <c r="J382" s="17">
        <f>'Table 2. Data for Standards'!H382*325851/'Table 2. Data for Standards'!E382/365</f>
        <v>3.4537162722408619</v>
      </c>
      <c r="K382" s="133" t="str">
        <f>IF(
ISBLANK(
_xlfn.XLOOKUP(B382,'Table 4. Compliance Tracking'!B:B,'Table 4. Compliance Tracking'!J:J, "")
), "January 1, 2028", _xlfn.XLOOKUP(B382,'Table 4. Compliance Tracking'!B:B,'Table 4. Compliance Tracking'!J:J, "")
)</f>
        <v>January 1, 2028</v>
      </c>
    </row>
    <row r="383" spans="1:11" x14ac:dyDescent="0.25">
      <c r="A383" s="5" t="s">
        <v>1226</v>
      </c>
      <c r="B383" t="s">
        <v>697</v>
      </c>
      <c r="C383" s="9">
        <v>32.299999999999997</v>
      </c>
      <c r="D383" s="4" t="s">
        <v>9</v>
      </c>
      <c r="E383" s="125">
        <v>32.299999999999997</v>
      </c>
      <c r="F383" s="41" t="s">
        <v>9</v>
      </c>
      <c r="G383" s="19" t="str">
        <f t="shared" si="14"/>
        <v>No Reduction</v>
      </c>
      <c r="H383" s="23">
        <v>2.1</v>
      </c>
      <c r="I383" s="23">
        <v>1.3</v>
      </c>
      <c r="J383" s="17">
        <f>'Table 2. Data for Standards'!H383*325851/'Table 2. Data for Standards'!E383/365</f>
        <v>14.434825449386771</v>
      </c>
      <c r="K383" s="133" t="str">
        <f>IF(
ISBLANK(
_xlfn.XLOOKUP(B383,'Table 4. Compliance Tracking'!B:B,'Table 4. Compliance Tracking'!J:J, "")
), "January 1, 2028", _xlfn.XLOOKUP(B383,'Table 4. Compliance Tracking'!B:B,'Table 4. Compliance Tracking'!J:J, "")
)</f>
        <v>January 1, 2028</v>
      </c>
    </row>
    <row r="384" spans="1:11" x14ac:dyDescent="0.25">
      <c r="A384" s="5" t="s">
        <v>698</v>
      </c>
      <c r="B384" t="s">
        <v>699</v>
      </c>
      <c r="C384" s="9">
        <v>12.6</v>
      </c>
      <c r="D384" s="4" t="s">
        <v>9</v>
      </c>
      <c r="E384" s="41">
        <v>12.6</v>
      </c>
      <c r="F384" s="41" t="s">
        <v>9</v>
      </c>
      <c r="G384" s="19" t="str">
        <f t="shared" si="14"/>
        <v>No Reduction</v>
      </c>
      <c r="H384" s="23" t="s">
        <v>9</v>
      </c>
      <c r="I384" s="23" t="s">
        <v>9</v>
      </c>
      <c r="J384" s="17">
        <f>'Table 2. Data for Standards'!H384*325851/'Table 2. Data for Standards'!E384/365</f>
        <v>3.8705848319302776</v>
      </c>
      <c r="K384" s="133" t="str">
        <f>IF(
ISBLANK(
_xlfn.XLOOKUP(B384,'Table 4. Compliance Tracking'!B:B,'Table 4. Compliance Tracking'!J:J, "")
), "January 1, 2028", _xlfn.XLOOKUP(B384,'Table 4. Compliance Tracking'!B:B,'Table 4. Compliance Tracking'!J:J, "")
)</f>
        <v>January 1, 2028</v>
      </c>
    </row>
    <row r="385" spans="1:11" x14ac:dyDescent="0.25">
      <c r="A385" s="5" t="s">
        <v>1227</v>
      </c>
      <c r="B385" t="s">
        <v>701</v>
      </c>
      <c r="C385" s="9">
        <v>26.962097502946921</v>
      </c>
      <c r="D385" s="4" t="s">
        <v>9</v>
      </c>
      <c r="E385" s="41">
        <v>18.228588013085009</v>
      </c>
      <c r="F385" s="41" t="s">
        <v>9</v>
      </c>
      <c r="G385" s="19">
        <f t="shared" si="14"/>
        <v>32.391802933385847</v>
      </c>
      <c r="H385" s="23">
        <v>5.6439003590760493</v>
      </c>
      <c r="I385" s="23">
        <v>3.300180699662584</v>
      </c>
      <c r="J385" s="17">
        <f>'Table 2. Data for Standards'!H385*325851/'Table 2. Data for Standards'!E385/365</f>
        <v>14.682521401033522</v>
      </c>
      <c r="K385" s="133" t="str">
        <f>IF(
ISBLANK(
_xlfn.XLOOKUP(B385,'Table 4. Compliance Tracking'!B:B,'Table 4. Compliance Tracking'!J:J, "")
), "January 1, 2028", _xlfn.XLOOKUP(B385,'Table 4. Compliance Tracking'!B:B,'Table 4. Compliance Tracking'!J:J, "")
)</f>
        <v>January 1, 2028</v>
      </c>
    </row>
    <row r="386" spans="1:11" x14ac:dyDescent="0.25">
      <c r="A386" s="5" t="s">
        <v>702</v>
      </c>
      <c r="B386" t="s">
        <v>703</v>
      </c>
      <c r="C386" s="9">
        <v>27.42950384766355</v>
      </c>
      <c r="D386" s="4" t="s">
        <v>9</v>
      </c>
      <c r="E386" s="41">
        <v>27.42950384766355</v>
      </c>
      <c r="F386" s="41" t="s">
        <v>9</v>
      </c>
      <c r="G386" s="19" t="str">
        <f t="shared" si="14"/>
        <v>No Reduction</v>
      </c>
      <c r="H386" s="23" t="s">
        <v>9</v>
      </c>
      <c r="I386" s="23" t="s">
        <v>9</v>
      </c>
      <c r="J386" s="17">
        <f>'Table 2. Data for Standards'!H386*325851/'Table 2. Data for Standards'!E386/365</f>
        <v>7.3383747762160514</v>
      </c>
      <c r="K386" s="133" t="str">
        <f>IF(
ISBLANK(
_xlfn.XLOOKUP(B386,'Table 4. Compliance Tracking'!B:B,'Table 4. Compliance Tracking'!J:J, "")
), "January 1, 2028", _xlfn.XLOOKUP(B386,'Table 4. Compliance Tracking'!B:B,'Table 4. Compliance Tracking'!J:J, "")
)</f>
        <v>January 1, 2028</v>
      </c>
    </row>
    <row r="387" spans="1:11" x14ac:dyDescent="0.25">
      <c r="A387" s="5" t="s">
        <v>704</v>
      </c>
      <c r="B387" t="s">
        <v>705</v>
      </c>
      <c r="C387" s="9">
        <v>20.6</v>
      </c>
      <c r="D387" s="4" t="s">
        <v>9</v>
      </c>
      <c r="E387" s="41">
        <v>18.7</v>
      </c>
      <c r="F387" s="41" t="s">
        <v>9</v>
      </c>
      <c r="G387" s="19">
        <f t="shared" si="14"/>
        <v>9.2233009708737956</v>
      </c>
      <c r="H387" s="23">
        <v>3.9</v>
      </c>
      <c r="I387" s="23">
        <v>2.2999999999999998</v>
      </c>
      <c r="J387" s="17">
        <f>'Table 2. Data for Standards'!H387*325851/'Table 2. Data for Standards'!E387/365</f>
        <v>8.8637675672795737</v>
      </c>
      <c r="K387" s="133" t="str">
        <f>IF(
ISBLANK(
_xlfn.XLOOKUP(B387,'Table 4. Compliance Tracking'!B:B,'Table 4. Compliance Tracking'!J:J, "")
), "January 1, 2028", _xlfn.XLOOKUP(B387,'Table 4. Compliance Tracking'!B:B,'Table 4. Compliance Tracking'!J:J, "")
)</f>
        <v>January 1, 2028</v>
      </c>
    </row>
    <row r="388" spans="1:11" x14ac:dyDescent="0.25">
      <c r="A388" s="5" t="s">
        <v>706</v>
      </c>
      <c r="B388" t="s">
        <v>707</v>
      </c>
      <c r="C388" s="9">
        <v>8.6999999999999993</v>
      </c>
      <c r="D388" s="4" t="s">
        <v>9</v>
      </c>
      <c r="E388" s="41">
        <v>8.6999999999999993</v>
      </c>
      <c r="F388" s="41" t="s">
        <v>9</v>
      </c>
      <c r="G388" s="19" t="str">
        <f t="shared" ref="G388:G403" si="15">IF(IF(ISNUMBER(C388),(C388-E388)/C388*100,(D388-F388)/D388*100)&gt;0,IF(ISNUMBER(C388),(C388-E388)/C388*100,(D388-F388)/D388*100),"No Reduction")</f>
        <v>No Reduction</v>
      </c>
      <c r="H388" s="23" t="s">
        <v>9</v>
      </c>
      <c r="I388" s="23" t="s">
        <v>9</v>
      </c>
      <c r="J388" s="17">
        <f>'Table 2. Data for Standards'!H388*325851/'Table 2. Data for Standards'!E388/365</f>
        <v>6.7078302141616826</v>
      </c>
      <c r="K388" s="133" t="str">
        <f>IF(
ISBLANK(
_xlfn.XLOOKUP(B388,'Table 4. Compliance Tracking'!B:B,'Table 4. Compliance Tracking'!J:J, "")
), "January 1, 2028", _xlfn.XLOOKUP(B388,'Table 4. Compliance Tracking'!B:B,'Table 4. Compliance Tracking'!J:J, "")
)</f>
        <v>January 1, 2028</v>
      </c>
    </row>
    <row r="389" spans="1:11" x14ac:dyDescent="0.25">
      <c r="A389" s="5" t="s">
        <v>708</v>
      </c>
      <c r="B389" t="s">
        <v>709</v>
      </c>
      <c r="C389" s="9">
        <v>46.513867839226222</v>
      </c>
      <c r="D389" s="4" t="s">
        <v>9</v>
      </c>
      <c r="E389" s="41">
        <v>22.10171572395296</v>
      </c>
      <c r="F389" s="41" t="s">
        <v>9</v>
      </c>
      <c r="G389" s="19">
        <f t="shared" si="15"/>
        <v>52.483599514134426</v>
      </c>
      <c r="H389" s="23">
        <v>13.042422731267431</v>
      </c>
      <c r="I389" s="23">
        <v>6.7342187594504406</v>
      </c>
      <c r="J389" s="17">
        <f>'Table 2. Data for Standards'!H389*325851/'Table 2. Data for Standards'!E389/365</f>
        <v>11.53173081935577</v>
      </c>
      <c r="K389" s="133" t="str">
        <f>IF(
ISBLANK(
_xlfn.XLOOKUP(B389,'Table 4. Compliance Tracking'!B:B,'Table 4. Compliance Tracking'!J:J, "")
), "January 1, 2028", _xlfn.XLOOKUP(B389,'Table 4. Compliance Tracking'!B:B,'Table 4. Compliance Tracking'!J:J, "")
)</f>
        <v>January 1, 2028</v>
      </c>
    </row>
    <row r="390" spans="1:11" x14ac:dyDescent="0.25">
      <c r="A390" s="5" t="s">
        <v>1228</v>
      </c>
      <c r="B390" t="s">
        <v>711</v>
      </c>
      <c r="C390" s="9">
        <v>27.313033702810529</v>
      </c>
      <c r="D390" s="4" t="s">
        <v>9</v>
      </c>
      <c r="E390" s="41">
        <v>21.34416809221073</v>
      </c>
      <c r="F390" s="41" t="s">
        <v>9</v>
      </c>
      <c r="G390" s="19">
        <f t="shared" si="15"/>
        <v>21.853543167508334</v>
      </c>
      <c r="H390" s="23">
        <v>2.3420250085172891</v>
      </c>
      <c r="I390" s="23">
        <v>1.410506602374977</v>
      </c>
      <c r="J390" s="17">
        <f>'Table 2. Data for Standards'!H390*325851/'Table 2. Data for Standards'!E390/365</f>
        <v>3.9642045286832874</v>
      </c>
      <c r="K390" s="133" t="str">
        <f>IF(
ISBLANK(
_xlfn.XLOOKUP(B390,'Table 4. Compliance Tracking'!B:B,'Table 4. Compliance Tracking'!J:J, "")
), "January 1, 2028", _xlfn.XLOOKUP(B390,'Table 4. Compliance Tracking'!B:B,'Table 4. Compliance Tracking'!J:J, "")
)</f>
        <v>January 1, 2028</v>
      </c>
    </row>
    <row r="391" spans="1:11" x14ac:dyDescent="0.25">
      <c r="A391" s="5" t="s">
        <v>1229</v>
      </c>
      <c r="B391" t="s">
        <v>713</v>
      </c>
      <c r="C391" s="127">
        <v>30.9</v>
      </c>
      <c r="D391" s="4" t="s">
        <v>9</v>
      </c>
      <c r="E391" s="125">
        <v>29.3</v>
      </c>
      <c r="F391" s="41" t="s">
        <v>9</v>
      </c>
      <c r="G391" s="19">
        <f t="shared" si="15"/>
        <v>5.1779935275080842</v>
      </c>
      <c r="H391" s="131">
        <v>3.8</v>
      </c>
      <c r="I391" s="131">
        <v>2.2999999999999998</v>
      </c>
      <c r="J391" s="17">
        <f>'Table 2. Data for Standards'!H391*325851/'Table 2. Data for Standards'!E391/365</f>
        <v>4.4552366923796347</v>
      </c>
      <c r="K391" s="133" t="str">
        <f>IF(
ISBLANK(
_xlfn.XLOOKUP(B391,'Table 4. Compliance Tracking'!B:B,'Table 4. Compliance Tracking'!J:J, "")
), "January 1, 2028", _xlfn.XLOOKUP(B391,'Table 4. Compliance Tracking'!B:B,'Table 4. Compliance Tracking'!J:J, "")
)</f>
        <v>January 1, 2028</v>
      </c>
    </row>
    <row r="392" spans="1:11" x14ac:dyDescent="0.25">
      <c r="A392" s="5" t="s">
        <v>1230</v>
      </c>
      <c r="B392" t="s">
        <v>715</v>
      </c>
      <c r="C392" s="9">
        <v>9.1591461373789347</v>
      </c>
      <c r="D392" s="4" t="s">
        <v>9</v>
      </c>
      <c r="E392" s="41">
        <v>9.1591461373789347</v>
      </c>
      <c r="F392" s="41" t="s">
        <v>9</v>
      </c>
      <c r="G392" s="19" t="str">
        <f t="shared" si="15"/>
        <v>No Reduction</v>
      </c>
      <c r="H392" s="23" t="s">
        <v>9</v>
      </c>
      <c r="I392" s="23" t="s">
        <v>9</v>
      </c>
      <c r="J392" s="17">
        <f>'Table 2. Data for Standards'!H392*325851/'Table 2. Data for Standards'!E392/365</f>
        <v>17.531931038286171</v>
      </c>
      <c r="K392" s="133" t="str">
        <f>IF(
ISBLANK(
_xlfn.XLOOKUP(B392,'Table 4. Compliance Tracking'!B:B,'Table 4. Compliance Tracking'!J:J, "")
), "January 1, 2028", _xlfn.XLOOKUP(B392,'Table 4. Compliance Tracking'!B:B,'Table 4. Compliance Tracking'!J:J, "")
)</f>
        <v>January 1, 2028</v>
      </c>
    </row>
    <row r="393" spans="1:11" x14ac:dyDescent="0.25">
      <c r="A393" s="5" t="s">
        <v>716</v>
      </c>
      <c r="B393" t="s">
        <v>717</v>
      </c>
      <c r="C393" s="9">
        <v>23.2</v>
      </c>
      <c r="D393" s="4" t="s">
        <v>9</v>
      </c>
      <c r="E393" s="41">
        <v>20.5</v>
      </c>
      <c r="F393" s="41" t="s">
        <v>9</v>
      </c>
      <c r="G393" s="19">
        <f t="shared" si="15"/>
        <v>11.637931034482756</v>
      </c>
      <c r="H393" s="23">
        <v>4.8</v>
      </c>
      <c r="I393" s="23">
        <v>2.4</v>
      </c>
      <c r="J393" s="17">
        <f>'Table 2. Data for Standards'!H393*325851/'Table 2. Data for Standards'!E393/365</f>
        <v>6.8816413434593224</v>
      </c>
      <c r="K393" s="133" t="str">
        <f>IF(
ISBLANK(
_xlfn.XLOOKUP(B393,'Table 4. Compliance Tracking'!B:B,'Table 4. Compliance Tracking'!J:J, "")
), "January 1, 2028", _xlfn.XLOOKUP(B393,'Table 4. Compliance Tracking'!B:B,'Table 4. Compliance Tracking'!J:J, "")
)</f>
        <v>January 1, 2028</v>
      </c>
    </row>
    <row r="394" spans="1:11" x14ac:dyDescent="0.25">
      <c r="A394" s="5" t="s">
        <v>1231</v>
      </c>
      <c r="B394" t="s">
        <v>719</v>
      </c>
      <c r="C394" s="9">
        <v>15.24959955646319</v>
      </c>
      <c r="D394" s="4" t="s">
        <v>9</v>
      </c>
      <c r="E394" s="41">
        <v>15.24959955646319</v>
      </c>
      <c r="F394" s="41" t="s">
        <v>9</v>
      </c>
      <c r="G394" s="19" t="str">
        <f t="shared" si="15"/>
        <v>No Reduction</v>
      </c>
      <c r="H394" s="23" t="s">
        <v>9</v>
      </c>
      <c r="I394" s="23" t="s">
        <v>9</v>
      </c>
      <c r="J394" s="17">
        <f>'Table 2. Data for Standards'!H394*325851/'Table 2. Data for Standards'!E394/365</f>
        <v>7.0660616066476045</v>
      </c>
      <c r="K394" s="133" t="str">
        <f>IF(
ISBLANK(
_xlfn.XLOOKUP(B394,'Table 4. Compliance Tracking'!B:B,'Table 4. Compliance Tracking'!J:J, "")
), "January 1, 2028", _xlfn.XLOOKUP(B394,'Table 4. Compliance Tracking'!B:B,'Table 4. Compliance Tracking'!J:J, "")
)</f>
        <v>January 1, 2028</v>
      </c>
    </row>
    <row r="395" spans="1:11" x14ac:dyDescent="0.25">
      <c r="A395" s="5" t="s">
        <v>720</v>
      </c>
      <c r="B395" t="s">
        <v>721</v>
      </c>
      <c r="C395" s="9">
        <v>62.7</v>
      </c>
      <c r="D395" s="4" t="s">
        <v>9</v>
      </c>
      <c r="E395" s="41">
        <v>62.7</v>
      </c>
      <c r="F395" s="41" t="s">
        <v>9</v>
      </c>
      <c r="G395" s="19" t="str">
        <f t="shared" si="15"/>
        <v>No Reduction</v>
      </c>
      <c r="H395" s="23" t="s">
        <v>9</v>
      </c>
      <c r="I395" s="23" t="s">
        <v>9</v>
      </c>
      <c r="J395" s="17">
        <f>'Table 2. Data for Standards'!H395*325851/'Table 2. Data for Standards'!E395/365</f>
        <v>17.569321784291748</v>
      </c>
      <c r="K395" s="133" t="str">
        <f>IF(
ISBLANK(
_xlfn.XLOOKUP(B395,'Table 4. Compliance Tracking'!B:B,'Table 4. Compliance Tracking'!J:J, "")
), "January 1, 2028", _xlfn.XLOOKUP(B395,'Table 4. Compliance Tracking'!B:B,'Table 4. Compliance Tracking'!J:J, "")
)</f>
        <v>January 1, 2028</v>
      </c>
    </row>
    <row r="396" spans="1:11" x14ac:dyDescent="0.25">
      <c r="A396" s="5" t="s">
        <v>722</v>
      </c>
      <c r="B396" t="s">
        <v>723</v>
      </c>
      <c r="C396" s="9">
        <v>51.512366282127608</v>
      </c>
      <c r="D396" s="4" t="s">
        <v>9</v>
      </c>
      <c r="E396" s="41">
        <v>24.24333652525495</v>
      </c>
      <c r="F396" s="41" t="s">
        <v>9</v>
      </c>
      <c r="G396" s="19">
        <f t="shared" si="15"/>
        <v>52.936861039392291</v>
      </c>
      <c r="H396" s="23">
        <v>8.5425137273681582</v>
      </c>
      <c r="I396" s="23">
        <v>4.8718393296209888</v>
      </c>
      <c r="J396" s="17">
        <f>'Table 2. Data for Standards'!H396*325851/'Table 2. Data for Standards'!E396/365</f>
        <v>2.7608822225383935</v>
      </c>
      <c r="K396" s="133" t="str">
        <f>IF(
ISBLANK(
_xlfn.XLOOKUP(B396,'Table 4. Compliance Tracking'!B:B,'Table 4. Compliance Tracking'!J:J, "")
), "January 1, 2028", _xlfn.XLOOKUP(B396,'Table 4. Compliance Tracking'!B:B,'Table 4. Compliance Tracking'!J:J, "")
)</f>
        <v>January 1, 2028</v>
      </c>
    </row>
    <row r="397" spans="1:11" x14ac:dyDescent="0.25">
      <c r="A397" s="5" t="s">
        <v>1232</v>
      </c>
      <c r="B397" t="s">
        <v>725</v>
      </c>
      <c r="C397" s="9">
        <v>18.569412630639651</v>
      </c>
      <c r="D397" s="4" t="s">
        <v>9</v>
      </c>
      <c r="E397" s="41">
        <v>17.702903318949829</v>
      </c>
      <c r="F397" s="41" t="s">
        <v>9</v>
      </c>
      <c r="G397" s="19">
        <f t="shared" si="15"/>
        <v>4.6663259033841245</v>
      </c>
      <c r="H397" s="23">
        <v>2.4308695020418929</v>
      </c>
      <c r="I397" s="23">
        <v>1.447498033323821</v>
      </c>
      <c r="J397" s="17">
        <f>'Table 2. Data for Standards'!H397*325851/'Table 2. Data for Standards'!E397/365</f>
        <v>8.170226732782476</v>
      </c>
      <c r="K397" s="133" t="str">
        <f>IF(
ISBLANK(
_xlfn.XLOOKUP(B397,'Table 4. Compliance Tracking'!B:B,'Table 4. Compliance Tracking'!J:J, "")
), "January 1, 2028", _xlfn.XLOOKUP(B397,'Table 4. Compliance Tracking'!B:B,'Table 4. Compliance Tracking'!J:J, "")
)</f>
        <v>January 1, 2028</v>
      </c>
    </row>
    <row r="398" spans="1:11" x14ac:dyDescent="0.25">
      <c r="A398" s="5" t="s">
        <v>1233</v>
      </c>
      <c r="B398" t="s">
        <v>727</v>
      </c>
      <c r="C398" s="9">
        <v>33.353245588220773</v>
      </c>
      <c r="D398" s="4" t="s">
        <v>9</v>
      </c>
      <c r="E398" s="41">
        <v>12.192721919769721</v>
      </c>
      <c r="F398" s="41" t="s">
        <v>9</v>
      </c>
      <c r="G398" s="19">
        <f t="shared" si="15"/>
        <v>63.443671808431823</v>
      </c>
      <c r="H398" s="23">
        <v>9.0645941067862132</v>
      </c>
      <c r="I398" s="23">
        <v>4.8022171839323153</v>
      </c>
      <c r="J398" s="17">
        <f>'Table 2. Data for Standards'!H398*325851/'Table 2. Data for Standards'!E398/365</f>
        <v>11.404803445030256</v>
      </c>
      <c r="K398" s="133" t="str">
        <f>IF(
ISBLANK(
_xlfn.XLOOKUP(B398,'Table 4. Compliance Tracking'!B:B,'Table 4. Compliance Tracking'!J:J, "")
), "January 1, 2028", _xlfn.XLOOKUP(B398,'Table 4. Compliance Tracking'!B:B,'Table 4. Compliance Tracking'!J:J, "")
)</f>
        <v>January 1, 2028</v>
      </c>
    </row>
    <row r="399" spans="1:11" x14ac:dyDescent="0.25">
      <c r="A399" s="5" t="s">
        <v>1234</v>
      </c>
      <c r="B399" t="s">
        <v>729</v>
      </c>
      <c r="C399" s="9">
        <v>18.100000000000001</v>
      </c>
      <c r="D399" s="4" t="s">
        <v>9</v>
      </c>
      <c r="E399" s="41">
        <v>18.100000000000001</v>
      </c>
      <c r="F399" s="41" t="s">
        <v>9</v>
      </c>
      <c r="G399" s="19" t="str">
        <f t="shared" si="15"/>
        <v>No Reduction</v>
      </c>
      <c r="H399" s="23" t="s">
        <v>9</v>
      </c>
      <c r="I399" s="23" t="s">
        <v>9</v>
      </c>
      <c r="J399" s="17">
        <f>'Table 2. Data for Standards'!H399*325851/'Table 2. Data for Standards'!E399/365</f>
        <v>17.084006202058305</v>
      </c>
      <c r="K399" s="133" t="str">
        <f>IF(
ISBLANK(
_xlfn.XLOOKUP(B399,'Table 4. Compliance Tracking'!B:B,'Table 4. Compliance Tracking'!J:J, "")
), "January 1, 2028", _xlfn.XLOOKUP(B399,'Table 4. Compliance Tracking'!B:B,'Table 4. Compliance Tracking'!J:J, "")
)</f>
        <v>January 1, 2028</v>
      </c>
    </row>
    <row r="400" spans="1:11" x14ac:dyDescent="0.25">
      <c r="A400" s="5" t="s">
        <v>1235</v>
      </c>
      <c r="B400" t="s">
        <v>731</v>
      </c>
      <c r="C400" s="9">
        <v>29</v>
      </c>
      <c r="D400" s="4" t="s">
        <v>9</v>
      </c>
      <c r="E400" s="41">
        <v>28.8</v>
      </c>
      <c r="F400" s="41" t="s">
        <v>9</v>
      </c>
      <c r="G400" s="19">
        <f t="shared" si="15"/>
        <v>0.68965517241379071</v>
      </c>
      <c r="H400" s="23" t="s">
        <v>9</v>
      </c>
      <c r="I400" s="23" t="s">
        <v>9</v>
      </c>
      <c r="J400" s="17">
        <f>'Table 2. Data for Standards'!H400*325851/'Table 2. Data for Standards'!E400/365</f>
        <v>5.095103696825948</v>
      </c>
      <c r="K400" s="133" t="str">
        <f>IF(
ISBLANK(
_xlfn.XLOOKUP(B400,'Table 4. Compliance Tracking'!B:B,'Table 4. Compliance Tracking'!J:J, "")
), "January 1, 2028", _xlfn.XLOOKUP(B400,'Table 4. Compliance Tracking'!B:B,'Table 4. Compliance Tracking'!J:J, "")
)</f>
        <v>January 1, 2028</v>
      </c>
    </row>
    <row r="401" spans="1:11" x14ac:dyDescent="0.25">
      <c r="A401" s="5" t="s">
        <v>1236</v>
      </c>
      <c r="B401" t="s">
        <v>733</v>
      </c>
      <c r="C401" s="9">
        <v>24.3</v>
      </c>
      <c r="D401" s="4" t="s">
        <v>9</v>
      </c>
      <c r="E401" s="41">
        <v>16.263133361545311</v>
      </c>
      <c r="F401" s="41" t="s">
        <v>9</v>
      </c>
      <c r="G401" s="19">
        <f t="shared" si="15"/>
        <v>33.073525261130413</v>
      </c>
      <c r="H401" s="23">
        <v>3.613621331488782</v>
      </c>
      <c r="I401" s="23">
        <v>2.1500436981336599</v>
      </c>
      <c r="J401" s="17">
        <f>'Table 2. Data for Standards'!H401*325851/'Table 2. Data for Standards'!E401/365</f>
        <v>18.293104012587307</v>
      </c>
      <c r="K401" s="133" t="str">
        <f>IF(
ISBLANK(
_xlfn.XLOOKUP(B401,'Table 4. Compliance Tracking'!B:B,'Table 4. Compliance Tracking'!J:J, "")
), "January 1, 2028", _xlfn.XLOOKUP(B401,'Table 4. Compliance Tracking'!B:B,'Table 4. Compliance Tracking'!J:J, "")
)</f>
        <v>January 1, 2028</v>
      </c>
    </row>
    <row r="402" spans="1:11" x14ac:dyDescent="0.25">
      <c r="A402" s="5" t="s">
        <v>734</v>
      </c>
      <c r="B402" t="s">
        <v>735</v>
      </c>
      <c r="C402" s="9">
        <v>48.5</v>
      </c>
      <c r="D402" s="4" t="s">
        <v>9</v>
      </c>
      <c r="E402" s="41">
        <v>25.9</v>
      </c>
      <c r="F402" s="41" t="s">
        <v>9</v>
      </c>
      <c r="G402" s="19">
        <f t="shared" si="15"/>
        <v>46.597938144329895</v>
      </c>
      <c r="H402" s="23">
        <v>13.7</v>
      </c>
      <c r="I402" s="23">
        <v>7.6</v>
      </c>
      <c r="J402" s="17">
        <f>'Table 2. Data for Standards'!H402*325851/'Table 2. Data for Standards'!E402/365</f>
        <v>7.0992962012439209</v>
      </c>
      <c r="K402" s="133" t="str">
        <f>IF(
ISBLANK(
_xlfn.XLOOKUP(B402,'Table 4. Compliance Tracking'!B:B,'Table 4. Compliance Tracking'!J:J, "")
), "January 1, 2028", _xlfn.XLOOKUP(B402,'Table 4. Compliance Tracking'!B:B,'Table 4. Compliance Tracking'!J:J, "")
)</f>
        <v>January 1, 2028</v>
      </c>
    </row>
    <row r="403" spans="1:11" x14ac:dyDescent="0.25">
      <c r="A403" s="5" t="s">
        <v>736</v>
      </c>
      <c r="B403" t="s">
        <v>737</v>
      </c>
      <c r="C403" s="9">
        <v>31.9</v>
      </c>
      <c r="D403" s="4" t="s">
        <v>9</v>
      </c>
      <c r="E403" s="41">
        <v>26.7</v>
      </c>
      <c r="F403" s="41" t="s">
        <v>9</v>
      </c>
      <c r="G403" s="19">
        <f t="shared" si="15"/>
        <v>16.300940438871471</v>
      </c>
      <c r="H403" s="23">
        <v>3.8</v>
      </c>
      <c r="I403" s="23">
        <v>2.2999999999999998</v>
      </c>
      <c r="J403" s="17">
        <f>'Table 2. Data for Standards'!H403*325851/'Table 2. Data for Standards'!E403/365</f>
        <v>21.827943031428752</v>
      </c>
      <c r="K403" s="133" t="str">
        <f>IF(
ISBLANK(
_xlfn.XLOOKUP(B403,'Table 4. Compliance Tracking'!B:B,'Table 4. Compliance Tracking'!J:J, "")
), "January 1, 2028", _xlfn.XLOOKUP(B403,'Table 4. Compliance Tracking'!B:B,'Table 4. Compliance Tracking'!J:J, "")
)</f>
        <v>January 1, 2028</v>
      </c>
    </row>
    <row r="404" spans="1:11" x14ac:dyDescent="0.25">
      <c r="A404" s="5" t="s">
        <v>738</v>
      </c>
      <c r="B404" t="s">
        <v>739</v>
      </c>
      <c r="C404" s="136" t="s">
        <v>51</v>
      </c>
      <c r="D404" s="137"/>
      <c r="E404" s="137"/>
      <c r="F404" s="137"/>
      <c r="G404" s="137"/>
      <c r="H404" s="137"/>
      <c r="I404" s="137"/>
      <c r="J404" s="138"/>
      <c r="K404" s="133" t="str">
        <f>IF(
ISBLANK(
_xlfn.XLOOKUP(B404,'Table 4. Compliance Tracking'!B:B,'Table 4. Compliance Tracking'!J:J, "")
), "January 1, 2028", _xlfn.XLOOKUP(B404,'Table 4. Compliance Tracking'!B:B,'Table 4. Compliance Tracking'!J:J, "")
)</f>
        <v>January 1, 2028</v>
      </c>
    </row>
    <row r="405" spans="1:11" x14ac:dyDescent="0.25">
      <c r="A405" s="5" t="s">
        <v>740</v>
      </c>
      <c r="B405" t="s">
        <v>741</v>
      </c>
      <c r="C405" s="136" t="s">
        <v>51</v>
      </c>
      <c r="D405" s="137"/>
      <c r="E405" s="137"/>
      <c r="F405" s="137"/>
      <c r="G405" s="137"/>
      <c r="H405" s="137"/>
      <c r="I405" s="137"/>
      <c r="J405" s="138"/>
      <c r="K405" s="133" t="str">
        <f>IF(
ISBLANK(
_xlfn.XLOOKUP(B405,'Table 4. Compliance Tracking'!B:B,'Table 4. Compliance Tracking'!J:J, "")
), "January 1, 2028", _xlfn.XLOOKUP(B405,'Table 4. Compliance Tracking'!B:B,'Table 4. Compliance Tracking'!J:J, "")
)</f>
        <v>January 1, 2028</v>
      </c>
    </row>
    <row r="406" spans="1:11" x14ac:dyDescent="0.25">
      <c r="A406" s="5" t="s">
        <v>742</v>
      </c>
      <c r="B406" t="s">
        <v>743</v>
      </c>
      <c r="C406" s="136" t="s">
        <v>51</v>
      </c>
      <c r="D406" s="137"/>
      <c r="E406" s="137"/>
      <c r="F406" s="137"/>
      <c r="G406" s="137"/>
      <c r="H406" s="137"/>
      <c r="I406" s="137"/>
      <c r="J406" s="138"/>
      <c r="K406" s="133" t="str">
        <f>IF(
ISBLANK(
_xlfn.XLOOKUP(B406,'Table 4. Compliance Tracking'!B:B,'Table 4. Compliance Tracking'!J:J, "")
), "January 1, 2028", _xlfn.XLOOKUP(B406,'Table 4. Compliance Tracking'!B:B,'Table 4. Compliance Tracking'!J:J, "")
)</f>
        <v>January 1, 2028</v>
      </c>
    </row>
    <row r="407" spans="1:11" x14ac:dyDescent="0.25">
      <c r="A407" s="5" t="s">
        <v>1237</v>
      </c>
      <c r="B407" t="s">
        <v>745</v>
      </c>
      <c r="C407" s="9">
        <v>18.399999999999999</v>
      </c>
      <c r="D407" s="4" t="s">
        <v>9</v>
      </c>
      <c r="E407" s="41">
        <v>18.399999999999999</v>
      </c>
      <c r="F407" s="41" t="s">
        <v>9</v>
      </c>
      <c r="G407" s="19" t="str">
        <f>IF(IF(ISNUMBER(C407),(C407-E407)/C407*100,(D407-F407)/D407*100)&gt;0,IF(ISNUMBER(C407),(C407-E407)/C407*100,(D407-F407)/D407*100),"No Reduction")</f>
        <v>No Reduction</v>
      </c>
      <c r="H407" s="23" t="s">
        <v>9</v>
      </c>
      <c r="I407" s="23" t="s">
        <v>9</v>
      </c>
      <c r="J407" s="17">
        <f>'Table 2. Data for Standards'!H407*325851/'Table 2. Data for Standards'!E407/365</f>
        <v>7.2785409051626058</v>
      </c>
      <c r="K407" s="133" t="str">
        <f>IF(
ISBLANK(
_xlfn.XLOOKUP(B407,'Table 4. Compliance Tracking'!B:B,'Table 4. Compliance Tracking'!J:J, "")
), "January 1, 2028", _xlfn.XLOOKUP(B407,'Table 4. Compliance Tracking'!B:B,'Table 4. Compliance Tracking'!J:J, "")
)</f>
        <v>January 1, 2028</v>
      </c>
    </row>
    <row r="408" spans="1:11" x14ac:dyDescent="0.25">
      <c r="A408" s="5" t="s">
        <v>746</v>
      </c>
      <c r="B408" t="s">
        <v>747</v>
      </c>
      <c r="C408" s="9">
        <v>46.795120754378587</v>
      </c>
      <c r="D408" s="4" t="s">
        <v>9</v>
      </c>
      <c r="E408" s="41">
        <v>46.795120754378587</v>
      </c>
      <c r="F408" s="41" t="s">
        <v>9</v>
      </c>
      <c r="G408" s="19" t="str">
        <f>IF(IF(ISNUMBER(C408),(C408-E408)/C408*100,(D408-F408)/D408*100)&gt;0,IF(ISNUMBER(C408),(C408-E408)/C408*100,(D408-F408)/D408*100),"No Reduction")</f>
        <v>No Reduction</v>
      </c>
      <c r="H408" s="23" t="s">
        <v>9</v>
      </c>
      <c r="I408" s="23" t="s">
        <v>9</v>
      </c>
      <c r="J408" s="17">
        <f>'Table 2. Data for Standards'!H408*325851/'Table 2. Data for Standards'!E408/365</f>
        <v>13.797489738731571</v>
      </c>
      <c r="K408" s="133" t="str">
        <f>IF(
ISBLANK(
_xlfn.XLOOKUP(B408,'Table 4. Compliance Tracking'!B:B,'Table 4. Compliance Tracking'!J:J, "")
), "January 1, 2028", _xlfn.XLOOKUP(B408,'Table 4. Compliance Tracking'!B:B,'Table 4. Compliance Tracking'!J:J, "")
)</f>
        <v>January 1, 2028</v>
      </c>
    </row>
    <row r="409" spans="1:11" x14ac:dyDescent="0.25">
      <c r="A409" s="5" t="s">
        <v>1238</v>
      </c>
      <c r="B409" t="s">
        <v>749</v>
      </c>
      <c r="C409" s="9">
        <v>27.179715943487299</v>
      </c>
      <c r="D409" s="4" t="s">
        <v>9</v>
      </c>
      <c r="E409" s="41">
        <v>18.075688197118499</v>
      </c>
      <c r="F409" s="41" t="s">
        <v>9</v>
      </c>
      <c r="G409" s="19">
        <f>IF(IF(ISNUMBER(C409),(C409-E409)/C409*100,(D409-F409)/D409*100)&gt;0,IF(ISNUMBER(C409),(C409-E409)/C409*100,(D409-F409)/D409*100),"No Reduction")</f>
        <v>33.49566921633069</v>
      </c>
      <c r="H409" s="23">
        <v>4.8544756166338408</v>
      </c>
      <c r="I409" s="23">
        <v>2.8538105730214012</v>
      </c>
      <c r="J409" s="17">
        <f>'Table 2. Data for Standards'!H409*325851/'Table 2. Data for Standards'!E409/365</f>
        <v>7.6919918477171576</v>
      </c>
      <c r="K409" s="133" t="str">
        <f>IF(
ISBLANK(
_xlfn.XLOOKUP(B409,'Table 4. Compliance Tracking'!B:B,'Table 4. Compliance Tracking'!J:J, "")
), "January 1, 2028", _xlfn.XLOOKUP(B409,'Table 4. Compliance Tracking'!B:B,'Table 4. Compliance Tracking'!J:J, "")
)</f>
        <v>January 1, 2028</v>
      </c>
    </row>
    <row r="410" spans="1:11" x14ac:dyDescent="0.25">
      <c r="A410" s="5" t="s">
        <v>750</v>
      </c>
      <c r="B410" t="s">
        <v>751</v>
      </c>
      <c r="C410" s="9">
        <v>17.38143737541672</v>
      </c>
      <c r="D410" s="4" t="s">
        <v>9</v>
      </c>
      <c r="E410" s="41">
        <v>17.38143737541672</v>
      </c>
      <c r="F410" s="41" t="s">
        <v>9</v>
      </c>
      <c r="G410" s="19" t="str">
        <f>IF(IF(ISNUMBER(C410),(C410-E410)/C410*100,(D410-F410)/D410*100)&gt;0,IF(ISNUMBER(C410),(C410-E410)/C410*100,(D410-F410)/D410*100),"No Reduction")</f>
        <v>No Reduction</v>
      </c>
      <c r="H410" s="23" t="s">
        <v>9</v>
      </c>
      <c r="I410" s="23" t="s">
        <v>9</v>
      </c>
      <c r="J410" s="17">
        <f>'Table 2. Data for Standards'!H410*325851/'Table 2. Data for Standards'!E410/365</f>
        <v>2.2580411969576275</v>
      </c>
      <c r="K410" s="133" t="str">
        <f>IF(
ISBLANK(
_xlfn.XLOOKUP(B410,'Table 4. Compliance Tracking'!B:B,'Table 4. Compliance Tracking'!J:J, "")
), "January 1, 2028", _xlfn.XLOOKUP(B410,'Table 4. Compliance Tracking'!B:B,'Table 4. Compliance Tracking'!J:J, "")
)</f>
        <v>January 1, 2028</v>
      </c>
    </row>
    <row r="411" spans="1:11" x14ac:dyDescent="0.25">
      <c r="A411" s="5" t="s">
        <v>1239</v>
      </c>
      <c r="B411" t="s">
        <v>753</v>
      </c>
      <c r="C411" s="9">
        <v>9.8813856048701787</v>
      </c>
      <c r="D411" s="4" t="s">
        <v>9</v>
      </c>
      <c r="E411" s="41">
        <v>9.8813856048701787</v>
      </c>
      <c r="F411" s="41" t="s">
        <v>9</v>
      </c>
      <c r="G411" s="19" t="str">
        <f>IF(IF(ISNUMBER(C411),(C411-E411)/C411*100,(D411-F411)/D411*100)&gt;0,IF(ISNUMBER(C411),(C411-E411)/C411*100,(D411-F411)/D411*100),"No Reduction")</f>
        <v>No Reduction</v>
      </c>
      <c r="H411" s="23" t="s">
        <v>9</v>
      </c>
      <c r="I411" s="23" t="s">
        <v>9</v>
      </c>
      <c r="J411" s="17">
        <f>'Table 2. Data for Standards'!H411*325851/'Table 2. Data for Standards'!E411/365</f>
        <v>7.7663681285531796</v>
      </c>
      <c r="K411" s="133" t="str">
        <f>IF(
ISBLANK(
_xlfn.XLOOKUP(B411,'Table 4. Compliance Tracking'!B:B,'Table 4. Compliance Tracking'!J:J, "")
), "January 1, 2028", _xlfn.XLOOKUP(B411,'Table 4. Compliance Tracking'!B:B,'Table 4. Compliance Tracking'!J:J, "")
)</f>
        <v>January 1, 2028</v>
      </c>
    </row>
    <row r="412" spans="1:11" x14ac:dyDescent="0.25">
      <c r="A412" s="5" t="s">
        <v>1240</v>
      </c>
      <c r="B412" t="s">
        <v>755</v>
      </c>
      <c r="C412" s="9">
        <v>0</v>
      </c>
      <c r="D412" s="4" t="s">
        <v>9</v>
      </c>
      <c r="E412" s="41">
        <v>0</v>
      </c>
      <c r="F412" s="41" t="s">
        <v>9</v>
      </c>
      <c r="G412" s="19" t="s">
        <v>756</v>
      </c>
      <c r="H412" s="23" t="s">
        <v>9</v>
      </c>
      <c r="I412" s="23" t="s">
        <v>9</v>
      </c>
      <c r="J412" s="17">
        <f>'Table 2. Data for Standards'!H412*325851/'Table 2. Data for Standards'!E412/365</f>
        <v>6.4461028127383901</v>
      </c>
      <c r="K412" s="133" t="str">
        <f>IF(
ISBLANK(
_xlfn.XLOOKUP(B412,'Table 4. Compliance Tracking'!B:B,'Table 4. Compliance Tracking'!J:J, "")
), "January 1, 2028", _xlfn.XLOOKUP(B412,'Table 4. Compliance Tracking'!B:B,'Table 4. Compliance Tracking'!J:J, "")
)</f>
        <v>January 1, 2028</v>
      </c>
    </row>
    <row r="413" spans="1:11" x14ac:dyDescent="0.25">
      <c r="A413" s="5" t="s">
        <v>1241</v>
      </c>
      <c r="B413" t="s">
        <v>758</v>
      </c>
      <c r="C413" s="9">
        <v>24.313414475784121</v>
      </c>
      <c r="D413" s="4" t="s">
        <v>9</v>
      </c>
      <c r="E413" s="41">
        <v>16.585277083744099</v>
      </c>
      <c r="F413" s="41" t="s">
        <v>9</v>
      </c>
      <c r="G413" s="19" t="s">
        <v>756</v>
      </c>
      <c r="H413" s="23" t="s">
        <v>9</v>
      </c>
      <c r="I413" s="23" t="s">
        <v>9</v>
      </c>
      <c r="J413" s="17">
        <f>'Table 2. Data for Standards'!H413*325851/'Table 2. Data for Standards'!E413/365</f>
        <v>4.3354628062546867</v>
      </c>
      <c r="K413" s="133" t="str">
        <f>IF(
ISBLANK(
_xlfn.XLOOKUP(B413,'Table 4. Compliance Tracking'!B:B,'Table 4. Compliance Tracking'!J:J, "")
), "January 1, 2028", _xlfn.XLOOKUP(B413,'Table 4. Compliance Tracking'!B:B,'Table 4. Compliance Tracking'!J:J, "")
)</f>
        <v>January 1, 2028</v>
      </c>
    </row>
    <row r="414" spans="1:11" x14ac:dyDescent="0.25">
      <c r="A414" s="5" t="s">
        <v>1242</v>
      </c>
      <c r="B414" t="s">
        <v>760</v>
      </c>
      <c r="C414" s="9">
        <v>17.087876135237678</v>
      </c>
      <c r="D414" s="4" t="s">
        <v>9</v>
      </c>
      <c r="E414" s="41">
        <v>17.087876135237678</v>
      </c>
      <c r="F414" s="41" t="s">
        <v>9</v>
      </c>
      <c r="G414" s="19" t="str">
        <f t="shared" ref="G414:G420" si="16">IF(IF(ISNUMBER(C414),(C414-E414)/C414*100,(D414-F414)/D414*100)&gt;0,IF(ISNUMBER(C414),(C414-E414)/C414*100,(D414-F414)/D414*100),"No Reduction")</f>
        <v>No Reduction</v>
      </c>
      <c r="H414" s="23" t="s">
        <v>9</v>
      </c>
      <c r="I414" s="23" t="s">
        <v>9</v>
      </c>
      <c r="J414" s="17">
        <f>'Table 2. Data for Standards'!H414*325851/'Table 2. Data for Standards'!E414/365</f>
        <v>3.4997971611603669</v>
      </c>
      <c r="K414" s="133" t="str">
        <f>IF(
ISBLANK(
_xlfn.XLOOKUP(B414,'Table 4. Compliance Tracking'!B:B,'Table 4. Compliance Tracking'!J:J, "")
), "January 1, 2028", _xlfn.XLOOKUP(B414,'Table 4. Compliance Tracking'!B:B,'Table 4. Compliance Tracking'!J:J, "")
)</f>
        <v>January 1, 2028</v>
      </c>
    </row>
    <row r="415" spans="1:11" x14ac:dyDescent="0.25">
      <c r="A415" s="5" t="s">
        <v>761</v>
      </c>
      <c r="B415" t="s">
        <v>762</v>
      </c>
      <c r="C415" s="9">
        <v>15.565222475113121</v>
      </c>
      <c r="D415" s="4" t="s">
        <v>9</v>
      </c>
      <c r="E415" s="41">
        <v>15.565222475113121</v>
      </c>
      <c r="F415" s="41" t="s">
        <v>9</v>
      </c>
      <c r="G415" s="19" t="str">
        <f t="shared" si="16"/>
        <v>No Reduction</v>
      </c>
      <c r="H415" s="23" t="s">
        <v>9</v>
      </c>
      <c r="I415" s="23" t="s">
        <v>9</v>
      </c>
      <c r="J415" s="17">
        <f>'Table 2. Data for Standards'!H415*325851/'Table 2. Data for Standards'!E415/365</f>
        <v>3.8409141671732083</v>
      </c>
      <c r="K415" s="133" t="str">
        <f>IF(
ISBLANK(
_xlfn.XLOOKUP(B415,'Table 4. Compliance Tracking'!B:B,'Table 4. Compliance Tracking'!J:J, "")
), "January 1, 2028", _xlfn.XLOOKUP(B415,'Table 4. Compliance Tracking'!B:B,'Table 4. Compliance Tracking'!J:J, "")
)</f>
        <v>January 1, 2028</v>
      </c>
    </row>
    <row r="416" spans="1:11" x14ac:dyDescent="0.25">
      <c r="A416" s="5" t="s">
        <v>1243</v>
      </c>
      <c r="B416" t="s">
        <v>764</v>
      </c>
      <c r="C416" s="9">
        <v>24.877513688450051</v>
      </c>
      <c r="D416" s="4" t="s">
        <v>9</v>
      </c>
      <c r="E416" s="41">
        <v>16.63081784493005</v>
      </c>
      <c r="F416" s="41" t="s">
        <v>9</v>
      </c>
      <c r="G416" s="19">
        <f t="shared" si="16"/>
        <v>33.149196285433931</v>
      </c>
      <c r="H416" s="23">
        <v>5.118921691465812</v>
      </c>
      <c r="I416" s="23">
        <v>2.9937981753852858</v>
      </c>
      <c r="J416" s="17">
        <f>'Table 2. Data for Standards'!H416*325851/'Table 2. Data for Standards'!E416/365</f>
        <v>4.9587194512644581</v>
      </c>
      <c r="K416" s="133" t="str">
        <f>IF(
ISBLANK(
_xlfn.XLOOKUP(B416,'Table 4. Compliance Tracking'!B:B,'Table 4. Compliance Tracking'!J:J, "")
), "January 1, 2028", _xlfn.XLOOKUP(B416,'Table 4. Compliance Tracking'!B:B,'Table 4. Compliance Tracking'!J:J, "")
)</f>
        <v>January 1, 2028</v>
      </c>
    </row>
    <row r="417" spans="1:11" x14ac:dyDescent="0.25">
      <c r="A417" s="5" t="s">
        <v>1244</v>
      </c>
      <c r="B417" t="s">
        <v>766</v>
      </c>
      <c r="C417" s="9">
        <v>30.7</v>
      </c>
      <c r="D417" s="4" t="s">
        <v>9</v>
      </c>
      <c r="E417" s="41">
        <v>16.3</v>
      </c>
      <c r="F417" s="41" t="s">
        <v>9</v>
      </c>
      <c r="G417" s="19">
        <f t="shared" si="16"/>
        <v>46.905537459283387</v>
      </c>
      <c r="H417" s="23">
        <v>4.9000000000000004</v>
      </c>
      <c r="I417" s="23">
        <v>2.9</v>
      </c>
      <c r="J417" s="17">
        <f>'Table 2. Data for Standards'!H417*325851/'Table 2. Data for Standards'!E417/365</f>
        <v>5.9761786649271578</v>
      </c>
      <c r="K417" s="133" t="str">
        <f>IF(
ISBLANK(
_xlfn.XLOOKUP(B417,'Table 4. Compliance Tracking'!B:B,'Table 4. Compliance Tracking'!J:J, "")
), "January 1, 2028", _xlfn.XLOOKUP(B417,'Table 4. Compliance Tracking'!B:B,'Table 4. Compliance Tracking'!J:J, "")
)</f>
        <v>January 1, 2028</v>
      </c>
    </row>
    <row r="418" spans="1:11" x14ac:dyDescent="0.25">
      <c r="A418" s="5" t="s">
        <v>1245</v>
      </c>
      <c r="B418" t="s">
        <v>768</v>
      </c>
      <c r="C418" s="9">
        <v>28.297775858228579</v>
      </c>
      <c r="D418" s="4" t="s">
        <v>9</v>
      </c>
      <c r="E418" s="41">
        <v>28.297775858228579</v>
      </c>
      <c r="F418" s="41" t="s">
        <v>9</v>
      </c>
      <c r="G418" s="19" t="str">
        <f t="shared" si="16"/>
        <v>No Reduction</v>
      </c>
      <c r="H418" s="23" t="s">
        <v>9</v>
      </c>
      <c r="I418" s="23" t="s">
        <v>9</v>
      </c>
      <c r="J418" s="17">
        <f>'Table 2. Data for Standards'!H418*325851/'Table 2. Data for Standards'!E418/365</f>
        <v>6.7695711299872467</v>
      </c>
      <c r="K418" s="133" t="str">
        <f>IF(
ISBLANK(
_xlfn.XLOOKUP(B418,'Table 4. Compliance Tracking'!B:B,'Table 4. Compliance Tracking'!J:J, "")
), "January 1, 2028", _xlfn.XLOOKUP(B418,'Table 4. Compliance Tracking'!B:B,'Table 4. Compliance Tracking'!J:J, "")
)</f>
        <v>January 1, 2028</v>
      </c>
    </row>
    <row r="419" spans="1:11" x14ac:dyDescent="0.25">
      <c r="A419" s="5" t="s">
        <v>1246</v>
      </c>
      <c r="B419" t="s">
        <v>770</v>
      </c>
      <c r="C419" s="9">
        <v>77.4146966862059</v>
      </c>
      <c r="D419" s="4" t="s">
        <v>9</v>
      </c>
      <c r="E419" s="41">
        <v>26.753388183298611</v>
      </c>
      <c r="F419" s="41" t="s">
        <v>9</v>
      </c>
      <c r="G419" s="19">
        <f t="shared" si="16"/>
        <v>65.441460951863874</v>
      </c>
      <c r="H419" s="23">
        <v>23.77970677951842</v>
      </c>
      <c r="I419" s="23">
        <v>12.04652563925843</v>
      </c>
      <c r="J419" s="17">
        <f>'Table 2. Data for Standards'!H419*325851/'Table 2. Data for Standards'!E419/365</f>
        <v>40.274360992674694</v>
      </c>
      <c r="K419" s="133" t="str">
        <f>IF(
ISBLANK(
_xlfn.XLOOKUP(B419,'Table 4. Compliance Tracking'!B:B,'Table 4. Compliance Tracking'!J:J, "")
), "January 1, 2028", _xlfn.XLOOKUP(B419,'Table 4. Compliance Tracking'!B:B,'Table 4. Compliance Tracking'!J:J, "")
)</f>
        <v>January 1, 2028</v>
      </c>
    </row>
    <row r="420" spans="1:11" x14ac:dyDescent="0.25">
      <c r="A420" s="5" t="s">
        <v>1247</v>
      </c>
      <c r="B420" t="s">
        <v>772</v>
      </c>
      <c r="C420" s="9">
        <v>15.998765844826799</v>
      </c>
      <c r="D420" s="4" t="s">
        <v>9</v>
      </c>
      <c r="E420" s="41">
        <v>15.998765844826799</v>
      </c>
      <c r="F420" s="41" t="s">
        <v>9</v>
      </c>
      <c r="G420" s="19" t="str">
        <f t="shared" si="16"/>
        <v>No Reduction</v>
      </c>
      <c r="H420" s="23" t="s">
        <v>9</v>
      </c>
      <c r="I420" s="23" t="s">
        <v>9</v>
      </c>
      <c r="J420" s="17">
        <f>'Table 2. Data for Standards'!H420*325851/'Table 2. Data for Standards'!E420/365</f>
        <v>7.4094225459300578</v>
      </c>
      <c r="K420" s="133" t="str">
        <f>IF(
ISBLANK(
_xlfn.XLOOKUP(B420,'Table 4. Compliance Tracking'!B:B,'Table 4. Compliance Tracking'!J:J, "")
), "January 1, 2028", _xlfn.XLOOKUP(B420,'Table 4. Compliance Tracking'!B:B,'Table 4. Compliance Tracking'!J:J, "")
)</f>
        <v>January 1, 2028</v>
      </c>
    </row>
    <row r="421" spans="1:11" x14ac:dyDescent="0.25">
      <c r="A421" s="5" t="s">
        <v>773</v>
      </c>
      <c r="B421" t="s">
        <v>774</v>
      </c>
      <c r="C421" s="136" t="s">
        <v>51</v>
      </c>
      <c r="D421" s="137"/>
      <c r="E421" s="137"/>
      <c r="F421" s="137"/>
      <c r="G421" s="137"/>
      <c r="H421" s="137"/>
      <c r="I421" s="137"/>
      <c r="J421" s="138"/>
      <c r="K421" s="133" t="str">
        <f>IF(
ISBLANK(
_xlfn.XLOOKUP(B421,'Table 4. Compliance Tracking'!B:B,'Table 4. Compliance Tracking'!J:J, "")
), "January 1, 2028", _xlfn.XLOOKUP(B421,'Table 4. Compliance Tracking'!B:B,'Table 4. Compliance Tracking'!J:J, "")
)</f>
        <v>January 1, 2028</v>
      </c>
    </row>
    <row r="422" spans="1:11" x14ac:dyDescent="0.25">
      <c r="A422" s="5" t="s">
        <v>1248</v>
      </c>
      <c r="B422" t="s">
        <v>776</v>
      </c>
      <c r="C422" s="9">
        <v>18.680207256740928</v>
      </c>
      <c r="D422" s="4" t="s">
        <v>9</v>
      </c>
      <c r="E422" s="41">
        <v>14.69432860036807</v>
      </c>
      <c r="F422" s="41" t="s">
        <v>9</v>
      </c>
      <c r="G422" s="19">
        <f t="shared" ref="G422:G427" si="17">IF(IF(ISNUMBER(C422),(C422-E422)/C422*100,(D422-F422)/D422*100)&gt;0,IF(ISNUMBER(C422),(C422-E422)/C422*100,(D422-F422)/D422*100),"No Reduction")</f>
        <v>21.337443431921859</v>
      </c>
      <c r="H422" s="23">
        <v>5.7736954476869107</v>
      </c>
      <c r="I422" s="23">
        <v>3.3661280579509829</v>
      </c>
      <c r="J422" s="17">
        <f>'Table 2. Data for Standards'!H422*325851/'Table 2. Data for Standards'!E422/365</f>
        <v>7.9497302506977201</v>
      </c>
      <c r="K422" s="133" t="str">
        <f>IF(
ISBLANK(
_xlfn.XLOOKUP(B422,'Table 4. Compliance Tracking'!B:B,'Table 4. Compliance Tracking'!J:J, "")
), "January 1, 2028", _xlfn.XLOOKUP(B422,'Table 4. Compliance Tracking'!B:B,'Table 4. Compliance Tracking'!J:J, "")
)</f>
        <v>January 1, 2028</v>
      </c>
    </row>
    <row r="423" spans="1:11" x14ac:dyDescent="0.25">
      <c r="A423" s="5" t="s">
        <v>1249</v>
      </c>
      <c r="B423" t="s">
        <v>778</v>
      </c>
      <c r="C423" s="9">
        <v>30.12364182865003</v>
      </c>
      <c r="D423" s="4" t="s">
        <v>9</v>
      </c>
      <c r="E423" s="41">
        <v>17.581300625922609</v>
      </c>
      <c r="F423" s="41" t="s">
        <v>9</v>
      </c>
      <c r="G423" s="19">
        <f t="shared" si="17"/>
        <v>41.636204792471794</v>
      </c>
      <c r="H423" s="23">
        <v>7.4758774948763271</v>
      </c>
      <c r="I423" s="23">
        <v>4.2715587485947033</v>
      </c>
      <c r="J423" s="17">
        <f>'Table 2. Data for Standards'!H423*325851/'Table 2. Data for Standards'!E423/365</f>
        <v>5.831314325380208</v>
      </c>
      <c r="K423" s="133" t="str">
        <f>IF(
ISBLANK(
_xlfn.XLOOKUP(B423,'Table 4. Compliance Tracking'!B:B,'Table 4. Compliance Tracking'!J:J, "")
), "January 1, 2028", _xlfn.XLOOKUP(B423,'Table 4. Compliance Tracking'!B:B,'Table 4. Compliance Tracking'!J:J, "")
)</f>
        <v>January 1, 2028</v>
      </c>
    </row>
    <row r="424" spans="1:11" x14ac:dyDescent="0.25">
      <c r="A424" s="5" t="s">
        <v>779</v>
      </c>
      <c r="B424" t="s">
        <v>780</v>
      </c>
      <c r="C424" s="9">
        <v>12.554015368667571</v>
      </c>
      <c r="D424" s="4" t="s">
        <v>9</v>
      </c>
      <c r="E424" s="41">
        <v>12.554015368667571</v>
      </c>
      <c r="F424" s="41" t="s">
        <v>9</v>
      </c>
      <c r="G424" s="19" t="str">
        <f t="shared" si="17"/>
        <v>No Reduction</v>
      </c>
      <c r="H424" s="23" t="s">
        <v>9</v>
      </c>
      <c r="I424" s="23" t="s">
        <v>9</v>
      </c>
      <c r="J424" s="17">
        <f>'Table 2. Data for Standards'!H424*325851/'Table 2. Data for Standards'!E424/365</f>
        <v>2.2795847980858972</v>
      </c>
      <c r="K424" s="133" t="str">
        <f>IF(
ISBLANK(
_xlfn.XLOOKUP(B424,'Table 4. Compliance Tracking'!B:B,'Table 4. Compliance Tracking'!J:J, "")
), "January 1, 2028", _xlfn.XLOOKUP(B424,'Table 4. Compliance Tracking'!B:B,'Table 4. Compliance Tracking'!J:J, "")
)</f>
        <v>January 1, 2028</v>
      </c>
    </row>
    <row r="425" spans="1:11" x14ac:dyDescent="0.25">
      <c r="A425" s="5" t="s">
        <v>781</v>
      </c>
      <c r="B425" t="s">
        <v>782</v>
      </c>
      <c r="C425" s="9">
        <v>9.1691379481600617</v>
      </c>
      <c r="D425" s="4" t="s">
        <v>9</v>
      </c>
      <c r="E425" s="41">
        <v>9.1691379481600617</v>
      </c>
      <c r="F425" s="41" t="s">
        <v>9</v>
      </c>
      <c r="G425" s="19" t="str">
        <f t="shared" si="17"/>
        <v>No Reduction</v>
      </c>
      <c r="H425" s="23" t="s">
        <v>9</v>
      </c>
      <c r="I425" s="23" t="s">
        <v>9</v>
      </c>
      <c r="J425" s="17">
        <f>'Table 2. Data for Standards'!H425*325851/'Table 2. Data for Standards'!E425/365</f>
        <v>5.4157199463428132</v>
      </c>
      <c r="K425" s="133" t="str">
        <f>IF(
ISBLANK(
_xlfn.XLOOKUP(B425,'Table 4. Compliance Tracking'!B:B,'Table 4. Compliance Tracking'!J:J, "")
), "January 1, 2028", _xlfn.XLOOKUP(B425,'Table 4. Compliance Tracking'!B:B,'Table 4. Compliance Tracking'!J:J, "")
)</f>
        <v>January 1, 2028</v>
      </c>
    </row>
    <row r="426" spans="1:11" x14ac:dyDescent="0.25">
      <c r="A426" s="5" t="s">
        <v>783</v>
      </c>
      <c r="B426" t="s">
        <v>784</v>
      </c>
      <c r="C426" s="9">
        <v>61.1</v>
      </c>
      <c r="D426" s="4" t="s">
        <v>9</v>
      </c>
      <c r="E426" s="41">
        <v>27.1</v>
      </c>
      <c r="F426" s="41" t="s">
        <v>9</v>
      </c>
      <c r="G426" s="19">
        <f t="shared" si="17"/>
        <v>55.646481178396066</v>
      </c>
      <c r="H426" s="23">
        <v>10.1</v>
      </c>
      <c r="I426" s="23">
        <v>5.7</v>
      </c>
      <c r="J426" s="17">
        <f>'Table 2. Data for Standards'!H426*325851/'Table 2. Data for Standards'!E426/365</f>
        <v>24.432278178134695</v>
      </c>
      <c r="K426" s="133" t="str">
        <f>IF(
ISBLANK(
_xlfn.XLOOKUP(B426,'Table 4. Compliance Tracking'!B:B,'Table 4. Compliance Tracking'!J:J, "")
), "January 1, 2028", _xlfn.XLOOKUP(B426,'Table 4. Compliance Tracking'!B:B,'Table 4. Compliance Tracking'!J:J, "")
)</f>
        <v>January 1, 2028</v>
      </c>
    </row>
    <row r="427" spans="1:11" x14ac:dyDescent="0.25">
      <c r="A427" s="5" t="s">
        <v>1250</v>
      </c>
      <c r="B427" t="s">
        <v>786</v>
      </c>
      <c r="C427" s="9">
        <v>25.714106162478011</v>
      </c>
      <c r="D427" s="4" t="s">
        <v>9</v>
      </c>
      <c r="E427" s="41">
        <v>16.01830100526583</v>
      </c>
      <c r="F427" s="41" t="s">
        <v>9</v>
      </c>
      <c r="G427" s="19">
        <f t="shared" si="17"/>
        <v>37.706172230712362</v>
      </c>
      <c r="H427" s="23">
        <v>7.120934173731075</v>
      </c>
      <c r="I427" s="23">
        <v>4.1033211672467722</v>
      </c>
      <c r="J427" s="17">
        <f>'Table 2. Data for Standards'!H427*325851/'Table 2. Data for Standards'!E427/365</f>
        <v>8.3167681003994005</v>
      </c>
      <c r="K427" s="133" t="str">
        <f>IF(
ISBLANK(
_xlfn.XLOOKUP(B427,'Table 4. Compliance Tracking'!B:B,'Table 4. Compliance Tracking'!J:J, "")
), "January 1, 2028", _xlfn.XLOOKUP(B427,'Table 4. Compliance Tracking'!B:B,'Table 4. Compliance Tracking'!J:J, "")
)</f>
        <v>January 1, 2028</v>
      </c>
    </row>
    <row r="428" spans="1:11" x14ac:dyDescent="0.25">
      <c r="A428" s="5" t="s">
        <v>1251</v>
      </c>
      <c r="B428" t="s">
        <v>788</v>
      </c>
      <c r="C428" s="136" t="s">
        <v>51</v>
      </c>
      <c r="D428" s="137"/>
      <c r="E428" s="137"/>
      <c r="F428" s="137"/>
      <c r="G428" s="137"/>
      <c r="H428" s="137"/>
      <c r="I428" s="137"/>
      <c r="J428" s="138"/>
      <c r="K428" s="133" t="str">
        <f>IF(
ISBLANK(
_xlfn.XLOOKUP(B428,'Table 4. Compliance Tracking'!B:B,'Table 4. Compliance Tracking'!J:J, "")
), "January 1, 2028", _xlfn.XLOOKUP(B428,'Table 4. Compliance Tracking'!B:B,'Table 4. Compliance Tracking'!J:J, "")
)</f>
        <v>January 1, 2028</v>
      </c>
    </row>
    <row r="429" spans="1:11" x14ac:dyDescent="0.25">
      <c r="A429" s="5" t="s">
        <v>789</v>
      </c>
      <c r="B429" t="s">
        <v>790</v>
      </c>
      <c r="C429" s="9">
        <v>60.211917499387972</v>
      </c>
      <c r="D429" s="4" t="s">
        <v>9</v>
      </c>
      <c r="E429" s="39">
        <v>60.211917499387972</v>
      </c>
      <c r="F429" s="39" t="s">
        <v>9</v>
      </c>
      <c r="G429" s="19" t="str">
        <f>IF(IF(ISNUMBER(C429),(C429-E429)/C429*100,(D429-F429)/D429*100)&gt;0,IF(ISNUMBER(C429),(C429-E429)/C429*100,(D429-F429)/D429*100),"No Reduction")</f>
        <v>No Reduction</v>
      </c>
      <c r="H429" s="38" t="s">
        <v>9</v>
      </c>
      <c r="I429" s="38" t="s">
        <v>9</v>
      </c>
      <c r="J429" s="17">
        <f>'Table 2. Data for Standards'!H429*325851/'Table 2. Data for Standards'!E429/365</f>
        <v>3.7945125655664058</v>
      </c>
      <c r="K429" s="133" t="str">
        <f>IF(
ISBLANK(
_xlfn.XLOOKUP(B429,'Table 4. Compliance Tracking'!B:B,'Table 4. Compliance Tracking'!J:J, "")
), "January 1, 2028", _xlfn.XLOOKUP(B429,'Table 4. Compliance Tracking'!B:B,'Table 4. Compliance Tracking'!J:J, "")
)</f>
        <v>January 1, 2028</v>
      </c>
    </row>
    <row r="430" spans="1:11" x14ac:dyDescent="0.25">
      <c r="A430" s="5" t="s">
        <v>1252</v>
      </c>
      <c r="B430" t="s">
        <v>792</v>
      </c>
      <c r="C430" s="9">
        <v>40</v>
      </c>
      <c r="D430" s="4" t="s">
        <v>9</v>
      </c>
      <c r="E430" s="41">
        <v>15.8</v>
      </c>
      <c r="F430" s="41" t="s">
        <v>9</v>
      </c>
      <c r="G430" s="19">
        <f>IF(IF(ISNUMBER(C430),(C430-E430)/C430*100,(D430-F430)/D430*100)&gt;0,IF(ISNUMBER(C430),(C430-E430)/C430*100,(D430-F430)/D430*100),"No Reduction")</f>
        <v>60.5</v>
      </c>
      <c r="H430" s="23">
        <v>12.3</v>
      </c>
      <c r="I430" s="23">
        <v>6.1</v>
      </c>
      <c r="J430" s="17">
        <f>'Table 2. Data for Standards'!H430*325851/'Table 2. Data for Standards'!E430/365</f>
        <v>10.065533999597827</v>
      </c>
      <c r="K430" s="133" t="str">
        <f>IF(
ISBLANK(
_xlfn.XLOOKUP(B430,'Table 4. Compliance Tracking'!B:B,'Table 4. Compliance Tracking'!J:J, "")
), "January 1, 2028", _xlfn.XLOOKUP(B430,'Table 4. Compliance Tracking'!B:B,'Table 4. Compliance Tracking'!J:J, "")
)</f>
        <v>January 1, 2028</v>
      </c>
    </row>
    <row r="431" spans="1:11" x14ac:dyDescent="0.25">
      <c r="A431" s="5" t="s">
        <v>793</v>
      </c>
      <c r="B431" t="s">
        <v>794</v>
      </c>
      <c r="C431" s="136" t="s">
        <v>51</v>
      </c>
      <c r="D431" s="137"/>
      <c r="E431" s="137"/>
      <c r="F431" s="137"/>
      <c r="G431" s="137"/>
      <c r="H431" s="137"/>
      <c r="I431" s="137"/>
      <c r="J431" s="138"/>
      <c r="K431" s="133" t="str">
        <f>IF(
ISBLANK(
_xlfn.XLOOKUP(B431,'Table 4. Compliance Tracking'!B:B,'Table 4. Compliance Tracking'!J:J, "")
), "January 1, 2028", _xlfn.XLOOKUP(B431,'Table 4. Compliance Tracking'!B:B,'Table 4. Compliance Tracking'!J:J, "")
)</f>
        <v>January 1, 2028</v>
      </c>
    </row>
    <row r="432" spans="1:11" x14ac:dyDescent="0.25">
      <c r="A432" s="5" t="s">
        <v>795</v>
      </c>
      <c r="B432" t="s">
        <v>796</v>
      </c>
      <c r="C432" s="136" t="s">
        <v>51</v>
      </c>
      <c r="D432" s="137"/>
      <c r="E432" s="137"/>
      <c r="F432" s="137"/>
      <c r="G432" s="137"/>
      <c r="H432" s="137"/>
      <c r="I432" s="137"/>
      <c r="J432" s="138"/>
      <c r="K432" s="133" t="str">
        <f>IF(
ISBLANK(
_xlfn.XLOOKUP(B432,'Table 4. Compliance Tracking'!B:B,'Table 4. Compliance Tracking'!J:J, "")
), "January 1, 2028", _xlfn.XLOOKUP(B432,'Table 4. Compliance Tracking'!B:B,'Table 4. Compliance Tracking'!J:J, "")
)</f>
        <v>January 1, 2028</v>
      </c>
    </row>
    <row r="433" spans="1:11" x14ac:dyDescent="0.25">
      <c r="A433" s="5" t="s">
        <v>797</v>
      </c>
      <c r="B433" t="s">
        <v>798</v>
      </c>
      <c r="C433" s="136" t="s">
        <v>51</v>
      </c>
      <c r="D433" s="137"/>
      <c r="E433" s="137"/>
      <c r="F433" s="137"/>
      <c r="G433" s="137"/>
      <c r="H433" s="137"/>
      <c r="I433" s="137"/>
      <c r="J433" s="138"/>
      <c r="K433" s="133" t="str">
        <f>IF(
ISBLANK(
_xlfn.XLOOKUP(B433,'Table 4. Compliance Tracking'!B:B,'Table 4. Compliance Tracking'!J:J, "")
), "January 1, 2028", _xlfn.XLOOKUP(B433,'Table 4. Compliance Tracking'!B:B,'Table 4. Compliance Tracking'!J:J, "")
)</f>
        <v>January 1, 2028</v>
      </c>
    </row>
    <row r="434" spans="1:11" x14ac:dyDescent="0.25">
      <c r="A434" s="5" t="s">
        <v>799</v>
      </c>
      <c r="B434" t="s">
        <v>800</v>
      </c>
      <c r="C434" s="9">
        <v>14.8392484386739</v>
      </c>
      <c r="D434" s="4" t="s">
        <v>9</v>
      </c>
      <c r="E434" s="41">
        <v>14.8392484386739</v>
      </c>
      <c r="F434" s="41" t="s">
        <v>9</v>
      </c>
      <c r="G434" s="19" t="str">
        <f t="shared" ref="G434:G446" si="18">IF(IF(ISNUMBER(C434),(C434-E434)/C434*100,(D434-F434)/D434*100)&gt;0,IF(ISNUMBER(C434),(C434-E434)/C434*100,(D434-F434)/D434*100),"No Reduction")</f>
        <v>No Reduction</v>
      </c>
      <c r="H434" s="23" t="s">
        <v>9</v>
      </c>
      <c r="I434" s="23" t="s">
        <v>9</v>
      </c>
      <c r="J434" s="17">
        <f>'Table 2. Data for Standards'!H434*325851/'Table 2. Data for Standards'!E434/365</f>
        <v>10.913564288215699</v>
      </c>
      <c r="K434" s="133" t="str">
        <f>IF(
ISBLANK(
_xlfn.XLOOKUP(B434,'Table 4. Compliance Tracking'!B:B,'Table 4. Compliance Tracking'!J:J, "")
), "January 1, 2028", _xlfn.XLOOKUP(B434,'Table 4. Compliance Tracking'!B:B,'Table 4. Compliance Tracking'!J:J, "")
)</f>
        <v>January 1, 2028</v>
      </c>
    </row>
    <row r="435" spans="1:11" x14ac:dyDescent="0.25">
      <c r="A435" s="5" t="s">
        <v>801</v>
      </c>
      <c r="B435" t="s">
        <v>802</v>
      </c>
      <c r="C435" s="9">
        <v>25.883550009374851</v>
      </c>
      <c r="D435" s="4" t="s">
        <v>9</v>
      </c>
      <c r="E435" s="41">
        <v>18.837488052942721</v>
      </c>
      <c r="F435" s="41" t="s">
        <v>9</v>
      </c>
      <c r="G435" s="19">
        <f t="shared" si="18"/>
        <v>27.22216216044589</v>
      </c>
      <c r="H435" s="23">
        <v>5.7843414181756438</v>
      </c>
      <c r="I435" s="23">
        <v>3.391379595232952</v>
      </c>
      <c r="J435" s="17">
        <f>'Table 2. Data for Standards'!H435*325851/'Table 2. Data for Standards'!E435/365</f>
        <v>10.850901495721965</v>
      </c>
      <c r="K435" s="133" t="str">
        <f>IF(
ISBLANK(
_xlfn.XLOOKUP(B435,'Table 4. Compliance Tracking'!B:B,'Table 4. Compliance Tracking'!J:J, "")
), "January 1, 2028", _xlfn.XLOOKUP(B435,'Table 4. Compliance Tracking'!B:B,'Table 4. Compliance Tracking'!J:J, "")
)</f>
        <v>January 1, 2028</v>
      </c>
    </row>
    <row r="436" spans="1:11" x14ac:dyDescent="0.25">
      <c r="A436" s="5" t="s">
        <v>803</v>
      </c>
      <c r="B436" t="s">
        <v>804</v>
      </c>
      <c r="C436" s="9">
        <v>38.789211555826327</v>
      </c>
      <c r="D436" s="4" t="s">
        <v>9</v>
      </c>
      <c r="E436" s="41">
        <v>13.581654564152149</v>
      </c>
      <c r="F436" s="41" t="s">
        <v>9</v>
      </c>
      <c r="G436" s="19">
        <f t="shared" si="18"/>
        <v>64.985999922671482</v>
      </c>
      <c r="H436" s="23">
        <v>11.91093615307534</v>
      </c>
      <c r="I436" s="23">
        <v>6.1608568061531379</v>
      </c>
      <c r="J436" s="17">
        <f>'Table 2. Data for Standards'!H436*325851/'Table 2. Data for Standards'!E436/365</f>
        <v>7.8981553684945105</v>
      </c>
      <c r="K436" s="133" t="str">
        <f>IF(
ISBLANK(
_xlfn.XLOOKUP(B436,'Table 4. Compliance Tracking'!B:B,'Table 4. Compliance Tracking'!J:J, "")
), "January 1, 2028", _xlfn.XLOOKUP(B436,'Table 4. Compliance Tracking'!B:B,'Table 4. Compliance Tracking'!J:J, "")
)</f>
        <v>January 1, 2028</v>
      </c>
    </row>
    <row r="437" spans="1:11" x14ac:dyDescent="0.25">
      <c r="A437" s="5" t="s">
        <v>805</v>
      </c>
      <c r="B437" t="s">
        <v>806</v>
      </c>
      <c r="C437" s="9">
        <v>28.83618048193518</v>
      </c>
      <c r="D437" s="4" t="s">
        <v>9</v>
      </c>
      <c r="E437" s="41">
        <v>17.132324353944469</v>
      </c>
      <c r="F437" s="41" t="s">
        <v>9</v>
      </c>
      <c r="G437" s="19">
        <f t="shared" si="18"/>
        <v>40.587400731947668</v>
      </c>
      <c r="H437" s="23">
        <v>8.447054900145881</v>
      </c>
      <c r="I437" s="23">
        <v>4.7830248546933642</v>
      </c>
      <c r="J437" s="17">
        <f>'Table 2. Data for Standards'!H437*325851/'Table 2. Data for Standards'!E437/365</f>
        <v>11.450099794145782</v>
      </c>
      <c r="K437" s="133" t="str">
        <f>IF(
ISBLANK(
_xlfn.XLOOKUP(B437,'Table 4. Compliance Tracking'!B:B,'Table 4. Compliance Tracking'!J:J, "")
), "January 1, 2028", _xlfn.XLOOKUP(B437,'Table 4. Compliance Tracking'!B:B,'Table 4. Compliance Tracking'!J:J, "")
)</f>
        <v>January 1, 2028</v>
      </c>
    </row>
    <row r="438" spans="1:11" x14ac:dyDescent="0.25">
      <c r="A438" s="5" t="s">
        <v>807</v>
      </c>
      <c r="B438" t="s">
        <v>808</v>
      </c>
      <c r="C438" s="9">
        <v>12.174012875118979</v>
      </c>
      <c r="D438" s="4" t="s">
        <v>9</v>
      </c>
      <c r="E438" s="41">
        <v>12.174012875118979</v>
      </c>
      <c r="F438" s="41" t="s">
        <v>9</v>
      </c>
      <c r="G438" s="19" t="str">
        <f t="shared" si="18"/>
        <v>No Reduction</v>
      </c>
      <c r="H438" s="23" t="s">
        <v>9</v>
      </c>
      <c r="I438" s="23" t="s">
        <v>9</v>
      </c>
      <c r="J438" s="17">
        <f>'Table 2. Data for Standards'!H438*325851/'Table 2. Data for Standards'!E438/365</f>
        <v>5.0790031198093661</v>
      </c>
      <c r="K438" s="133" t="str">
        <f>IF(
ISBLANK(
_xlfn.XLOOKUP(B438,'Table 4. Compliance Tracking'!B:B,'Table 4. Compliance Tracking'!J:J, "")
), "January 1, 2028", _xlfn.XLOOKUP(B438,'Table 4. Compliance Tracking'!B:B,'Table 4. Compliance Tracking'!J:J, "")
)</f>
        <v>January 1, 2028</v>
      </c>
    </row>
    <row r="439" spans="1:11" x14ac:dyDescent="0.25">
      <c r="A439" s="5" t="s">
        <v>1253</v>
      </c>
      <c r="B439" t="s">
        <v>810</v>
      </c>
      <c r="C439" s="9">
        <v>25.92901532475512</v>
      </c>
      <c r="D439" s="4" t="s">
        <v>9</v>
      </c>
      <c r="E439" s="41">
        <v>25.9</v>
      </c>
      <c r="F439" s="41" t="s">
        <v>9</v>
      </c>
      <c r="G439" s="19">
        <f t="shared" si="18"/>
        <v>0.11190291799249312</v>
      </c>
      <c r="H439" s="23">
        <v>8.2704972563096497</v>
      </c>
      <c r="I439" s="23">
        <v>4.8052295284891109</v>
      </c>
      <c r="J439" s="17">
        <f>'Table 2. Data for Standards'!H439*325851/'Table 2. Data for Standards'!E439/365</f>
        <v>7.9700207503742453</v>
      </c>
      <c r="K439" s="133" t="str">
        <f>IF(
ISBLANK(
_xlfn.XLOOKUP(B439,'Table 4. Compliance Tracking'!B:B,'Table 4. Compliance Tracking'!J:J, "")
), "January 1, 2028", _xlfn.XLOOKUP(B439,'Table 4. Compliance Tracking'!B:B,'Table 4. Compliance Tracking'!J:J, "")
)</f>
        <v>January 1, 2028</v>
      </c>
    </row>
    <row r="440" spans="1:11" x14ac:dyDescent="0.25">
      <c r="A440" s="5" t="s">
        <v>1254</v>
      </c>
      <c r="B440" t="s">
        <v>812</v>
      </c>
      <c r="C440" s="9">
        <v>57.46726530466205</v>
      </c>
      <c r="D440" s="4" t="s">
        <v>9</v>
      </c>
      <c r="E440" s="41">
        <v>21.449562703525011</v>
      </c>
      <c r="F440" s="41" t="s">
        <v>9</v>
      </c>
      <c r="G440" s="19">
        <f t="shared" si="18"/>
        <v>62.675163695696327</v>
      </c>
      <c r="H440" s="23">
        <v>18.386436531312821</v>
      </c>
      <c r="I440" s="23">
        <v>9.4896536008371797</v>
      </c>
      <c r="J440" s="17">
        <f>'Table 2. Data for Standards'!H440*325851/'Table 2. Data for Standards'!E440/365</f>
        <v>12.524060821149209</v>
      </c>
      <c r="K440" s="133" t="str">
        <f>IF(
ISBLANK(
_xlfn.XLOOKUP(B440,'Table 4. Compliance Tracking'!B:B,'Table 4. Compliance Tracking'!J:J, "")
), "January 1, 2028", _xlfn.XLOOKUP(B440,'Table 4. Compliance Tracking'!B:B,'Table 4. Compliance Tracking'!J:J, "")
)</f>
        <v>January 1, 2028</v>
      </c>
    </row>
    <row r="441" spans="1:11" x14ac:dyDescent="0.25">
      <c r="A441" s="5" t="s">
        <v>813</v>
      </c>
      <c r="B441" t="s">
        <v>814</v>
      </c>
      <c r="C441" s="9">
        <v>12.7</v>
      </c>
      <c r="D441" s="4" t="s">
        <v>9</v>
      </c>
      <c r="E441" s="41">
        <v>12.7</v>
      </c>
      <c r="F441" s="41" t="s">
        <v>9</v>
      </c>
      <c r="G441" s="19" t="str">
        <f t="shared" si="18"/>
        <v>No Reduction</v>
      </c>
      <c r="H441" s="23" t="s">
        <v>9</v>
      </c>
      <c r="I441" s="23" t="s">
        <v>9</v>
      </c>
      <c r="J441" s="17">
        <f>'Table 2. Data for Standards'!H441*325851/'Table 2. Data for Standards'!E441/365</f>
        <v>7.9682434647772871</v>
      </c>
      <c r="K441" s="133" t="str">
        <f>IF(
ISBLANK(
_xlfn.XLOOKUP(B441,'Table 4. Compliance Tracking'!B:B,'Table 4. Compliance Tracking'!J:J, "")
), "January 1, 2028", _xlfn.XLOOKUP(B441,'Table 4. Compliance Tracking'!B:B,'Table 4. Compliance Tracking'!J:J, "")
)</f>
        <v>January 1, 2028</v>
      </c>
    </row>
    <row r="442" spans="1:11" x14ac:dyDescent="0.25">
      <c r="A442" s="5" t="s">
        <v>815</v>
      </c>
      <c r="B442" t="s">
        <v>816</v>
      </c>
      <c r="C442" s="9">
        <v>27.4</v>
      </c>
      <c r="D442" s="4" t="s">
        <v>9</v>
      </c>
      <c r="E442" s="41">
        <v>20.3</v>
      </c>
      <c r="F442" s="41" t="s">
        <v>9</v>
      </c>
      <c r="G442" s="19">
        <f t="shared" si="18"/>
        <v>25.912408759124084</v>
      </c>
      <c r="H442" s="23">
        <v>4.2</v>
      </c>
      <c r="I442" s="23">
        <v>2.5</v>
      </c>
      <c r="J442" s="17">
        <f>'Table 2. Data for Standards'!H442*325851/'Table 2. Data for Standards'!E442/365</f>
        <v>3.4199450879306799</v>
      </c>
      <c r="K442" s="133" t="str">
        <f>IF(
ISBLANK(
_xlfn.XLOOKUP(B442,'Table 4. Compliance Tracking'!B:B,'Table 4. Compliance Tracking'!J:J, "")
), "January 1, 2028", _xlfn.XLOOKUP(B442,'Table 4. Compliance Tracking'!B:B,'Table 4. Compliance Tracking'!J:J, "")
)</f>
        <v>January 1, 2028</v>
      </c>
    </row>
    <row r="443" spans="1:11" x14ac:dyDescent="0.25">
      <c r="A443" s="5" t="s">
        <v>817</v>
      </c>
      <c r="B443" t="s">
        <v>818</v>
      </c>
      <c r="C443" s="16">
        <v>19.68185259647937</v>
      </c>
      <c r="D443" s="17" t="s">
        <v>9</v>
      </c>
      <c r="E443" s="41">
        <v>19.68185259647937</v>
      </c>
      <c r="F443" s="41" t="s">
        <v>9</v>
      </c>
      <c r="G443" s="19" t="str">
        <f t="shared" si="18"/>
        <v>No Reduction</v>
      </c>
      <c r="H443" s="23">
        <v>1.284071434747081</v>
      </c>
      <c r="I443" s="23">
        <v>0.75139612241511522</v>
      </c>
      <c r="J443" s="17">
        <f>'Table 2. Data for Standards'!H443*325851/'Table 2. Data for Standards'!E443/365</f>
        <v>3.4250944045882452</v>
      </c>
      <c r="K443" s="133" t="str">
        <f>IF(
ISBLANK(
_xlfn.XLOOKUP(B443,'Table 4. Compliance Tracking'!B:B,'Table 4. Compliance Tracking'!J:J, "")
), "January 1, 2028", _xlfn.XLOOKUP(B443,'Table 4. Compliance Tracking'!B:B,'Table 4. Compliance Tracking'!J:J, "")
)</f>
        <v>January 1, 2028</v>
      </c>
    </row>
    <row r="444" spans="1:11" x14ac:dyDescent="0.25">
      <c r="A444" s="5" t="s">
        <v>819</v>
      </c>
      <c r="B444" t="s">
        <v>820</v>
      </c>
      <c r="C444" s="16">
        <v>6.2706105164749788</v>
      </c>
      <c r="D444" s="17" t="s">
        <v>9</v>
      </c>
      <c r="E444" s="41">
        <v>6.2706105164749788</v>
      </c>
      <c r="F444" s="41" t="s">
        <v>9</v>
      </c>
      <c r="G444" s="19" t="str">
        <f t="shared" si="18"/>
        <v>No Reduction</v>
      </c>
      <c r="H444" s="23" t="s">
        <v>9</v>
      </c>
      <c r="I444" s="23" t="s">
        <v>9</v>
      </c>
      <c r="J444" s="17">
        <f>'Table 2. Data for Standards'!H444*325851/'Table 2. Data for Standards'!E444/365</f>
        <v>1.3981996382545485</v>
      </c>
      <c r="K444" s="133" t="str">
        <f>IF(
ISBLANK(
_xlfn.XLOOKUP(B444,'Table 4. Compliance Tracking'!B:B,'Table 4. Compliance Tracking'!J:J, "")
), "January 1, 2028", _xlfn.XLOOKUP(B444,'Table 4. Compliance Tracking'!B:B,'Table 4. Compliance Tracking'!J:J, "")
)</f>
        <v>January 1, 2028</v>
      </c>
    </row>
    <row r="445" spans="1:11" x14ac:dyDescent="0.25">
      <c r="A445" s="5" t="s">
        <v>821</v>
      </c>
      <c r="B445" t="s">
        <v>822</v>
      </c>
      <c r="C445" s="16">
        <v>26.635791730646378</v>
      </c>
      <c r="D445" s="17" t="s">
        <v>9</v>
      </c>
      <c r="E445" s="41">
        <v>19.5964944264195</v>
      </c>
      <c r="F445" s="41" t="s">
        <v>9</v>
      </c>
      <c r="G445" s="19">
        <f t="shared" si="18"/>
        <v>26.427963453880231</v>
      </c>
      <c r="H445" s="23">
        <v>4.6132529485464504</v>
      </c>
      <c r="I445" s="23">
        <v>2.7312643778351222</v>
      </c>
      <c r="J445" s="17">
        <f>'Table 2. Data for Standards'!H445*325851/'Table 2. Data for Standards'!E445/365</f>
        <v>1.1612835919137512</v>
      </c>
      <c r="K445" s="133" t="str">
        <f>IF(
ISBLANK(
_xlfn.XLOOKUP(B445,'Table 4. Compliance Tracking'!B:B,'Table 4. Compliance Tracking'!J:J, "")
), "January 1, 2028", _xlfn.XLOOKUP(B445,'Table 4. Compliance Tracking'!B:B,'Table 4. Compliance Tracking'!J:J, "")
)</f>
        <v>January 1, 2028</v>
      </c>
    </row>
    <row r="446" spans="1:11" x14ac:dyDescent="0.25">
      <c r="A446" s="5" t="s">
        <v>823</v>
      </c>
      <c r="B446" t="s">
        <v>824</v>
      </c>
      <c r="C446" s="16">
        <v>2.9685642215515511</v>
      </c>
      <c r="D446" s="17" t="s">
        <v>9</v>
      </c>
      <c r="E446" s="41">
        <v>2.9685642215515511</v>
      </c>
      <c r="F446" s="41" t="s">
        <v>9</v>
      </c>
      <c r="G446" s="19" t="str">
        <f t="shared" si="18"/>
        <v>No Reduction</v>
      </c>
      <c r="H446" s="23" t="s">
        <v>9</v>
      </c>
      <c r="I446" s="23" t="s">
        <v>9</v>
      </c>
      <c r="J446" s="17">
        <f>'Table 2. Data for Standards'!H446*325851/'Table 2. Data for Standards'!E446/365</f>
        <v>0.79757142892581079</v>
      </c>
      <c r="K446" s="133" t="str">
        <f>IF(
ISBLANK(
_xlfn.XLOOKUP(B446,'Table 4. Compliance Tracking'!B:B,'Table 4. Compliance Tracking'!J:J, "")
), "January 1, 2028", _xlfn.XLOOKUP(B446,'Table 4. Compliance Tracking'!B:B,'Table 4. Compliance Tracking'!J:J, "")
)</f>
        <v>January 1, 2028</v>
      </c>
    </row>
    <row r="447" spans="1:11" x14ac:dyDescent="0.25">
      <c r="A447" s="5" t="s">
        <v>825</v>
      </c>
      <c r="B447" t="s">
        <v>826</v>
      </c>
      <c r="C447" s="136" t="s">
        <v>51</v>
      </c>
      <c r="D447" s="137"/>
      <c r="E447" s="137"/>
      <c r="F447" s="137"/>
      <c r="G447" s="137"/>
      <c r="H447" s="137"/>
      <c r="I447" s="137"/>
      <c r="J447" s="138"/>
      <c r="K447" s="133" t="str">
        <f>IF(
ISBLANK(
_xlfn.XLOOKUP(B447,'Table 4. Compliance Tracking'!B:B,'Table 4. Compliance Tracking'!J:J, "")
), "January 1, 2028", _xlfn.XLOOKUP(B447,'Table 4. Compliance Tracking'!B:B,'Table 4. Compliance Tracking'!J:J, "")
)</f>
        <v>January 1, 2028</v>
      </c>
    </row>
    <row r="448" spans="1:11" x14ac:dyDescent="0.25">
      <c r="A448" s="5" t="s">
        <v>1255</v>
      </c>
      <c r="B448" t="s">
        <v>828</v>
      </c>
      <c r="C448" s="9">
        <v>44.643644107703459</v>
      </c>
      <c r="D448" s="4" t="s">
        <v>9</v>
      </c>
      <c r="E448" s="39">
        <v>20.50676343319348</v>
      </c>
      <c r="F448" s="39" t="s">
        <v>9</v>
      </c>
      <c r="G448" s="19">
        <f>IF(IF(ISNUMBER(C448),(C448-E448)/C448*100,(D448-F448)/D448*100)&gt;0,IF(ISNUMBER(C448),(C448-E448)/C448*100,(D448-F448)/D448*100),"No Reduction")</f>
        <v>54.06565964077528</v>
      </c>
      <c r="H448" s="38">
        <v>9.7789132016349711</v>
      </c>
      <c r="I448" s="38">
        <v>5.461610464231371</v>
      </c>
      <c r="J448" s="17">
        <f>'Table 2. Data for Standards'!H448*325851/'Table 2. Data for Standards'!E448/365</f>
        <v>9.282967372309658</v>
      </c>
      <c r="K448" s="133" t="str">
        <f>IF(
ISBLANK(
_xlfn.XLOOKUP(B448,'Table 4. Compliance Tracking'!B:B,'Table 4. Compliance Tracking'!J:J, "")
), "January 1, 2028", _xlfn.XLOOKUP(B448,'Table 4. Compliance Tracking'!B:B,'Table 4. Compliance Tracking'!J:J, "")
)</f>
        <v>January 1, 2028</v>
      </c>
    </row>
    <row r="449" spans="1:11" x14ac:dyDescent="0.25">
      <c r="A449" s="5" t="s">
        <v>829</v>
      </c>
      <c r="B449" t="s">
        <v>830</v>
      </c>
      <c r="C449" s="136" t="s">
        <v>51</v>
      </c>
      <c r="D449" s="137"/>
      <c r="E449" s="137"/>
      <c r="F449" s="137"/>
      <c r="G449" s="137"/>
      <c r="H449" s="137"/>
      <c r="I449" s="137"/>
      <c r="J449" s="138"/>
      <c r="K449" s="133" t="str">
        <f>IF(
ISBLANK(
_xlfn.XLOOKUP(B449,'Table 4. Compliance Tracking'!B:B,'Table 4. Compliance Tracking'!J:J, "")
), "January 1, 2028", _xlfn.XLOOKUP(B449,'Table 4. Compliance Tracking'!B:B,'Table 4. Compliance Tracking'!J:J, "")
)</f>
        <v>January 1, 2028</v>
      </c>
    </row>
    <row r="450" spans="1:11" x14ac:dyDescent="0.25">
      <c r="A450" s="5" t="s">
        <v>831</v>
      </c>
      <c r="B450" t="s">
        <v>832</v>
      </c>
      <c r="C450" s="136" t="s">
        <v>51</v>
      </c>
      <c r="D450" s="137"/>
      <c r="E450" s="137"/>
      <c r="F450" s="137"/>
      <c r="G450" s="137"/>
      <c r="H450" s="137"/>
      <c r="I450" s="137"/>
      <c r="J450" s="138"/>
      <c r="K450" s="133" t="str">
        <f>IF(
ISBLANK(
_xlfn.XLOOKUP(B450,'Table 4. Compliance Tracking'!B:B,'Table 4. Compliance Tracking'!J:J, "")
), "January 1, 2028", _xlfn.XLOOKUP(B450,'Table 4. Compliance Tracking'!B:B,'Table 4. Compliance Tracking'!J:J, "")
)</f>
        <v>January 1, 2028</v>
      </c>
    </row>
    <row r="451" spans="1:11" x14ac:dyDescent="0.25">
      <c r="A451" s="5" t="s">
        <v>1256</v>
      </c>
      <c r="B451" t="s">
        <v>834</v>
      </c>
      <c r="C451" s="9">
        <v>17.156261551003251</v>
      </c>
      <c r="D451" s="4" t="s">
        <v>9</v>
      </c>
      <c r="E451" s="41">
        <v>17.156261551003251</v>
      </c>
      <c r="F451" s="41" t="s">
        <v>9</v>
      </c>
      <c r="G451" s="19" t="str">
        <f t="shared" ref="G451:G491" si="19">IF(IF(ISNUMBER(C451),(C451-E451)/C451*100,(D451-F451)/D451*100)&gt;0,IF(ISNUMBER(C451),(C451-E451)/C451*100,(D451-F451)/D451*100),"No Reduction")</f>
        <v>No Reduction</v>
      </c>
      <c r="H451" s="23" t="s">
        <v>9</v>
      </c>
      <c r="I451" s="23" t="s">
        <v>9</v>
      </c>
      <c r="J451" s="17">
        <f>'Table 2. Data for Standards'!H451*325851/'Table 2. Data for Standards'!E451/365</f>
        <v>6.4904163903170167</v>
      </c>
      <c r="K451" s="133" t="str">
        <f>IF(
ISBLANK(
_xlfn.XLOOKUP(B451,'Table 4. Compliance Tracking'!B:B,'Table 4. Compliance Tracking'!J:J, "")
), "January 1, 2028", _xlfn.XLOOKUP(B451,'Table 4. Compliance Tracking'!B:B,'Table 4. Compliance Tracking'!J:J, "")
)</f>
        <v>January 1, 2028</v>
      </c>
    </row>
    <row r="452" spans="1:11" x14ac:dyDescent="0.25">
      <c r="A452" s="5" t="s">
        <v>1257</v>
      </c>
      <c r="B452" t="s">
        <v>836</v>
      </c>
      <c r="C452" s="9">
        <v>14.3</v>
      </c>
      <c r="D452" s="4" t="s">
        <v>9</v>
      </c>
      <c r="E452" s="41">
        <v>14.3</v>
      </c>
      <c r="F452" s="41" t="s">
        <v>9</v>
      </c>
      <c r="G452" s="19" t="str">
        <f t="shared" si="19"/>
        <v>No Reduction</v>
      </c>
      <c r="H452" s="23" t="s">
        <v>9</v>
      </c>
      <c r="I452" s="23" t="s">
        <v>9</v>
      </c>
      <c r="J452" s="17">
        <f>'Table 2. Data for Standards'!H452*325851/'Table 2. Data for Standards'!E452/365</f>
        <v>7.4621051485281109</v>
      </c>
      <c r="K452" s="133" t="str">
        <f>IF(
ISBLANK(
_xlfn.XLOOKUP(B452,'Table 4. Compliance Tracking'!B:B,'Table 4. Compliance Tracking'!J:J, "")
), "January 1, 2028", _xlfn.XLOOKUP(B452,'Table 4. Compliance Tracking'!B:B,'Table 4. Compliance Tracking'!J:J, "")
)</f>
        <v>January 1, 2028</v>
      </c>
    </row>
    <row r="453" spans="1:11" x14ac:dyDescent="0.25">
      <c r="A453" s="5" t="s">
        <v>837</v>
      </c>
      <c r="B453" t="s">
        <v>838</v>
      </c>
      <c r="C453" s="9">
        <v>28.5</v>
      </c>
      <c r="D453" s="4" t="s">
        <v>9</v>
      </c>
      <c r="E453" s="41">
        <v>28.5</v>
      </c>
      <c r="F453" s="41" t="s">
        <v>9</v>
      </c>
      <c r="G453" s="19" t="str">
        <f t="shared" si="19"/>
        <v>No Reduction</v>
      </c>
      <c r="H453" s="23" t="s">
        <v>9</v>
      </c>
      <c r="I453" s="23" t="s">
        <v>9</v>
      </c>
      <c r="J453" s="17">
        <f>'Table 2. Data for Standards'!H453*325851/'Table 2. Data for Standards'!E453/365</f>
        <v>14.408982753767207</v>
      </c>
      <c r="K453" s="133" t="str">
        <f>IF(
ISBLANK(
_xlfn.XLOOKUP(B453,'Table 4. Compliance Tracking'!B:B,'Table 4. Compliance Tracking'!J:J, "")
), "January 1, 2028", _xlfn.XLOOKUP(B453,'Table 4. Compliance Tracking'!B:B,'Table 4. Compliance Tracking'!J:J, "")
)</f>
        <v>January 1, 2028</v>
      </c>
    </row>
    <row r="454" spans="1:11" x14ac:dyDescent="0.25">
      <c r="A454" s="5" t="s">
        <v>1258</v>
      </c>
      <c r="B454" t="s">
        <v>840</v>
      </c>
      <c r="C454" s="9">
        <v>53.505200175844259</v>
      </c>
      <c r="D454" s="4" t="s">
        <v>9</v>
      </c>
      <c r="E454" s="41">
        <v>16.75207173890076</v>
      </c>
      <c r="F454" s="41" t="s">
        <v>9</v>
      </c>
      <c r="G454" s="19">
        <f t="shared" si="19"/>
        <v>68.690759619914971</v>
      </c>
      <c r="H454" s="23">
        <v>11.8328327213016</v>
      </c>
      <c r="I454" s="23">
        <v>6.2255196522345777</v>
      </c>
      <c r="J454" s="17">
        <f>'Table 2. Data for Standards'!H454*325851/'Table 2. Data for Standards'!E454/365</f>
        <v>12.893098943196305</v>
      </c>
      <c r="K454" s="133" t="str">
        <f>IF(
ISBLANK(
_xlfn.XLOOKUP(B454,'Table 4. Compliance Tracking'!B:B,'Table 4. Compliance Tracking'!J:J, "")
), "January 1, 2028", _xlfn.XLOOKUP(B454,'Table 4. Compliance Tracking'!B:B,'Table 4. Compliance Tracking'!J:J, "")
)</f>
        <v>January 1, 2028</v>
      </c>
    </row>
    <row r="455" spans="1:11" x14ac:dyDescent="0.25">
      <c r="A455" s="5" t="s">
        <v>841</v>
      </c>
      <c r="B455" t="s">
        <v>842</v>
      </c>
      <c r="C455" s="9">
        <v>1.7812442247739519</v>
      </c>
      <c r="D455" s="4" t="s">
        <v>9</v>
      </c>
      <c r="E455" s="41">
        <v>1.7812442247739519</v>
      </c>
      <c r="F455" s="41" t="s">
        <v>9</v>
      </c>
      <c r="G455" s="19" t="str">
        <f t="shared" si="19"/>
        <v>No Reduction</v>
      </c>
      <c r="H455" s="23" t="s">
        <v>9</v>
      </c>
      <c r="I455" s="23" t="s">
        <v>9</v>
      </c>
      <c r="J455" s="17">
        <f>'Table 2. Data for Standards'!H455*325851/'Table 2. Data for Standards'!E455/365</f>
        <v>1.6382897780787125</v>
      </c>
      <c r="K455" s="133" t="str">
        <f>IF(
ISBLANK(
_xlfn.XLOOKUP(B455,'Table 4. Compliance Tracking'!B:B,'Table 4. Compliance Tracking'!J:J, "")
), "January 1, 2028", _xlfn.XLOOKUP(B455,'Table 4. Compliance Tracking'!B:B,'Table 4. Compliance Tracking'!J:J, "")
)</f>
        <v>January 1, 2028</v>
      </c>
    </row>
    <row r="456" spans="1:11" x14ac:dyDescent="0.25">
      <c r="A456" s="5" t="s">
        <v>843</v>
      </c>
      <c r="B456" t="s">
        <v>844</v>
      </c>
      <c r="C456" s="9">
        <v>61.800944291839571</v>
      </c>
      <c r="D456" s="4" t="s">
        <v>9</v>
      </c>
      <c r="E456" s="41">
        <v>23.500532893247009</v>
      </c>
      <c r="F456" s="41" t="s">
        <v>9</v>
      </c>
      <c r="G456" s="19">
        <f t="shared" si="19"/>
        <v>61.973828777968833</v>
      </c>
      <c r="H456" s="23">
        <v>13.965342484415419</v>
      </c>
      <c r="I456" s="23">
        <v>7.5359224989505362</v>
      </c>
      <c r="J456" s="17">
        <f>'Table 2. Data for Standards'!H456*325851/'Table 2. Data for Standards'!E456/365</f>
        <v>2.2521473833355414</v>
      </c>
      <c r="K456" s="133" t="str">
        <f>IF(
ISBLANK(
_xlfn.XLOOKUP(B456,'Table 4. Compliance Tracking'!B:B,'Table 4. Compliance Tracking'!J:J, "")
), "January 1, 2028", _xlfn.XLOOKUP(B456,'Table 4. Compliance Tracking'!B:B,'Table 4. Compliance Tracking'!J:J, "")
)</f>
        <v>January 1, 2028</v>
      </c>
    </row>
    <row r="457" spans="1:11" x14ac:dyDescent="0.25">
      <c r="A457" s="5" t="s">
        <v>845</v>
      </c>
      <c r="B457" t="s">
        <v>846</v>
      </c>
      <c r="C457" s="16">
        <v>6.8922303425241296</v>
      </c>
      <c r="D457" s="17" t="s">
        <v>9</v>
      </c>
      <c r="E457" s="41">
        <v>6.8922303425241296</v>
      </c>
      <c r="F457" s="41" t="s">
        <v>9</v>
      </c>
      <c r="G457" s="19" t="str">
        <f t="shared" si="19"/>
        <v>No Reduction</v>
      </c>
      <c r="H457" s="23" t="s">
        <v>9</v>
      </c>
      <c r="I457" s="23" t="s">
        <v>9</v>
      </c>
      <c r="J457" s="17">
        <f>'Table 2. Data for Standards'!H457*325851/'Table 2. Data for Standards'!E457/365</f>
        <v>4.3888520113988596</v>
      </c>
      <c r="K457" s="133" t="str">
        <f>IF(
ISBLANK(
_xlfn.XLOOKUP(B457,'Table 4. Compliance Tracking'!B:B,'Table 4. Compliance Tracking'!J:J, "")
), "January 1, 2028", _xlfn.XLOOKUP(B457,'Table 4. Compliance Tracking'!B:B,'Table 4. Compliance Tracking'!J:J, "")
)</f>
        <v>January 1, 2028</v>
      </c>
    </row>
    <row r="458" spans="1:11" x14ac:dyDescent="0.25">
      <c r="A458" s="5" t="s">
        <v>847</v>
      </c>
      <c r="B458" t="s">
        <v>848</v>
      </c>
      <c r="C458" s="16">
        <v>22.207569971117369</v>
      </c>
      <c r="D458" s="17" t="s">
        <v>9</v>
      </c>
      <c r="E458" s="41">
        <v>22.207569971117369</v>
      </c>
      <c r="F458" s="41" t="s">
        <v>9</v>
      </c>
      <c r="G458" s="19" t="str">
        <f t="shared" si="19"/>
        <v>No Reduction</v>
      </c>
      <c r="H458" s="23" t="s">
        <v>9</v>
      </c>
      <c r="I458" s="23" t="s">
        <v>9</v>
      </c>
      <c r="J458" s="17">
        <f>'Table 2. Data for Standards'!H458*325851/'Table 2. Data for Standards'!E458/365</f>
        <v>7.1279175930574477</v>
      </c>
      <c r="K458" s="133" t="str">
        <f>IF(
ISBLANK(
_xlfn.XLOOKUP(B458,'Table 4. Compliance Tracking'!B:B,'Table 4. Compliance Tracking'!J:J, "")
), "January 1, 2028", _xlfn.XLOOKUP(B458,'Table 4. Compliance Tracking'!B:B,'Table 4. Compliance Tracking'!J:J, "")
)</f>
        <v>January 1, 2028</v>
      </c>
    </row>
    <row r="459" spans="1:11" x14ac:dyDescent="0.25">
      <c r="A459" s="5" t="s">
        <v>849</v>
      </c>
      <c r="B459" t="s">
        <v>850</v>
      </c>
      <c r="C459" s="16" t="s">
        <v>9</v>
      </c>
      <c r="D459" s="17">
        <v>854</v>
      </c>
      <c r="E459" s="41" t="s">
        <v>9</v>
      </c>
      <c r="F459" s="41">
        <v>851</v>
      </c>
      <c r="G459" s="19">
        <f t="shared" si="19"/>
        <v>0.35128805620608899</v>
      </c>
      <c r="H459" s="23">
        <v>1.0781799882103891</v>
      </c>
      <c r="I459" s="23">
        <v>0.64042959205206673</v>
      </c>
      <c r="J459" s="17">
        <f>'Table 2. Data for Standards'!H459*325851/'Table 2. Data for Standards'!E459/365</f>
        <v>7.6907665402962717</v>
      </c>
      <c r="K459" s="133" t="str">
        <f>IF(
ISBLANK(
_xlfn.XLOOKUP(B459,'Table 4. Compliance Tracking'!B:B,'Table 4. Compliance Tracking'!J:J, "")
), "January 1, 2028", _xlfn.XLOOKUP(B459,'Table 4. Compliance Tracking'!B:B,'Table 4. Compliance Tracking'!J:J, "")
)</f>
        <v>January 1, 2028</v>
      </c>
    </row>
    <row r="460" spans="1:11" x14ac:dyDescent="0.25">
      <c r="A460" s="5" t="s">
        <v>851</v>
      </c>
      <c r="B460" t="s">
        <v>852</v>
      </c>
      <c r="C460" s="16">
        <v>11.6</v>
      </c>
      <c r="D460" s="17" t="s">
        <v>9</v>
      </c>
      <c r="E460" s="41">
        <v>11.6</v>
      </c>
      <c r="F460" s="41" t="s">
        <v>9</v>
      </c>
      <c r="G460" s="19" t="str">
        <f t="shared" si="19"/>
        <v>No Reduction</v>
      </c>
      <c r="H460" s="23" t="s">
        <v>9</v>
      </c>
      <c r="I460" s="23" t="s">
        <v>9</v>
      </c>
      <c r="J460" s="17">
        <f>'Table 2. Data for Standards'!H460*325851/'Table 2. Data for Standards'!E460/365</f>
        <v>3.6698742761292378</v>
      </c>
      <c r="K460" s="133" t="str">
        <f>IF(
ISBLANK(
_xlfn.XLOOKUP(B460,'Table 4. Compliance Tracking'!B:B,'Table 4. Compliance Tracking'!J:J, "")
), "January 1, 2028", _xlfn.XLOOKUP(B460,'Table 4. Compliance Tracking'!B:B,'Table 4. Compliance Tracking'!J:J, "")
)</f>
        <v>January 1, 2028</v>
      </c>
    </row>
    <row r="461" spans="1:11" x14ac:dyDescent="0.25">
      <c r="A461" s="5" t="s">
        <v>853</v>
      </c>
      <c r="B461" t="s">
        <v>854</v>
      </c>
      <c r="C461" s="16">
        <v>28.9</v>
      </c>
      <c r="D461" s="17" t="s">
        <v>9</v>
      </c>
      <c r="E461" s="41">
        <v>19.624433850326</v>
      </c>
      <c r="F461" s="41" t="s">
        <v>9</v>
      </c>
      <c r="G461" s="19">
        <f t="shared" si="19"/>
        <v>32.095384600948094</v>
      </c>
      <c r="H461" s="23">
        <v>3</v>
      </c>
      <c r="I461" s="23">
        <v>1.8</v>
      </c>
      <c r="J461" s="17">
        <f>'Table 2. Data for Standards'!H461*325851/'Table 2. Data for Standards'!E461/365</f>
        <v>5.7249275155545432</v>
      </c>
      <c r="K461" s="133" t="str">
        <f>IF(
ISBLANK(
_xlfn.XLOOKUP(B461,'Table 4. Compliance Tracking'!B:B,'Table 4. Compliance Tracking'!J:J, "")
), "January 1, 2028", _xlfn.XLOOKUP(B461,'Table 4. Compliance Tracking'!B:B,'Table 4. Compliance Tracking'!J:J, "")
)</f>
        <v>January 1, 2028</v>
      </c>
    </row>
    <row r="462" spans="1:11" x14ac:dyDescent="0.25">
      <c r="A462" s="5" t="s">
        <v>1259</v>
      </c>
      <c r="B462" t="s">
        <v>856</v>
      </c>
      <c r="C462" s="9">
        <v>26.266306119614331</v>
      </c>
      <c r="D462" s="4" t="s">
        <v>9</v>
      </c>
      <c r="E462" s="41">
        <v>12.80307635050265</v>
      </c>
      <c r="F462" s="41" t="s">
        <v>9</v>
      </c>
      <c r="G462" s="19">
        <f t="shared" si="19"/>
        <v>51.256654467519638</v>
      </c>
      <c r="H462" s="23">
        <v>6.7916999612359046</v>
      </c>
      <c r="I462" s="23">
        <v>3.7899435773568531</v>
      </c>
      <c r="J462" s="17">
        <f>'Table 2. Data for Standards'!H462*325851/'Table 2. Data for Standards'!E462/365</f>
        <v>11.392800738911475</v>
      </c>
      <c r="K462" s="133" t="str">
        <f>IF(
ISBLANK(
_xlfn.XLOOKUP(B462,'Table 4. Compliance Tracking'!B:B,'Table 4. Compliance Tracking'!J:J, "")
), "January 1, 2028", _xlfn.XLOOKUP(B462,'Table 4. Compliance Tracking'!B:B,'Table 4. Compliance Tracking'!J:J, "")
)</f>
        <v>January 1, 2028</v>
      </c>
    </row>
    <row r="463" spans="1:11" x14ac:dyDescent="0.25">
      <c r="A463" s="5" t="s">
        <v>857</v>
      </c>
      <c r="B463" t="s">
        <v>858</v>
      </c>
      <c r="C463" s="9">
        <v>56.227013700944362</v>
      </c>
      <c r="D463" s="4" t="s">
        <v>9</v>
      </c>
      <c r="E463" s="41">
        <v>29.18302626870052</v>
      </c>
      <c r="F463" s="41" t="s">
        <v>9</v>
      </c>
      <c r="G463" s="19">
        <f t="shared" si="19"/>
        <v>48.09785484266191</v>
      </c>
      <c r="H463" s="23">
        <v>9.6284522524087244</v>
      </c>
      <c r="I463" s="23">
        <v>5.5246078767009728</v>
      </c>
      <c r="J463" s="17">
        <f>'Table 2. Data for Standards'!H463*325851/'Table 2. Data for Standards'!E463/365</f>
        <v>11.525186244836961</v>
      </c>
      <c r="K463" s="133" t="str">
        <f>IF(
ISBLANK(
_xlfn.XLOOKUP(B463,'Table 4. Compliance Tracking'!B:B,'Table 4. Compliance Tracking'!J:J, "")
), "January 1, 2028", _xlfn.XLOOKUP(B463,'Table 4. Compliance Tracking'!B:B,'Table 4. Compliance Tracking'!J:J, "")
)</f>
        <v>January 1, 2028</v>
      </c>
    </row>
    <row r="464" spans="1:11" x14ac:dyDescent="0.25">
      <c r="A464" s="5" t="s">
        <v>859</v>
      </c>
      <c r="B464" t="s">
        <v>860</v>
      </c>
      <c r="C464" s="9">
        <v>37.560499835109532</v>
      </c>
      <c r="D464" s="4" t="s">
        <v>9</v>
      </c>
      <c r="E464" s="41">
        <v>28.09888529918139</v>
      </c>
      <c r="F464" s="41" t="s">
        <v>9</v>
      </c>
      <c r="G464" s="19">
        <f t="shared" si="19"/>
        <v>25.190331804594184</v>
      </c>
      <c r="H464" s="23">
        <v>3.5943650379857401</v>
      </c>
      <c r="I464" s="23">
        <v>2.1629065867656991</v>
      </c>
      <c r="J464" s="17">
        <f>'Table 2. Data for Standards'!H464*325851/'Table 2. Data for Standards'!E464/365</f>
        <v>9.8845945180404087</v>
      </c>
      <c r="K464" s="133" t="str">
        <f>IF(
ISBLANK(
_xlfn.XLOOKUP(B464,'Table 4. Compliance Tracking'!B:B,'Table 4. Compliance Tracking'!J:J, "")
), "January 1, 2028", _xlfn.XLOOKUP(B464,'Table 4. Compliance Tracking'!B:B,'Table 4. Compliance Tracking'!J:J, "")
)</f>
        <v>January 1, 2028</v>
      </c>
    </row>
    <row r="465" spans="1:11" x14ac:dyDescent="0.25">
      <c r="A465" s="5" t="s">
        <v>1260</v>
      </c>
      <c r="B465" t="s">
        <v>862</v>
      </c>
      <c r="C465" s="9">
        <v>43.564988064705737</v>
      </c>
      <c r="D465" s="4" t="s">
        <v>9</v>
      </c>
      <c r="E465" s="41">
        <v>14.52848125870714</v>
      </c>
      <c r="F465" s="41" t="s">
        <v>9</v>
      </c>
      <c r="G465" s="19">
        <f t="shared" si="19"/>
        <v>66.651015175010656</v>
      </c>
      <c r="H465" s="23">
        <v>10.87280425667937</v>
      </c>
      <c r="I465" s="23">
        <v>5.7157405654228741</v>
      </c>
      <c r="J465" s="17">
        <f>'Table 2. Data for Standards'!H465*325851/'Table 2. Data for Standards'!E465/365</f>
        <v>17.301584819255599</v>
      </c>
      <c r="K465" s="133" t="str">
        <f>IF(
ISBLANK(
_xlfn.XLOOKUP(B465,'Table 4. Compliance Tracking'!B:B,'Table 4. Compliance Tracking'!J:J, "")
), "January 1, 2028", _xlfn.XLOOKUP(B465,'Table 4. Compliance Tracking'!B:B,'Table 4. Compliance Tracking'!J:J, "")
)</f>
        <v>January 1, 2028</v>
      </c>
    </row>
    <row r="466" spans="1:11" x14ac:dyDescent="0.25">
      <c r="A466" s="5" t="s">
        <v>1261</v>
      </c>
      <c r="B466" t="s">
        <v>864</v>
      </c>
      <c r="C466" s="9">
        <v>35.457131286688657</v>
      </c>
      <c r="D466" s="4" t="s">
        <v>9</v>
      </c>
      <c r="E466" s="41">
        <v>23.95395888558696</v>
      </c>
      <c r="F466" s="41" t="s">
        <v>9</v>
      </c>
      <c r="G466" s="19">
        <f t="shared" si="19"/>
        <v>32.442479082960176</v>
      </c>
      <c r="H466" s="23">
        <v>6.2777876646098498</v>
      </c>
      <c r="I466" s="23">
        <v>3.5369076427059571</v>
      </c>
      <c r="J466" s="17">
        <f>'Table 2. Data for Standards'!H466*325851/'Table 2. Data for Standards'!E466/365</f>
        <v>11.741140829901985</v>
      </c>
      <c r="K466" s="133" t="str">
        <f>IF(
ISBLANK(
_xlfn.XLOOKUP(B466,'Table 4. Compliance Tracking'!B:B,'Table 4. Compliance Tracking'!J:J, "")
), "January 1, 2028", _xlfn.XLOOKUP(B466,'Table 4. Compliance Tracking'!B:B,'Table 4. Compliance Tracking'!J:J, "")
)</f>
        <v>January 1, 2028</v>
      </c>
    </row>
    <row r="467" spans="1:11" x14ac:dyDescent="0.25">
      <c r="A467" s="5" t="s">
        <v>865</v>
      </c>
      <c r="B467" t="s">
        <v>866</v>
      </c>
      <c r="C467" s="9">
        <v>26.560022587833888</v>
      </c>
      <c r="D467" s="4" t="s">
        <v>9</v>
      </c>
      <c r="E467" s="41">
        <v>26.560022587833888</v>
      </c>
      <c r="F467" s="41" t="s">
        <v>9</v>
      </c>
      <c r="G467" s="19" t="str">
        <f t="shared" si="19"/>
        <v>No Reduction</v>
      </c>
      <c r="H467" s="23" t="s">
        <v>9</v>
      </c>
      <c r="I467" s="23" t="s">
        <v>9</v>
      </c>
      <c r="J467" s="17">
        <f>'Table 2. Data for Standards'!H467*325851/'Table 2. Data for Standards'!E467/365</f>
        <v>3.7263304395135828</v>
      </c>
      <c r="K467" s="133" t="str">
        <f>IF(
ISBLANK(
_xlfn.XLOOKUP(B467,'Table 4. Compliance Tracking'!B:B,'Table 4. Compliance Tracking'!J:J, "")
), "January 1, 2028", _xlfn.XLOOKUP(B467,'Table 4. Compliance Tracking'!B:B,'Table 4. Compliance Tracking'!J:J, "")
)</f>
        <v>January 1, 2028</v>
      </c>
    </row>
    <row r="468" spans="1:11" x14ac:dyDescent="0.25">
      <c r="A468" s="5" t="s">
        <v>1262</v>
      </c>
      <c r="B468" t="s">
        <v>868</v>
      </c>
      <c r="C468" s="9">
        <v>42.8</v>
      </c>
      <c r="D468" s="4" t="s">
        <v>9</v>
      </c>
      <c r="E468" s="41">
        <v>21.7</v>
      </c>
      <c r="F468" s="41" t="s">
        <v>9</v>
      </c>
      <c r="G468" s="19">
        <f t="shared" si="19"/>
        <v>49.299065420560744</v>
      </c>
      <c r="H468" s="23">
        <v>11.1</v>
      </c>
      <c r="I468" s="23">
        <v>6.2</v>
      </c>
      <c r="J468" s="17">
        <f>'Table 2. Data for Standards'!H468*325851/'Table 2. Data for Standards'!E468/365</f>
        <v>8.1185577655668197</v>
      </c>
      <c r="K468" s="133" t="str">
        <f>IF(
ISBLANK(
_xlfn.XLOOKUP(B468,'Table 4. Compliance Tracking'!B:B,'Table 4. Compliance Tracking'!J:J, "")
), "January 1, 2028", _xlfn.XLOOKUP(B468,'Table 4. Compliance Tracking'!B:B,'Table 4. Compliance Tracking'!J:J, "")
)</f>
        <v>January 1, 2028</v>
      </c>
    </row>
    <row r="469" spans="1:11" x14ac:dyDescent="0.25">
      <c r="A469" s="5" t="s">
        <v>1263</v>
      </c>
      <c r="B469" t="s">
        <v>870</v>
      </c>
      <c r="C469" s="9">
        <v>12.382957668551869</v>
      </c>
      <c r="D469" s="4" t="s">
        <v>9</v>
      </c>
      <c r="E469" s="41">
        <v>12.382957668551869</v>
      </c>
      <c r="F469" s="41" t="s">
        <v>9</v>
      </c>
      <c r="G469" s="19" t="str">
        <f t="shared" si="19"/>
        <v>No Reduction</v>
      </c>
      <c r="H469" s="23" t="s">
        <v>9</v>
      </c>
      <c r="I469" s="23" t="s">
        <v>9</v>
      </c>
      <c r="J469" s="17">
        <f>'Table 2. Data for Standards'!H469*325851/'Table 2. Data for Standards'!E469/365</f>
        <v>35.204832073984043</v>
      </c>
      <c r="K469" s="133" t="str">
        <f>IF(
ISBLANK(
_xlfn.XLOOKUP(B469,'Table 4. Compliance Tracking'!B:B,'Table 4. Compliance Tracking'!J:J, "")
), "January 1, 2028", _xlfn.XLOOKUP(B469,'Table 4. Compliance Tracking'!B:B,'Table 4. Compliance Tracking'!J:J, "")
)</f>
        <v>January 1, 2028</v>
      </c>
    </row>
    <row r="470" spans="1:11" x14ac:dyDescent="0.25">
      <c r="A470" s="5" t="s">
        <v>1264</v>
      </c>
      <c r="B470" t="s">
        <v>872</v>
      </c>
      <c r="C470" s="9">
        <v>31.5</v>
      </c>
      <c r="D470" s="4" t="s">
        <v>9</v>
      </c>
      <c r="E470" s="41">
        <v>20</v>
      </c>
      <c r="F470" s="41" t="s">
        <v>9</v>
      </c>
      <c r="G470" s="19">
        <f t="shared" si="19"/>
        <v>36.507936507936506</v>
      </c>
      <c r="H470" s="23">
        <v>7.2</v>
      </c>
      <c r="I470" s="23">
        <v>4.1980717511501791</v>
      </c>
      <c r="J470" s="17">
        <f>'Table 2. Data for Standards'!H470*325851/'Table 2. Data for Standards'!E470/365</f>
        <v>7.9863526679785739</v>
      </c>
      <c r="K470" s="133" t="str">
        <f>IF(
ISBLANK(
_xlfn.XLOOKUP(B470,'Table 4. Compliance Tracking'!B:B,'Table 4. Compliance Tracking'!J:J, "")
), "January 1, 2028", _xlfn.XLOOKUP(B470,'Table 4. Compliance Tracking'!B:B,'Table 4. Compliance Tracking'!J:J, "")
)</f>
        <v>January 1, 2028</v>
      </c>
    </row>
    <row r="471" spans="1:11" x14ac:dyDescent="0.25">
      <c r="A471" s="5" t="s">
        <v>873</v>
      </c>
      <c r="B471" t="s">
        <v>874</v>
      </c>
      <c r="C471" s="9">
        <v>32.593869198023803</v>
      </c>
      <c r="D471" s="4" t="s">
        <v>9</v>
      </c>
      <c r="E471" s="41">
        <v>32.593869198023803</v>
      </c>
      <c r="F471" s="41" t="s">
        <v>9</v>
      </c>
      <c r="G471" s="19" t="str">
        <f t="shared" si="19"/>
        <v>No Reduction</v>
      </c>
      <c r="H471" s="23" t="s">
        <v>9</v>
      </c>
      <c r="I471" s="23" t="s">
        <v>9</v>
      </c>
      <c r="J471" s="17">
        <f>'Table 2. Data for Standards'!H471*325851/'Table 2. Data for Standards'!E471/365</f>
        <v>3.5450039501385304</v>
      </c>
      <c r="K471" s="133" t="str">
        <f>IF(
ISBLANK(
_xlfn.XLOOKUP(B471,'Table 4. Compliance Tracking'!B:B,'Table 4. Compliance Tracking'!J:J, "")
), "January 1, 2028", _xlfn.XLOOKUP(B471,'Table 4. Compliance Tracking'!B:B,'Table 4. Compliance Tracking'!J:J, "")
)</f>
        <v>January 1, 2028</v>
      </c>
    </row>
    <row r="472" spans="1:11" x14ac:dyDescent="0.25">
      <c r="A472" s="5" t="s">
        <v>1265</v>
      </c>
      <c r="B472" t="s">
        <v>876</v>
      </c>
      <c r="C472" s="9">
        <v>55</v>
      </c>
      <c r="D472" s="4" t="s">
        <v>9</v>
      </c>
      <c r="E472" s="41">
        <v>16.5</v>
      </c>
      <c r="F472" s="41" t="s">
        <v>9</v>
      </c>
      <c r="G472" s="19">
        <f t="shared" si="19"/>
        <v>70</v>
      </c>
      <c r="H472" s="23">
        <v>17.3</v>
      </c>
      <c r="I472" s="23">
        <v>8.6</v>
      </c>
      <c r="J472" s="17">
        <f>'Table 2. Data for Standards'!H472*325851/'Table 2. Data for Standards'!E472/365</f>
        <v>19.002276360465089</v>
      </c>
      <c r="K472" s="133" t="str">
        <f>IF(
ISBLANK(
_xlfn.XLOOKUP(B472,'Table 4. Compliance Tracking'!B:B,'Table 4. Compliance Tracking'!J:J, "")
), "January 1, 2028", _xlfn.XLOOKUP(B472,'Table 4. Compliance Tracking'!B:B,'Table 4. Compliance Tracking'!J:J, "")
)</f>
        <v>January 1, 2028</v>
      </c>
    </row>
    <row r="473" spans="1:11" x14ac:dyDescent="0.25">
      <c r="A473" s="5" t="s">
        <v>877</v>
      </c>
      <c r="B473" t="s">
        <v>878</v>
      </c>
      <c r="C473" s="9"/>
      <c r="D473" s="4">
        <v>1448.6</v>
      </c>
      <c r="E473" s="41"/>
      <c r="F473" s="41">
        <v>1448.6</v>
      </c>
      <c r="G473" s="19" t="str">
        <f t="shared" si="19"/>
        <v>No Reduction</v>
      </c>
      <c r="H473" s="23" t="s">
        <v>9</v>
      </c>
      <c r="I473" s="23" t="s">
        <v>9</v>
      </c>
      <c r="J473" s="17">
        <f>'Table 2. Data for Standards'!H473*325851/'Table 2. Data for Standards'!E473/365</f>
        <v>57.384960045418609</v>
      </c>
      <c r="K473" s="133" t="str">
        <f>IF(
ISBLANK(
_xlfn.XLOOKUP(B473,'Table 4. Compliance Tracking'!B:B,'Table 4. Compliance Tracking'!J:J, "")
), "January 1, 2028", _xlfn.XLOOKUP(B473,'Table 4. Compliance Tracking'!B:B,'Table 4. Compliance Tracking'!J:J, "")
)</f>
        <v>January 1, 2028</v>
      </c>
    </row>
    <row r="474" spans="1:11" x14ac:dyDescent="0.25">
      <c r="A474" s="5" t="s">
        <v>879</v>
      </c>
      <c r="B474" t="s">
        <v>880</v>
      </c>
      <c r="C474" s="9">
        <v>21.3</v>
      </c>
      <c r="D474" s="4" t="s">
        <v>9</v>
      </c>
      <c r="E474" s="41">
        <v>15.01842445915363</v>
      </c>
      <c r="F474" s="41" t="s">
        <v>9</v>
      </c>
      <c r="G474" s="19">
        <f t="shared" si="19"/>
        <v>29.490964980499392</v>
      </c>
      <c r="H474" s="23">
        <v>5.4</v>
      </c>
      <c r="I474" s="23">
        <v>3.2</v>
      </c>
      <c r="J474" s="17">
        <f>'Table 2. Data for Standards'!H474*325851/'Table 2. Data for Standards'!E474/365</f>
        <v>7.17169082439327</v>
      </c>
      <c r="K474" s="133" t="str">
        <f>IF(
ISBLANK(
_xlfn.XLOOKUP(B474,'Table 4. Compliance Tracking'!B:B,'Table 4. Compliance Tracking'!J:J, "")
), "January 1, 2028", _xlfn.XLOOKUP(B474,'Table 4. Compliance Tracking'!B:B,'Table 4. Compliance Tracking'!J:J, "")
)</f>
        <v>January 1, 2028</v>
      </c>
    </row>
    <row r="475" spans="1:11" x14ac:dyDescent="0.25">
      <c r="A475" s="5" t="s">
        <v>1266</v>
      </c>
      <c r="B475" t="s">
        <v>882</v>
      </c>
      <c r="C475" s="9">
        <v>20.7</v>
      </c>
      <c r="D475" s="4" t="s">
        <v>9</v>
      </c>
      <c r="E475" s="41">
        <v>16.401650889971041</v>
      </c>
      <c r="F475" s="41" t="s">
        <v>9</v>
      </c>
      <c r="G475" s="19">
        <f t="shared" si="19"/>
        <v>20.764971546033617</v>
      </c>
      <c r="H475" s="23">
        <v>4.4000000000000004</v>
      </c>
      <c r="I475" s="23">
        <v>2.6</v>
      </c>
      <c r="J475" s="17">
        <f>'Table 2. Data for Standards'!H475*325851/'Table 2. Data for Standards'!E475/365</f>
        <v>6.4188818204220581</v>
      </c>
      <c r="K475" s="133" t="str">
        <f>IF(
ISBLANK(
_xlfn.XLOOKUP(B475,'Table 4. Compliance Tracking'!B:B,'Table 4. Compliance Tracking'!J:J, "")
), "January 1, 2028", _xlfn.XLOOKUP(B475,'Table 4. Compliance Tracking'!B:B,'Table 4. Compliance Tracking'!J:J, "")
)</f>
        <v>January 1, 2028</v>
      </c>
    </row>
    <row r="476" spans="1:11" x14ac:dyDescent="0.25">
      <c r="A476" s="5" t="s">
        <v>883</v>
      </c>
      <c r="B476" t="s">
        <v>884</v>
      </c>
      <c r="C476" s="9">
        <v>15.332657327518261</v>
      </c>
      <c r="D476" s="4" t="s">
        <v>9</v>
      </c>
      <c r="E476" s="41">
        <v>15.332657327518261</v>
      </c>
      <c r="F476" s="41" t="s">
        <v>9</v>
      </c>
      <c r="G476" s="19" t="str">
        <f t="shared" si="19"/>
        <v>No Reduction</v>
      </c>
      <c r="H476" s="23" t="s">
        <v>9</v>
      </c>
      <c r="I476" s="23" t="s">
        <v>9</v>
      </c>
      <c r="J476" s="17">
        <f>'Table 2. Data for Standards'!H476*325851/'Table 2. Data for Standards'!E476/365</f>
        <v>24.199020523618294</v>
      </c>
      <c r="K476" s="133" t="str">
        <f>IF(
ISBLANK(
_xlfn.XLOOKUP(B476,'Table 4. Compliance Tracking'!B:B,'Table 4. Compliance Tracking'!J:J, "")
), "January 1, 2028", _xlfn.XLOOKUP(B476,'Table 4. Compliance Tracking'!B:B,'Table 4. Compliance Tracking'!J:J, "")
)</f>
        <v>January 1, 2028</v>
      </c>
    </row>
    <row r="477" spans="1:11" x14ac:dyDescent="0.25">
      <c r="A477" s="5" t="s">
        <v>885</v>
      </c>
      <c r="B477" t="s">
        <v>886</v>
      </c>
      <c r="C477" s="9">
        <v>27.116235554324192</v>
      </c>
      <c r="D477" s="4" t="s">
        <v>9</v>
      </c>
      <c r="E477" s="41">
        <v>14.370122917078589</v>
      </c>
      <c r="F477" s="41" t="s">
        <v>9</v>
      </c>
      <c r="G477" s="19">
        <f t="shared" si="19"/>
        <v>47.005465090131196</v>
      </c>
      <c r="H477" s="23">
        <v>4.8223270453408418</v>
      </c>
      <c r="I477" s="23">
        <v>2.7831798462098298</v>
      </c>
      <c r="J477" s="17">
        <f>'Table 2. Data for Standards'!H477*325851/'Table 2. Data for Standards'!E477/365</f>
        <v>42.806879518261418</v>
      </c>
      <c r="K477" s="133" t="str">
        <f>IF(
ISBLANK(
_xlfn.XLOOKUP(B477,'Table 4. Compliance Tracking'!B:B,'Table 4. Compliance Tracking'!J:J, "")
), "January 1, 2028", _xlfn.XLOOKUP(B477,'Table 4. Compliance Tracking'!B:B,'Table 4. Compliance Tracking'!J:J, "")
)</f>
        <v>January 1, 2028</v>
      </c>
    </row>
    <row r="478" spans="1:11" x14ac:dyDescent="0.25">
      <c r="A478" s="5" t="s">
        <v>887</v>
      </c>
      <c r="B478" t="s">
        <v>888</v>
      </c>
      <c r="C478" s="9">
        <v>11.644252334820839</v>
      </c>
      <c r="D478" s="4" t="s">
        <v>9</v>
      </c>
      <c r="E478" s="41">
        <v>11.644252334820839</v>
      </c>
      <c r="F478" s="41" t="s">
        <v>9</v>
      </c>
      <c r="G478" s="19" t="str">
        <f t="shared" si="19"/>
        <v>No Reduction</v>
      </c>
      <c r="H478" s="23" t="s">
        <v>9</v>
      </c>
      <c r="I478" s="23" t="s">
        <v>9</v>
      </c>
      <c r="J478" s="17">
        <f>'Table 2. Data for Standards'!H478*325851/'Table 2. Data for Standards'!E478/365</f>
        <v>8.6952964412067466</v>
      </c>
      <c r="K478" s="133" t="str">
        <f>IF(
ISBLANK(
_xlfn.XLOOKUP(B478,'Table 4. Compliance Tracking'!B:B,'Table 4. Compliance Tracking'!J:J, "")
), "January 1, 2028", _xlfn.XLOOKUP(B478,'Table 4. Compliance Tracking'!B:B,'Table 4. Compliance Tracking'!J:J, "")
)</f>
        <v>January 1, 2028</v>
      </c>
    </row>
    <row r="479" spans="1:11" x14ac:dyDescent="0.25">
      <c r="A479" s="5" t="s">
        <v>889</v>
      </c>
      <c r="B479" t="s">
        <v>890</v>
      </c>
      <c r="C479" s="9">
        <v>25.214541074332299</v>
      </c>
      <c r="D479" s="4" t="s">
        <v>9</v>
      </c>
      <c r="E479" s="41">
        <v>25.214541074332299</v>
      </c>
      <c r="F479" s="41" t="s">
        <v>9</v>
      </c>
      <c r="G479" s="19" t="str">
        <f t="shared" si="19"/>
        <v>No Reduction</v>
      </c>
      <c r="H479" s="23" t="s">
        <v>9</v>
      </c>
      <c r="I479" s="23" t="s">
        <v>9</v>
      </c>
      <c r="J479" s="17">
        <f>'Table 2. Data for Standards'!H479*325851/'Table 2. Data for Standards'!E479/365</f>
        <v>6.4121813302680257</v>
      </c>
      <c r="K479" s="133" t="str">
        <f>IF(
ISBLANK(
_xlfn.XLOOKUP(B479,'Table 4. Compliance Tracking'!B:B,'Table 4. Compliance Tracking'!J:J, "")
), "January 1, 2028", _xlfn.XLOOKUP(B479,'Table 4. Compliance Tracking'!B:B,'Table 4. Compliance Tracking'!J:J, "")
)</f>
        <v>January 1, 2028</v>
      </c>
    </row>
    <row r="480" spans="1:11" x14ac:dyDescent="0.25">
      <c r="A480" s="5" t="s">
        <v>1267</v>
      </c>
      <c r="B480" t="s">
        <v>892</v>
      </c>
      <c r="C480" s="9" t="s">
        <v>9</v>
      </c>
      <c r="D480" s="4">
        <v>12138.129026632079</v>
      </c>
      <c r="E480" s="41" t="s">
        <v>9</v>
      </c>
      <c r="F480" s="41">
        <v>661.75103625524275</v>
      </c>
      <c r="G480" s="19">
        <f t="shared" si="19"/>
        <v>94.548162778602006</v>
      </c>
      <c r="H480" s="23">
        <v>55.592707194240248</v>
      </c>
      <c r="I480" s="23">
        <v>19.96785085618621</v>
      </c>
      <c r="J480" s="17">
        <f>'Table 2. Data for Standards'!H480*325851/'Table 2. Data for Standards'!E480/365</f>
        <v>551.45153153802505</v>
      </c>
      <c r="K480" s="133" t="str">
        <f>IF(
ISBLANK(
_xlfn.XLOOKUP(B480,'Table 4. Compliance Tracking'!B:B,'Table 4. Compliance Tracking'!J:J, "")
), "January 1, 2028", _xlfn.XLOOKUP(B480,'Table 4. Compliance Tracking'!B:B,'Table 4. Compliance Tracking'!J:J, "")
)</f>
        <v>January 1, 2028</v>
      </c>
    </row>
    <row r="481" spans="1:11" x14ac:dyDescent="0.25">
      <c r="A481" s="5" t="s">
        <v>893</v>
      </c>
      <c r="B481" t="s">
        <v>894</v>
      </c>
      <c r="C481" s="9">
        <v>40.170960050201721</v>
      </c>
      <c r="D481" s="4" t="s">
        <v>9</v>
      </c>
      <c r="E481" s="41">
        <v>28.15428157070475</v>
      </c>
      <c r="F481" s="41" t="s">
        <v>9</v>
      </c>
      <c r="G481" s="19">
        <f t="shared" si="19"/>
        <v>29.91384439027523</v>
      </c>
      <c r="H481" s="23">
        <v>6.3976453636823472</v>
      </c>
      <c r="I481" s="23">
        <v>3.5715480165308442</v>
      </c>
      <c r="J481" s="17">
        <f>'Table 2. Data for Standards'!H481*325851/'Table 2. Data for Standards'!E481/365</f>
        <v>4.876784957033319</v>
      </c>
      <c r="K481" s="133" t="str">
        <f>IF(
ISBLANK(
_xlfn.XLOOKUP(B481,'Table 4. Compliance Tracking'!B:B,'Table 4. Compliance Tracking'!J:J, "")
), "January 1, 2028", _xlfn.XLOOKUP(B481,'Table 4. Compliance Tracking'!B:B,'Table 4. Compliance Tracking'!J:J, "")
)</f>
        <v>January 1, 2028</v>
      </c>
    </row>
    <row r="482" spans="1:11" x14ac:dyDescent="0.25">
      <c r="A482" s="5" t="s">
        <v>895</v>
      </c>
      <c r="B482" t="s">
        <v>896</v>
      </c>
      <c r="C482" s="9">
        <v>24.9</v>
      </c>
      <c r="D482" s="4" t="s">
        <v>9</v>
      </c>
      <c r="E482" s="41">
        <v>24.9</v>
      </c>
      <c r="F482" s="41" t="s">
        <v>9</v>
      </c>
      <c r="G482" s="19" t="str">
        <f t="shared" si="19"/>
        <v>No Reduction</v>
      </c>
      <c r="H482" s="23" t="s">
        <v>9</v>
      </c>
      <c r="I482" s="23" t="s">
        <v>9</v>
      </c>
      <c r="J482" s="17">
        <f>'Table 2. Data for Standards'!H482*325851/'Table 2. Data for Standards'!E482/365</f>
        <v>11.747368122987435</v>
      </c>
      <c r="K482" s="133" t="str">
        <f>IF(
ISBLANK(
_xlfn.XLOOKUP(B482,'Table 4. Compliance Tracking'!B:B,'Table 4. Compliance Tracking'!J:J, "")
), "January 1, 2028", _xlfn.XLOOKUP(B482,'Table 4. Compliance Tracking'!B:B,'Table 4. Compliance Tracking'!J:J, "")
)</f>
        <v>January 1, 2028</v>
      </c>
    </row>
    <row r="483" spans="1:11" x14ac:dyDescent="0.25">
      <c r="A483" s="5" t="s">
        <v>897</v>
      </c>
      <c r="B483" t="s">
        <v>898</v>
      </c>
      <c r="C483" s="9">
        <v>26.84900498999961</v>
      </c>
      <c r="D483" s="4" t="s">
        <v>9</v>
      </c>
      <c r="E483" s="41">
        <v>26.84900498999961</v>
      </c>
      <c r="F483" s="41" t="s">
        <v>9</v>
      </c>
      <c r="G483" s="19" t="str">
        <f t="shared" si="19"/>
        <v>No Reduction</v>
      </c>
      <c r="H483" s="23" t="s">
        <v>9</v>
      </c>
      <c r="I483" s="23" t="s">
        <v>9</v>
      </c>
      <c r="J483" s="17">
        <f>'Table 2. Data for Standards'!H483*325851/'Table 2. Data for Standards'!E483/365</f>
        <v>4.9299898227940702</v>
      </c>
      <c r="K483" s="133" t="str">
        <f>IF(
ISBLANK(
_xlfn.XLOOKUP(B483,'Table 4. Compliance Tracking'!B:B,'Table 4. Compliance Tracking'!J:J, "")
), "January 1, 2028", _xlfn.XLOOKUP(B483,'Table 4. Compliance Tracking'!B:B,'Table 4. Compliance Tracking'!J:J, "")
)</f>
        <v>January 1, 2028</v>
      </c>
    </row>
    <row r="484" spans="1:11" x14ac:dyDescent="0.25">
      <c r="A484" s="5" t="s">
        <v>1268</v>
      </c>
      <c r="B484" t="s">
        <v>900</v>
      </c>
      <c r="C484" s="9">
        <v>2.6634822175651238</v>
      </c>
      <c r="D484" s="4" t="s">
        <v>9</v>
      </c>
      <c r="E484" s="41">
        <v>2.6634822175651238</v>
      </c>
      <c r="F484" s="41" t="s">
        <v>9</v>
      </c>
      <c r="G484" s="19" t="str">
        <f t="shared" si="19"/>
        <v>No Reduction</v>
      </c>
      <c r="H484" s="23" t="s">
        <v>9</v>
      </c>
      <c r="I484" s="23" t="s">
        <v>9</v>
      </c>
      <c r="J484" s="17">
        <f>'Table 2. Data for Standards'!H484*325851/'Table 2. Data for Standards'!E484/365</f>
        <v>5.1969944685814369</v>
      </c>
      <c r="K484" s="133" t="str">
        <f>IF(
ISBLANK(
_xlfn.XLOOKUP(B484,'Table 4. Compliance Tracking'!B:B,'Table 4. Compliance Tracking'!J:J, "")
), "January 1, 2028", _xlfn.XLOOKUP(B484,'Table 4. Compliance Tracking'!B:B,'Table 4. Compliance Tracking'!J:J, "")
)</f>
        <v>January 1, 2028</v>
      </c>
    </row>
    <row r="485" spans="1:11" x14ac:dyDescent="0.25">
      <c r="A485" s="5" t="s">
        <v>1269</v>
      </c>
      <c r="B485" t="s">
        <v>902</v>
      </c>
      <c r="C485" s="9">
        <v>31.26777580577884</v>
      </c>
      <c r="D485" s="4" t="s">
        <v>9</v>
      </c>
      <c r="E485" s="41">
        <v>16.09310411599801</v>
      </c>
      <c r="F485" s="41" t="s">
        <v>9</v>
      </c>
      <c r="G485" s="19">
        <f t="shared" si="19"/>
        <v>48.531343527723138</v>
      </c>
      <c r="H485" s="23">
        <v>8.4164979087140921</v>
      </c>
      <c r="I485" s="23">
        <v>4.7102120419129276</v>
      </c>
      <c r="J485" s="17">
        <f>'Table 2. Data for Standards'!H485*325851/'Table 2. Data for Standards'!E485/365</f>
        <v>7.7763974054153771</v>
      </c>
      <c r="K485" s="133" t="str">
        <f>IF(
ISBLANK(
_xlfn.XLOOKUP(B485,'Table 4. Compliance Tracking'!B:B,'Table 4. Compliance Tracking'!J:J, "")
), "January 1, 2028", _xlfn.XLOOKUP(B485,'Table 4. Compliance Tracking'!B:B,'Table 4. Compliance Tracking'!J:J, "")
)</f>
        <v>January 1, 2028</v>
      </c>
    </row>
    <row r="486" spans="1:11" x14ac:dyDescent="0.25">
      <c r="A486" s="5" t="s">
        <v>903</v>
      </c>
      <c r="B486" t="s">
        <v>904</v>
      </c>
      <c r="C486" s="9" t="s">
        <v>9</v>
      </c>
      <c r="D486" s="4">
        <v>2957</v>
      </c>
      <c r="E486" s="41" t="s">
        <v>9</v>
      </c>
      <c r="F486" s="41">
        <v>544</v>
      </c>
      <c r="G486" s="19">
        <f t="shared" si="19"/>
        <v>81.602975989178219</v>
      </c>
      <c r="H486" s="23">
        <v>15.3</v>
      </c>
      <c r="I486" s="23">
        <v>7.7</v>
      </c>
      <c r="J486" s="17">
        <f>'Table 2. Data for Standards'!H486*325851/'Table 2. Data for Standards'!E486/365</f>
        <v>40.749658069645072</v>
      </c>
      <c r="K486" s="133" t="str">
        <f>IF(
ISBLANK(
_xlfn.XLOOKUP(B486,'Table 4. Compliance Tracking'!B:B,'Table 4. Compliance Tracking'!J:J, "")
), "January 1, 2028", _xlfn.XLOOKUP(B486,'Table 4. Compliance Tracking'!B:B,'Table 4. Compliance Tracking'!J:J, "")
)</f>
        <v>January 1, 2028</v>
      </c>
    </row>
    <row r="487" spans="1:11" x14ac:dyDescent="0.25">
      <c r="A487" s="5" t="s">
        <v>905</v>
      </c>
      <c r="B487" t="s">
        <v>906</v>
      </c>
      <c r="C487" s="16" t="s">
        <v>9</v>
      </c>
      <c r="D487" s="17">
        <v>1199.2105074429139</v>
      </c>
      <c r="E487" s="41" t="s">
        <v>9</v>
      </c>
      <c r="F487" s="41">
        <v>729.75500398340705</v>
      </c>
      <c r="G487" s="19">
        <f t="shared" si="19"/>
        <v>39.147047206960401</v>
      </c>
      <c r="H487" s="23">
        <v>5.4944861685272857</v>
      </c>
      <c r="I487" s="23">
        <v>3.2913745550850031</v>
      </c>
      <c r="J487" s="17">
        <f>'Table 2. Data for Standards'!H487*325851/'Table 2. Data for Standards'!E487/365</f>
        <v>4.0137395447601314</v>
      </c>
      <c r="K487" s="133" t="str">
        <f>IF(
ISBLANK(
_xlfn.XLOOKUP(B487,'Table 4. Compliance Tracking'!B:B,'Table 4. Compliance Tracking'!J:J, "")
), "January 1, 2028", _xlfn.XLOOKUP(B487,'Table 4. Compliance Tracking'!B:B,'Table 4. Compliance Tracking'!J:J, "")
)</f>
        <v>January 1, 2028</v>
      </c>
    </row>
    <row r="488" spans="1:11" x14ac:dyDescent="0.25">
      <c r="A488" s="5" t="s">
        <v>1270</v>
      </c>
      <c r="B488" t="s">
        <v>908</v>
      </c>
      <c r="C488" s="9">
        <v>115.0911268149451</v>
      </c>
      <c r="D488" s="4" t="s">
        <v>9</v>
      </c>
      <c r="E488" s="41">
        <v>14.00373426679511</v>
      </c>
      <c r="F488" s="41" t="s">
        <v>9</v>
      </c>
      <c r="G488" s="19">
        <f t="shared" si="19"/>
        <v>87.832481395970945</v>
      </c>
      <c r="H488" s="23">
        <v>31.104736613057689</v>
      </c>
      <c r="I488" s="23">
        <v>12.1191595571908</v>
      </c>
      <c r="J488" s="17">
        <f>'Table 2. Data for Standards'!H488*325851/'Table 2. Data for Standards'!E488/365</f>
        <v>9.1561715087944169</v>
      </c>
      <c r="K488" s="133" t="str">
        <f>IF(
ISBLANK(
_xlfn.XLOOKUP(B488,'Table 4. Compliance Tracking'!B:B,'Table 4. Compliance Tracking'!J:J, "")
), "January 1, 2028", _xlfn.XLOOKUP(B488,'Table 4. Compliance Tracking'!B:B,'Table 4. Compliance Tracking'!J:J, "")
)</f>
        <v>January 1, 2028</v>
      </c>
    </row>
    <row r="489" spans="1:11" x14ac:dyDescent="0.25">
      <c r="A489" s="5" t="s">
        <v>909</v>
      </c>
      <c r="B489" t="s">
        <v>910</v>
      </c>
      <c r="C489" s="9">
        <v>53.488939542194579</v>
      </c>
      <c r="D489" s="4" t="s">
        <v>9</v>
      </c>
      <c r="E489" s="41">
        <v>19.028065073510621</v>
      </c>
      <c r="F489" s="41" t="s">
        <v>9</v>
      </c>
      <c r="G489" s="19">
        <f t="shared" si="19"/>
        <v>64.42616878111707</v>
      </c>
      <c r="H489" s="23">
        <v>12.550290926674609</v>
      </c>
      <c r="I489" s="23">
        <v>6.6989870797517073</v>
      </c>
      <c r="J489" s="17">
        <f>'Table 2. Data for Standards'!H489*325851/'Table 2. Data for Standards'!E489/365</f>
        <v>17.717031196890574</v>
      </c>
      <c r="K489" s="133" t="str">
        <f>IF(
ISBLANK(
_xlfn.XLOOKUP(B489,'Table 4. Compliance Tracking'!B:B,'Table 4. Compliance Tracking'!J:J, "")
), "January 1, 2028", _xlfn.XLOOKUP(B489,'Table 4. Compliance Tracking'!B:B,'Table 4. Compliance Tracking'!J:J, "")
)</f>
        <v>January 1, 2028</v>
      </c>
    </row>
    <row r="490" spans="1:11" x14ac:dyDescent="0.25">
      <c r="A490" s="5" t="s">
        <v>911</v>
      </c>
      <c r="B490" t="s">
        <v>912</v>
      </c>
      <c r="C490" s="9">
        <v>9.8265552672898906</v>
      </c>
      <c r="D490" s="4" t="s">
        <v>9</v>
      </c>
      <c r="E490" s="41">
        <v>9.8265552672898906</v>
      </c>
      <c r="F490" s="41" t="s">
        <v>9</v>
      </c>
      <c r="G490" s="19" t="str">
        <f t="shared" si="19"/>
        <v>No Reduction</v>
      </c>
      <c r="H490" s="23" t="s">
        <v>9</v>
      </c>
      <c r="I490" s="23" t="s">
        <v>9</v>
      </c>
      <c r="J490" s="17">
        <f>'Table 2. Data for Standards'!H490*325851/'Table 2. Data for Standards'!E490/365</f>
        <v>2.9512732349238258</v>
      </c>
      <c r="K490" s="133" t="str">
        <f>IF(
ISBLANK(
_xlfn.XLOOKUP(B490,'Table 4. Compliance Tracking'!B:B,'Table 4. Compliance Tracking'!J:J, "")
), "January 1, 2028", _xlfn.XLOOKUP(B490,'Table 4. Compliance Tracking'!B:B,'Table 4. Compliance Tracking'!J:J, "")
)</f>
        <v>January 1, 2028</v>
      </c>
    </row>
    <row r="491" spans="1:11" x14ac:dyDescent="0.25">
      <c r="A491" s="5" t="s">
        <v>1271</v>
      </c>
      <c r="B491" t="s">
        <v>914</v>
      </c>
      <c r="C491" s="9">
        <v>35.9</v>
      </c>
      <c r="D491" s="4" t="s">
        <v>9</v>
      </c>
      <c r="E491" s="41">
        <v>32.847387243648157</v>
      </c>
      <c r="F491" s="41" t="s">
        <v>9</v>
      </c>
      <c r="G491" s="19">
        <f t="shared" si="19"/>
        <v>8.5030995998658536</v>
      </c>
      <c r="H491" s="23">
        <v>2.7</v>
      </c>
      <c r="I491" s="23">
        <v>1.5</v>
      </c>
      <c r="J491" s="17">
        <f>'Table 2. Data for Standards'!H491*325851/'Table 2. Data for Standards'!E491/365</f>
        <v>17.639720484254731</v>
      </c>
      <c r="K491" s="133" t="str">
        <f>IF(
ISBLANK(
_xlfn.XLOOKUP(B491,'Table 4. Compliance Tracking'!B:B,'Table 4. Compliance Tracking'!J:J, "")
), "January 1, 2028", _xlfn.XLOOKUP(B491,'Table 4. Compliance Tracking'!B:B,'Table 4. Compliance Tracking'!J:J, "")
)</f>
        <v>January 1, 2028</v>
      </c>
    </row>
    <row r="492" spans="1:11" x14ac:dyDescent="0.25">
      <c r="A492" s="5" t="s">
        <v>915</v>
      </c>
      <c r="B492" t="s">
        <v>916</v>
      </c>
      <c r="C492" s="136" t="s">
        <v>51</v>
      </c>
      <c r="D492" s="137"/>
      <c r="E492" s="137"/>
      <c r="F492" s="137"/>
      <c r="G492" s="137"/>
      <c r="H492" s="137"/>
      <c r="I492" s="137"/>
      <c r="J492" s="138"/>
      <c r="K492" s="133" t="str">
        <f>IF(
ISBLANK(
_xlfn.XLOOKUP(B492,'Table 4. Compliance Tracking'!B:B,'Table 4. Compliance Tracking'!J:J, "")
), "January 1, 2028", _xlfn.XLOOKUP(B492,'Table 4. Compliance Tracking'!B:B,'Table 4. Compliance Tracking'!J:J, "")
)</f>
        <v>January 1, 2028</v>
      </c>
    </row>
    <row r="493" spans="1:11" x14ac:dyDescent="0.25">
      <c r="A493" s="5" t="s">
        <v>1272</v>
      </c>
      <c r="B493" t="s">
        <v>918</v>
      </c>
      <c r="C493" s="9">
        <v>14.219836023927691</v>
      </c>
      <c r="D493" s="4" t="s">
        <v>9</v>
      </c>
      <c r="E493" s="41">
        <v>14.219836023927691</v>
      </c>
      <c r="F493" s="41" t="s">
        <v>9</v>
      </c>
      <c r="G493" s="19" t="str">
        <f t="shared" ref="G493:G500" si="20">IF(IF(ISNUMBER(C493),(C493-E493)/C493*100,(D493-F493)/D493*100)&gt;0,IF(ISNUMBER(C493),(C493-E493)/C493*100,(D493-F493)/D493*100),"No Reduction")</f>
        <v>No Reduction</v>
      </c>
      <c r="H493" s="23" t="s">
        <v>9</v>
      </c>
      <c r="I493" s="23" t="s">
        <v>9</v>
      </c>
      <c r="J493" s="17">
        <f>'Table 2. Data for Standards'!H493*325851/'Table 2. Data for Standards'!E493/365</f>
        <v>6.2032936102950922</v>
      </c>
      <c r="K493" s="133" t="str">
        <f>IF(
ISBLANK(
_xlfn.XLOOKUP(B493,'Table 4. Compliance Tracking'!B:B,'Table 4. Compliance Tracking'!J:J, "")
), "January 1, 2028", _xlfn.XLOOKUP(B493,'Table 4. Compliance Tracking'!B:B,'Table 4. Compliance Tracking'!J:J, "")
)</f>
        <v>January 1, 2028</v>
      </c>
    </row>
    <row r="494" spans="1:11" x14ac:dyDescent="0.25">
      <c r="A494" s="5" t="s">
        <v>1273</v>
      </c>
      <c r="B494" t="s">
        <v>920</v>
      </c>
      <c r="C494" s="9">
        <v>15.39495010529642</v>
      </c>
      <c r="D494" s="4" t="s">
        <v>9</v>
      </c>
      <c r="E494" s="41">
        <v>15.39495010529642</v>
      </c>
      <c r="F494" s="41" t="s">
        <v>9</v>
      </c>
      <c r="G494" s="19" t="str">
        <f t="shared" si="20"/>
        <v>No Reduction</v>
      </c>
      <c r="H494" s="23" t="s">
        <v>9</v>
      </c>
      <c r="I494" s="23" t="s">
        <v>9</v>
      </c>
      <c r="J494" s="17">
        <f>'Table 2. Data for Standards'!H494*325851/'Table 2. Data for Standards'!E494/365</f>
        <v>8.2816913623810944</v>
      </c>
      <c r="K494" s="133" t="str">
        <f>IF(
ISBLANK(
_xlfn.XLOOKUP(B494,'Table 4. Compliance Tracking'!B:B,'Table 4. Compliance Tracking'!J:J, "")
), "January 1, 2028", _xlfn.XLOOKUP(B494,'Table 4. Compliance Tracking'!B:B,'Table 4. Compliance Tracking'!J:J, "")
)</f>
        <v>January 1, 2028</v>
      </c>
    </row>
    <row r="495" spans="1:11" x14ac:dyDescent="0.25">
      <c r="A495" s="5" t="s">
        <v>1274</v>
      </c>
      <c r="B495" t="s">
        <v>922</v>
      </c>
      <c r="C495" s="9">
        <v>29.32236471911537</v>
      </c>
      <c r="D495" s="4" t="s">
        <v>9</v>
      </c>
      <c r="E495" s="41">
        <v>24.451467152855731</v>
      </c>
      <c r="F495" s="41" t="s">
        <v>9</v>
      </c>
      <c r="G495" s="19">
        <f t="shared" si="20"/>
        <v>16.611544167460277</v>
      </c>
      <c r="H495" s="23">
        <v>2.5047793041895172</v>
      </c>
      <c r="I495" s="23">
        <v>1.50938058840645</v>
      </c>
      <c r="J495" s="17">
        <f>'Table 2. Data for Standards'!H495*325851/'Table 2. Data for Standards'!E495/365</f>
        <v>2.4149032762586802</v>
      </c>
      <c r="K495" s="133" t="str">
        <f>IF(
ISBLANK(
_xlfn.XLOOKUP(B495,'Table 4. Compliance Tracking'!B:B,'Table 4. Compliance Tracking'!J:J, "")
), "January 1, 2028", _xlfn.XLOOKUP(B495,'Table 4. Compliance Tracking'!B:B,'Table 4. Compliance Tracking'!J:J, "")
)</f>
        <v>January 1, 2028</v>
      </c>
    </row>
    <row r="496" spans="1:11" x14ac:dyDescent="0.25">
      <c r="A496" s="5" t="s">
        <v>1275</v>
      </c>
      <c r="B496" t="s">
        <v>924</v>
      </c>
      <c r="C496" s="9">
        <v>43.209735710606637</v>
      </c>
      <c r="D496" s="4" t="s">
        <v>9</v>
      </c>
      <c r="E496" s="41">
        <v>41.829083728897871</v>
      </c>
      <c r="F496" s="41" t="s">
        <v>9</v>
      </c>
      <c r="G496" s="19">
        <f t="shared" si="20"/>
        <v>3.1952335717940055</v>
      </c>
      <c r="H496" s="23">
        <v>2.0576143418189901</v>
      </c>
      <c r="I496" s="23">
        <v>1.2270430634625129</v>
      </c>
      <c r="J496" s="17">
        <f>'Table 2. Data for Standards'!H496*325851/'Table 2. Data for Standards'!E496/365</f>
        <v>8.132065487909129</v>
      </c>
      <c r="K496" s="133" t="str">
        <f>IF(
ISBLANK(
_xlfn.XLOOKUP(B496,'Table 4. Compliance Tracking'!B:B,'Table 4. Compliance Tracking'!J:J, "")
), "January 1, 2028", _xlfn.XLOOKUP(B496,'Table 4. Compliance Tracking'!B:B,'Table 4. Compliance Tracking'!J:J, "")
)</f>
        <v>January 1, 2028</v>
      </c>
    </row>
    <row r="497" spans="1:11" x14ac:dyDescent="0.25">
      <c r="A497" s="5" t="s">
        <v>925</v>
      </c>
      <c r="B497" t="s">
        <v>926</v>
      </c>
      <c r="C497" s="9">
        <v>37.6</v>
      </c>
      <c r="D497" s="4" t="s">
        <v>9</v>
      </c>
      <c r="E497" s="41">
        <v>35.4</v>
      </c>
      <c r="F497" s="41" t="s">
        <v>9</v>
      </c>
      <c r="G497" s="19">
        <f t="shared" si="20"/>
        <v>5.8510638297872415</v>
      </c>
      <c r="H497" s="23">
        <v>2.9</v>
      </c>
      <c r="I497" s="23">
        <v>1.7</v>
      </c>
      <c r="J497" s="17">
        <f>'Table 2. Data for Standards'!H497*325851/'Table 2. Data for Standards'!E497/365</f>
        <v>9.4868057501630805</v>
      </c>
      <c r="K497" s="133" t="str">
        <f>IF(
ISBLANK(
_xlfn.XLOOKUP(B497,'Table 4. Compliance Tracking'!B:B,'Table 4. Compliance Tracking'!J:J, "")
), "January 1, 2028", _xlfn.XLOOKUP(B497,'Table 4. Compliance Tracking'!B:B,'Table 4. Compliance Tracking'!J:J, "")
)</f>
        <v>January 1, 2028</v>
      </c>
    </row>
    <row r="498" spans="1:11" x14ac:dyDescent="0.25">
      <c r="A498" s="5" t="s">
        <v>1276</v>
      </c>
      <c r="B498" t="s">
        <v>928</v>
      </c>
      <c r="C498" s="9">
        <v>62.3</v>
      </c>
      <c r="D498" s="4" t="s">
        <v>9</v>
      </c>
      <c r="E498" s="41">
        <v>28.4</v>
      </c>
      <c r="F498" s="41" t="s">
        <v>9</v>
      </c>
      <c r="G498" s="19">
        <f t="shared" si="20"/>
        <v>54.414125200642047</v>
      </c>
      <c r="H498" s="23">
        <v>8.4</v>
      </c>
      <c r="I498" s="23">
        <v>4.8</v>
      </c>
      <c r="J498" s="17">
        <f>'Table 2. Data for Standards'!H498*325851/'Table 2. Data for Standards'!E498/365</f>
        <v>21.792234739090521</v>
      </c>
      <c r="K498" s="133" t="str">
        <f>IF(
ISBLANK(
_xlfn.XLOOKUP(B498,'Table 4. Compliance Tracking'!B:B,'Table 4. Compliance Tracking'!J:J, "")
), "January 1, 2028", _xlfn.XLOOKUP(B498,'Table 4. Compliance Tracking'!B:B,'Table 4. Compliance Tracking'!J:J, "")
)</f>
        <v>January 1, 2028</v>
      </c>
    </row>
    <row r="499" spans="1:11" x14ac:dyDescent="0.25">
      <c r="A499" s="5" t="s">
        <v>929</v>
      </c>
      <c r="B499" t="s">
        <v>930</v>
      </c>
      <c r="C499" s="9">
        <v>37.969543824293353</v>
      </c>
      <c r="D499" s="4" t="s">
        <v>9</v>
      </c>
      <c r="E499" s="41">
        <v>37.969543824293353</v>
      </c>
      <c r="F499" s="41" t="s">
        <v>9</v>
      </c>
      <c r="G499" s="19" t="str">
        <f t="shared" si="20"/>
        <v>No Reduction</v>
      </c>
      <c r="H499" s="23" t="s">
        <v>9</v>
      </c>
      <c r="I499" s="23" t="s">
        <v>9</v>
      </c>
      <c r="J499" s="17">
        <f>'Table 2. Data for Standards'!H499*325851/'Table 2. Data for Standards'!E499/365</f>
        <v>5.938590839160736</v>
      </c>
      <c r="K499" s="133" t="str">
        <f>IF(
ISBLANK(
_xlfn.XLOOKUP(B499,'Table 4. Compliance Tracking'!B:B,'Table 4. Compliance Tracking'!J:J, "")
), "January 1, 2028", _xlfn.XLOOKUP(B499,'Table 4. Compliance Tracking'!B:B,'Table 4. Compliance Tracking'!J:J, "")
)</f>
        <v>January 1, 2028</v>
      </c>
    </row>
    <row r="500" spans="1:11" ht="15.75" thickBot="1" x14ac:dyDescent="0.3">
      <c r="A500" s="51" t="s">
        <v>931</v>
      </c>
      <c r="B500" s="52" t="s">
        <v>932</v>
      </c>
      <c r="C500" s="53">
        <v>29.450210882810602</v>
      </c>
      <c r="D500" s="54" t="s">
        <v>9</v>
      </c>
      <c r="E500" s="55">
        <v>29.5</v>
      </c>
      <c r="F500" s="55" t="s">
        <v>9</v>
      </c>
      <c r="G500" s="56" t="str">
        <f t="shared" si="20"/>
        <v>No Reduction</v>
      </c>
      <c r="H500" s="57">
        <v>3.6</v>
      </c>
      <c r="I500" s="57">
        <v>2.1</v>
      </c>
      <c r="J500" s="58">
        <f>'Table 2. Data for Standards'!H500*325851/'Table 2. Data for Standards'!E500/365</f>
        <v>13.851753455385095</v>
      </c>
      <c r="K500" s="134" t="str">
        <f>IF(
ISBLANK(
_xlfn.XLOOKUP(B500,'Table 4. Compliance Tracking'!B:B,'Table 4. Compliance Tracking'!J:J, "")
), "January 1, 2028", _xlfn.XLOOKUP(B500,'Table 4. Compliance Tracking'!B:B,'Table 4. Compliance Tracking'!J:J, "")
)</f>
        <v>January 1, 2028</v>
      </c>
    </row>
    <row r="501" spans="1:11" x14ac:dyDescent="0.25">
      <c r="A501" s="42" t="s">
        <v>933</v>
      </c>
    </row>
    <row r="502" spans="1:11" x14ac:dyDescent="0.25">
      <c r="A502" s="42" t="s">
        <v>934</v>
      </c>
    </row>
    <row r="504" spans="1:11" x14ac:dyDescent="0.25">
      <c r="G504">
        <f>COUNTIF(G3:G500,"No Reduction")</f>
        <v>202</v>
      </c>
    </row>
  </sheetData>
  <mergeCells count="38">
    <mergeCell ref="C340:J340"/>
    <mergeCell ref="C65:J65"/>
    <mergeCell ref="C54:J54"/>
    <mergeCell ref="C51:J51"/>
    <mergeCell ref="C52:J52"/>
    <mergeCell ref="C61:J61"/>
    <mergeCell ref="C62:J62"/>
    <mergeCell ref="C64:J64"/>
    <mergeCell ref="C26:J26"/>
    <mergeCell ref="C34:J34"/>
    <mergeCell ref="C43:J43"/>
    <mergeCell ref="C315:J315"/>
    <mergeCell ref="C358:J358"/>
    <mergeCell ref="C246:J246"/>
    <mergeCell ref="C113:J113"/>
    <mergeCell ref="C172:J172"/>
    <mergeCell ref="C173:J173"/>
    <mergeCell ref="C208:J208"/>
    <mergeCell ref="C222:J222"/>
    <mergeCell ref="C242:J242"/>
    <mergeCell ref="C258:J258"/>
    <mergeCell ref="C257:J257"/>
    <mergeCell ref="C259:J259"/>
    <mergeCell ref="C48:J48"/>
    <mergeCell ref="C405:J405"/>
    <mergeCell ref="C406:J406"/>
    <mergeCell ref="C421:J421"/>
    <mergeCell ref="C404:J404"/>
    <mergeCell ref="C361:J361"/>
    <mergeCell ref="C371:J371"/>
    <mergeCell ref="C428:J428"/>
    <mergeCell ref="C431:J431"/>
    <mergeCell ref="C492:J492"/>
    <mergeCell ref="C432:J432"/>
    <mergeCell ref="C433:J433"/>
    <mergeCell ref="C447:J447"/>
    <mergeCell ref="C449:J449"/>
    <mergeCell ref="C450:J450"/>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28ED2-7E54-4F81-9965-03D2F367733E}">
  <dimension ref="A1:AF500"/>
  <sheetViews>
    <sheetView zoomScale="85" zoomScaleNormal="85" workbookViewId="0">
      <pane xSplit="2" ySplit="2" topLeftCell="C99" activePane="bottomRight" state="frozen"/>
      <selection pane="topRight" activeCell="C1" sqref="C1"/>
      <selection pane="bottomLeft" activeCell="A3" sqref="A3"/>
      <selection pane="bottomRight" activeCell="C127" sqref="C127"/>
    </sheetView>
  </sheetViews>
  <sheetFormatPr defaultRowHeight="15" x14ac:dyDescent="0.25"/>
  <cols>
    <col min="1" max="1" width="65.140625" customWidth="1"/>
    <col min="2" max="2" width="10.42578125" bestFit="1" customWidth="1"/>
    <col min="3" max="3" width="14.28515625" customWidth="1"/>
    <col min="4" max="4" width="10.28515625" customWidth="1"/>
    <col min="5" max="5" width="12.140625" customWidth="1"/>
    <col min="6" max="6" width="19.140625" customWidth="1"/>
    <col min="7" max="7" width="13.42578125" customWidth="1"/>
    <col min="8" max="8" width="13.5703125" customWidth="1"/>
    <col min="18" max="18" width="12" bestFit="1" customWidth="1"/>
  </cols>
  <sheetData>
    <row r="1" spans="1:31" ht="19.5" thickBot="1" x14ac:dyDescent="0.35">
      <c r="A1" s="20" t="s">
        <v>935</v>
      </c>
    </row>
    <row r="2" spans="1:31" s="1" customFormat="1" ht="60.75" customHeight="1" thickBot="1" x14ac:dyDescent="0.3">
      <c r="A2" s="11" t="s">
        <v>936</v>
      </c>
      <c r="B2" s="8" t="s">
        <v>1</v>
      </c>
      <c r="C2" s="11" t="s">
        <v>941</v>
      </c>
      <c r="D2" s="8" t="s">
        <v>942</v>
      </c>
      <c r="E2" s="8" t="s">
        <v>943</v>
      </c>
      <c r="F2" s="8" t="s">
        <v>944</v>
      </c>
      <c r="G2" s="8" t="s">
        <v>945</v>
      </c>
      <c r="H2" s="6" t="s">
        <v>946</v>
      </c>
      <c r="I2" s="34" t="s">
        <v>947</v>
      </c>
      <c r="J2" s="35" t="s">
        <v>948</v>
      </c>
      <c r="K2" s="35" t="s">
        <v>949</v>
      </c>
      <c r="L2" s="35" t="s">
        <v>950</v>
      </c>
      <c r="M2" s="35" t="s">
        <v>951</v>
      </c>
      <c r="N2" s="35" t="s">
        <v>952</v>
      </c>
      <c r="O2" s="36" t="s">
        <v>953</v>
      </c>
      <c r="P2" s="36" t="s">
        <v>954</v>
      </c>
      <c r="Q2" s="36" t="s">
        <v>955</v>
      </c>
      <c r="R2" s="36" t="s">
        <v>956</v>
      </c>
      <c r="S2" s="36" t="s">
        <v>957</v>
      </c>
      <c r="T2" s="36" t="s">
        <v>958</v>
      </c>
      <c r="U2" s="36" t="s">
        <v>959</v>
      </c>
      <c r="V2" s="36" t="s">
        <v>960</v>
      </c>
      <c r="W2" s="36" t="s">
        <v>961</v>
      </c>
      <c r="X2" s="36" t="s">
        <v>962</v>
      </c>
      <c r="Y2" s="36" t="s">
        <v>963</v>
      </c>
      <c r="Z2" s="36" t="s">
        <v>964</v>
      </c>
      <c r="AA2" s="36" t="s">
        <v>965</v>
      </c>
      <c r="AB2" s="36" t="s">
        <v>966</v>
      </c>
      <c r="AC2" s="36" t="s">
        <v>967</v>
      </c>
      <c r="AD2" s="36" t="s">
        <v>968</v>
      </c>
      <c r="AE2" s="37" t="s">
        <v>969</v>
      </c>
    </row>
    <row r="3" spans="1:31" x14ac:dyDescent="0.25">
      <c r="A3" s="24" t="s">
        <v>7</v>
      </c>
      <c r="B3" s="25" t="s">
        <v>8</v>
      </c>
      <c r="C3" s="32">
        <v>547.42200400000002</v>
      </c>
      <c r="D3" s="43">
        <v>144.19</v>
      </c>
      <c r="E3" s="44">
        <v>8357.5</v>
      </c>
      <c r="F3" s="43">
        <v>539.91672855000002</v>
      </c>
      <c r="G3" s="43">
        <v>73</v>
      </c>
      <c r="H3" s="33">
        <v>143.77251156</v>
      </c>
      <c r="I3" s="26" t="s">
        <v>9</v>
      </c>
      <c r="J3" s="27" t="s">
        <v>9</v>
      </c>
      <c r="K3" s="27" t="s">
        <v>9</v>
      </c>
      <c r="L3" s="27" t="s">
        <v>9</v>
      </c>
      <c r="M3" s="27" t="s">
        <v>9</v>
      </c>
      <c r="N3" s="27" t="s">
        <v>9</v>
      </c>
      <c r="O3" s="27" t="s">
        <v>9</v>
      </c>
      <c r="P3" s="27" t="s">
        <v>9</v>
      </c>
      <c r="Q3" s="27" t="s">
        <v>9</v>
      </c>
      <c r="R3" s="27" t="s">
        <v>9</v>
      </c>
      <c r="S3" s="27" t="s">
        <v>9</v>
      </c>
      <c r="T3" s="27" t="s">
        <v>9</v>
      </c>
      <c r="U3" s="27" t="s">
        <v>9</v>
      </c>
      <c r="V3" s="27" t="s">
        <v>9</v>
      </c>
      <c r="W3" s="27" t="s">
        <v>9</v>
      </c>
      <c r="X3" s="27" t="s">
        <v>9</v>
      </c>
      <c r="Y3" s="27" t="s">
        <v>9</v>
      </c>
      <c r="Z3" s="27" t="s">
        <v>9</v>
      </c>
      <c r="AA3" s="27" t="s">
        <v>9</v>
      </c>
      <c r="AB3" s="27" t="s">
        <v>9</v>
      </c>
      <c r="AC3" s="27" t="s">
        <v>9</v>
      </c>
      <c r="AD3" s="27" t="s">
        <v>9</v>
      </c>
      <c r="AE3" s="28" t="s">
        <v>9</v>
      </c>
    </row>
    <row r="4" spans="1:31" x14ac:dyDescent="0.25">
      <c r="A4" s="5" t="s">
        <v>10</v>
      </c>
      <c r="B4" s="3" t="s">
        <v>11</v>
      </c>
      <c r="C4" s="9">
        <v>2500.3332616106027</v>
      </c>
      <c r="D4" s="39">
        <v>941.41499999999996</v>
      </c>
      <c r="E4" s="40">
        <v>85866.75</v>
      </c>
      <c r="F4" s="39">
        <v>703.16628542008812</v>
      </c>
      <c r="G4" s="39">
        <v>72.250477023040176</v>
      </c>
      <c r="H4" s="4">
        <v>1018.7265335280415</v>
      </c>
      <c r="I4" s="10" t="s">
        <v>9</v>
      </c>
      <c r="J4" s="7">
        <v>1.7</v>
      </c>
      <c r="K4" s="7" t="s">
        <v>9</v>
      </c>
      <c r="L4" s="7" t="s">
        <v>9</v>
      </c>
      <c r="M4" s="7" t="s">
        <v>9</v>
      </c>
      <c r="N4" s="7" t="s">
        <v>9</v>
      </c>
      <c r="O4" s="7" t="s">
        <v>9</v>
      </c>
      <c r="P4" s="7" t="s">
        <v>9</v>
      </c>
      <c r="Q4" s="7" t="s">
        <v>9</v>
      </c>
      <c r="R4" s="7" t="s">
        <v>9</v>
      </c>
      <c r="S4" s="7" t="s">
        <v>9</v>
      </c>
      <c r="T4" s="7" t="s">
        <v>9</v>
      </c>
      <c r="U4" s="7" t="s">
        <v>9</v>
      </c>
      <c r="V4" s="7" t="s">
        <v>9</v>
      </c>
      <c r="W4" s="7" t="s">
        <v>9</v>
      </c>
      <c r="X4" s="7" t="s">
        <v>9</v>
      </c>
      <c r="Y4" s="7" t="s">
        <v>9</v>
      </c>
      <c r="Z4" s="7" t="s">
        <v>9</v>
      </c>
      <c r="AA4" s="7" t="s">
        <v>9</v>
      </c>
      <c r="AB4" s="7" t="s">
        <v>9</v>
      </c>
      <c r="AC4" s="7" t="s">
        <v>9</v>
      </c>
      <c r="AD4" s="7" t="s">
        <v>9</v>
      </c>
      <c r="AE4" s="29" t="s">
        <v>9</v>
      </c>
    </row>
    <row r="5" spans="1:31" x14ac:dyDescent="0.25">
      <c r="A5" s="5" t="s">
        <v>12</v>
      </c>
      <c r="B5" s="3" t="s">
        <v>13</v>
      </c>
      <c r="C5" s="9">
        <v>152.47560072499999</v>
      </c>
      <c r="D5" s="39">
        <v>90.517499999999998</v>
      </c>
      <c r="E5" s="40">
        <v>8721.5</v>
      </c>
      <c r="F5" s="39">
        <v>228.401145385615</v>
      </c>
      <c r="G5" s="39">
        <v>70.25</v>
      </c>
      <c r="H5" s="4">
        <v>29.687687409999999</v>
      </c>
      <c r="I5" s="10" t="s">
        <v>9</v>
      </c>
      <c r="J5" s="7" t="s">
        <v>9</v>
      </c>
      <c r="K5" s="7" t="s">
        <v>9</v>
      </c>
      <c r="L5" s="7" t="s">
        <v>9</v>
      </c>
      <c r="M5" s="7" t="s">
        <v>9</v>
      </c>
      <c r="N5" s="7" t="s">
        <v>9</v>
      </c>
      <c r="O5" s="7" t="s">
        <v>9</v>
      </c>
      <c r="P5" s="7" t="s">
        <v>9</v>
      </c>
      <c r="Q5" s="7" t="s">
        <v>9</v>
      </c>
      <c r="R5" s="7" t="s">
        <v>9</v>
      </c>
      <c r="S5" s="7" t="s">
        <v>9</v>
      </c>
      <c r="T5" s="7" t="s">
        <v>9</v>
      </c>
      <c r="U5" s="7" t="s">
        <v>9</v>
      </c>
      <c r="V5" s="7" t="s">
        <v>9</v>
      </c>
      <c r="W5" s="7" t="s">
        <v>9</v>
      </c>
      <c r="X5" s="7" t="s">
        <v>9</v>
      </c>
      <c r="Y5" s="7" t="s">
        <v>9</v>
      </c>
      <c r="Z5" s="7" t="s">
        <v>9</v>
      </c>
      <c r="AA5" s="7" t="s">
        <v>9</v>
      </c>
      <c r="AB5" s="7" t="s">
        <v>9</v>
      </c>
      <c r="AC5" s="7" t="s">
        <v>9</v>
      </c>
      <c r="AD5" s="7" t="s">
        <v>9</v>
      </c>
      <c r="AE5" s="29" t="s">
        <v>9</v>
      </c>
    </row>
    <row r="6" spans="1:31" x14ac:dyDescent="0.25">
      <c r="A6" s="5" t="s">
        <v>14</v>
      </c>
      <c r="B6" s="3" t="s">
        <v>15</v>
      </c>
      <c r="C6" s="9">
        <v>374.46</v>
      </c>
      <c r="D6" s="39">
        <v>167.5</v>
      </c>
      <c r="E6" s="40">
        <v>18390</v>
      </c>
      <c r="F6" s="39">
        <v>443.13</v>
      </c>
      <c r="G6" s="39">
        <v>60</v>
      </c>
      <c r="H6" s="4">
        <v>154.91</v>
      </c>
      <c r="I6" s="10" t="s">
        <v>9</v>
      </c>
      <c r="J6" s="7" t="s">
        <v>9</v>
      </c>
      <c r="K6" s="7" t="s">
        <v>9</v>
      </c>
      <c r="L6" s="7" t="s">
        <v>9</v>
      </c>
      <c r="M6" s="7" t="s">
        <v>9</v>
      </c>
      <c r="N6" s="7" t="s">
        <v>9</v>
      </c>
      <c r="O6" s="7" t="s">
        <v>9</v>
      </c>
      <c r="P6" s="7" t="s">
        <v>9</v>
      </c>
      <c r="Q6" s="7" t="s">
        <v>9</v>
      </c>
      <c r="R6" s="7" t="s">
        <v>9</v>
      </c>
      <c r="S6" s="7" t="s">
        <v>9</v>
      </c>
      <c r="T6" s="7" t="s">
        <v>9</v>
      </c>
      <c r="U6" s="7" t="s">
        <v>9</v>
      </c>
      <c r="V6" s="7" t="s">
        <v>9</v>
      </c>
      <c r="W6" s="7" t="s">
        <v>9</v>
      </c>
      <c r="X6" s="7" t="s">
        <v>9</v>
      </c>
      <c r="Y6" s="7" t="s">
        <v>9</v>
      </c>
      <c r="Z6" s="7" t="s">
        <v>9</v>
      </c>
      <c r="AA6" s="7" t="s">
        <v>9</v>
      </c>
      <c r="AB6" s="7" t="s">
        <v>9</v>
      </c>
      <c r="AC6" s="7" t="s">
        <v>9</v>
      </c>
      <c r="AD6" s="7" t="s">
        <v>9</v>
      </c>
      <c r="AE6" s="29" t="s">
        <v>9</v>
      </c>
    </row>
    <row r="7" spans="1:31" x14ac:dyDescent="0.25">
      <c r="A7" s="96" t="s">
        <v>1080</v>
      </c>
      <c r="B7" s="3" t="s">
        <v>16</v>
      </c>
      <c r="C7" s="9">
        <v>120.441654715</v>
      </c>
      <c r="D7" s="39">
        <v>97.8</v>
      </c>
      <c r="E7" s="40">
        <v>3089</v>
      </c>
      <c r="F7" s="39">
        <v>150.1</v>
      </c>
      <c r="G7" s="39">
        <v>65</v>
      </c>
      <c r="H7" s="4">
        <v>18.131751547499999</v>
      </c>
      <c r="I7" s="10" t="s">
        <v>9</v>
      </c>
      <c r="J7" s="7" t="s">
        <v>9</v>
      </c>
      <c r="K7" s="7" t="s">
        <v>9</v>
      </c>
      <c r="L7" s="7" t="s">
        <v>9</v>
      </c>
      <c r="M7" s="7" t="s">
        <v>9</v>
      </c>
      <c r="N7" s="7" t="s">
        <v>9</v>
      </c>
      <c r="O7" s="7" t="s">
        <v>9</v>
      </c>
      <c r="P7" s="7" t="s">
        <v>9</v>
      </c>
      <c r="Q7" s="7" t="s">
        <v>9</v>
      </c>
      <c r="R7" s="7" t="s">
        <v>9</v>
      </c>
      <c r="S7" s="7" t="s">
        <v>9</v>
      </c>
      <c r="T7" s="7" t="s">
        <v>9</v>
      </c>
      <c r="U7" s="7" t="s">
        <v>9</v>
      </c>
      <c r="V7" s="7" t="s">
        <v>9</v>
      </c>
      <c r="W7" s="7" t="s">
        <v>9</v>
      </c>
      <c r="X7" s="7" t="s">
        <v>9</v>
      </c>
      <c r="Y7" s="7" t="s">
        <v>9</v>
      </c>
      <c r="Z7" s="7" t="s">
        <v>9</v>
      </c>
      <c r="AA7" s="7" t="s">
        <v>9</v>
      </c>
      <c r="AB7" s="7" t="s">
        <v>9</v>
      </c>
      <c r="AC7" s="7" t="s">
        <v>9</v>
      </c>
      <c r="AD7" s="7" t="s">
        <v>9</v>
      </c>
      <c r="AE7" s="29" t="s">
        <v>9</v>
      </c>
    </row>
    <row r="8" spans="1:31" s="97" customFormat="1" x14ac:dyDescent="0.25">
      <c r="A8" s="96" t="s">
        <v>1077</v>
      </c>
      <c r="B8" s="97" t="s">
        <v>997</v>
      </c>
      <c r="C8" s="98"/>
      <c r="D8" s="109"/>
      <c r="E8" s="110"/>
      <c r="F8" s="109"/>
      <c r="G8" s="109"/>
      <c r="H8" s="99"/>
      <c r="I8" s="105"/>
      <c r="J8" s="106"/>
      <c r="K8" s="106"/>
      <c r="L8" s="106"/>
      <c r="M8" s="106"/>
      <c r="N8" s="106"/>
      <c r="O8" s="106"/>
      <c r="P8" s="106"/>
      <c r="Q8" s="106"/>
      <c r="R8" s="106"/>
      <c r="S8" s="106"/>
      <c r="T8" s="106"/>
      <c r="U8" s="106"/>
      <c r="V8" s="106"/>
      <c r="W8" s="106"/>
      <c r="X8" s="106"/>
      <c r="Y8" s="106"/>
      <c r="Z8" s="106"/>
      <c r="AA8" s="106"/>
      <c r="AB8" s="106"/>
      <c r="AC8" s="106"/>
      <c r="AD8" s="106"/>
      <c r="AE8" s="107"/>
    </row>
    <row r="9" spans="1:31" x14ac:dyDescent="0.25">
      <c r="A9" s="96" t="s">
        <v>1078</v>
      </c>
      <c r="B9" s="3" t="s">
        <v>39</v>
      </c>
      <c r="C9" s="9">
        <v>159.63364572500001</v>
      </c>
      <c r="D9" s="39">
        <v>47.5</v>
      </c>
      <c r="E9" s="40">
        <v>1989</v>
      </c>
      <c r="F9" s="39">
        <v>116.652</v>
      </c>
      <c r="G9" s="39">
        <v>67.5</v>
      </c>
      <c r="H9" s="4">
        <v>47.484416772499998</v>
      </c>
      <c r="I9" s="10" t="s">
        <v>9</v>
      </c>
      <c r="J9" s="7" t="s">
        <v>9</v>
      </c>
      <c r="K9" s="7" t="s">
        <v>9</v>
      </c>
      <c r="L9" s="7" t="s">
        <v>9</v>
      </c>
      <c r="M9" s="7" t="s">
        <v>9</v>
      </c>
      <c r="N9" s="7" t="s">
        <v>9</v>
      </c>
      <c r="O9" s="7" t="s">
        <v>9</v>
      </c>
      <c r="P9" s="7" t="s">
        <v>9</v>
      </c>
      <c r="Q9" s="7" t="s">
        <v>9</v>
      </c>
      <c r="R9" s="7" t="s">
        <v>9</v>
      </c>
      <c r="S9" s="7" t="s">
        <v>9</v>
      </c>
      <c r="T9" s="7" t="s">
        <v>9</v>
      </c>
      <c r="U9" s="7" t="s">
        <v>9</v>
      </c>
      <c r="V9" s="7" t="s">
        <v>9</v>
      </c>
      <c r="W9" s="7" t="s">
        <v>9</v>
      </c>
      <c r="X9" s="7" t="s">
        <v>9</v>
      </c>
      <c r="Y9" s="7" t="s">
        <v>9</v>
      </c>
      <c r="Z9" s="7" t="s">
        <v>9</v>
      </c>
      <c r="AA9" s="7" t="s">
        <v>9</v>
      </c>
      <c r="AB9" s="7" t="s">
        <v>9</v>
      </c>
      <c r="AC9" s="7" t="s">
        <v>9</v>
      </c>
      <c r="AD9" s="7" t="s">
        <v>9</v>
      </c>
      <c r="AE9" s="29" t="s">
        <v>9</v>
      </c>
    </row>
    <row r="10" spans="1:31" x14ac:dyDescent="0.25">
      <c r="A10" s="96" t="s">
        <v>1079</v>
      </c>
      <c r="B10" s="3" t="s">
        <v>40</v>
      </c>
      <c r="C10" s="9">
        <v>220.39215362499999</v>
      </c>
      <c r="D10" s="39">
        <v>60.8</v>
      </c>
      <c r="E10" s="40">
        <v>1847</v>
      </c>
      <c r="F10" s="39">
        <v>149.60499999999999</v>
      </c>
      <c r="G10" s="39">
        <v>65</v>
      </c>
      <c r="H10" s="4">
        <v>33.154377642500002</v>
      </c>
      <c r="I10" s="10" t="s">
        <v>9</v>
      </c>
      <c r="J10" s="7" t="s">
        <v>9</v>
      </c>
      <c r="K10" s="7" t="s">
        <v>9</v>
      </c>
      <c r="L10" s="7" t="s">
        <v>9</v>
      </c>
      <c r="M10" s="7" t="s">
        <v>9</v>
      </c>
      <c r="N10" s="7" t="s">
        <v>9</v>
      </c>
      <c r="O10" s="7" t="s">
        <v>9</v>
      </c>
      <c r="P10" s="7" t="s">
        <v>9</v>
      </c>
      <c r="Q10" s="7" t="s">
        <v>9</v>
      </c>
      <c r="R10" s="7" t="s">
        <v>9</v>
      </c>
      <c r="S10" s="7" t="s">
        <v>9</v>
      </c>
      <c r="T10" s="7" t="s">
        <v>9</v>
      </c>
      <c r="U10" s="7" t="s">
        <v>9</v>
      </c>
      <c r="V10" s="7" t="s">
        <v>9</v>
      </c>
      <c r="W10" s="7" t="s">
        <v>9</v>
      </c>
      <c r="X10" s="7" t="s">
        <v>9</v>
      </c>
      <c r="Y10" s="7" t="s">
        <v>9</v>
      </c>
      <c r="Z10" s="7" t="s">
        <v>9</v>
      </c>
      <c r="AA10" s="7" t="s">
        <v>9</v>
      </c>
      <c r="AB10" s="7" t="s">
        <v>9</v>
      </c>
      <c r="AC10" s="7" t="s">
        <v>9</v>
      </c>
      <c r="AD10" s="7" t="s">
        <v>9</v>
      </c>
      <c r="AE10" s="29" t="s">
        <v>9</v>
      </c>
    </row>
    <row r="11" spans="1:31" x14ac:dyDescent="0.25">
      <c r="A11" s="5" t="s">
        <v>17</v>
      </c>
      <c r="B11" s="3" t="s">
        <v>18</v>
      </c>
      <c r="C11" s="9">
        <v>102.2</v>
      </c>
      <c r="D11" s="39">
        <v>104.08</v>
      </c>
      <c r="E11" s="40">
        <v>5552</v>
      </c>
      <c r="F11" s="39">
        <v>786.04</v>
      </c>
      <c r="G11" s="39">
        <v>69</v>
      </c>
      <c r="H11" s="4">
        <v>49.6</v>
      </c>
      <c r="I11" s="10" t="s">
        <v>9</v>
      </c>
      <c r="J11" s="7" t="s">
        <v>9</v>
      </c>
      <c r="K11" s="7" t="s">
        <v>9</v>
      </c>
      <c r="L11" s="7" t="s">
        <v>9</v>
      </c>
      <c r="M11" s="7" t="s">
        <v>9</v>
      </c>
      <c r="N11" s="7" t="s">
        <v>9</v>
      </c>
      <c r="O11" s="7" t="s">
        <v>9</v>
      </c>
      <c r="P11" s="7" t="s">
        <v>9</v>
      </c>
      <c r="Q11" s="7" t="s">
        <v>9</v>
      </c>
      <c r="R11" s="7" t="s">
        <v>9</v>
      </c>
      <c r="S11" s="7" t="s">
        <v>9</v>
      </c>
      <c r="T11" s="7" t="s">
        <v>9</v>
      </c>
      <c r="U11" s="7" t="s">
        <v>9</v>
      </c>
      <c r="V11" s="7" t="s">
        <v>9</v>
      </c>
      <c r="W11" s="7" t="s">
        <v>9</v>
      </c>
      <c r="X11" s="7" t="s">
        <v>9</v>
      </c>
      <c r="Y11" s="7" t="s">
        <v>9</v>
      </c>
      <c r="Z11" s="7" t="s">
        <v>9</v>
      </c>
      <c r="AA11" s="7" t="s">
        <v>9</v>
      </c>
      <c r="AB11" s="7" t="s">
        <v>9</v>
      </c>
      <c r="AC11" s="7" t="s">
        <v>9</v>
      </c>
      <c r="AD11" s="7" t="s">
        <v>9</v>
      </c>
      <c r="AE11" s="29" t="s">
        <v>9</v>
      </c>
    </row>
    <row r="12" spans="1:31" x14ac:dyDescent="0.25">
      <c r="A12" s="5" t="s">
        <v>19</v>
      </c>
      <c r="B12" s="3" t="s">
        <v>20</v>
      </c>
      <c r="C12" s="9">
        <v>1749.02</v>
      </c>
      <c r="D12" s="39">
        <v>800.35</v>
      </c>
      <c r="E12" s="40">
        <v>64013</v>
      </c>
      <c r="F12" s="39">
        <v>691.4</v>
      </c>
      <c r="G12" s="39">
        <v>77</v>
      </c>
      <c r="H12" s="4">
        <v>1551.45</v>
      </c>
      <c r="I12" s="10">
        <v>2019</v>
      </c>
      <c r="J12" s="7">
        <v>1.4</v>
      </c>
      <c r="K12" s="7" t="s">
        <v>9</v>
      </c>
      <c r="L12" s="7" t="s">
        <v>9</v>
      </c>
      <c r="M12" s="7" t="s">
        <v>9</v>
      </c>
      <c r="N12" s="7" t="s">
        <v>9</v>
      </c>
      <c r="O12" s="7" t="s">
        <v>9</v>
      </c>
      <c r="P12" s="7" t="s">
        <v>9</v>
      </c>
      <c r="Q12" s="7" t="s">
        <v>9</v>
      </c>
      <c r="R12" s="7" t="s">
        <v>9</v>
      </c>
      <c r="S12" s="7" t="s">
        <v>9</v>
      </c>
      <c r="T12" s="7" t="s">
        <v>9</v>
      </c>
      <c r="U12" s="7" t="s">
        <v>9</v>
      </c>
      <c r="V12" s="7" t="s">
        <v>9</v>
      </c>
      <c r="W12" s="7" t="s">
        <v>9</v>
      </c>
      <c r="X12" s="7" t="s">
        <v>9</v>
      </c>
      <c r="Y12" s="7" t="s">
        <v>9</v>
      </c>
      <c r="Z12" s="7" t="s">
        <v>9</v>
      </c>
      <c r="AA12" s="7" t="s">
        <v>9</v>
      </c>
      <c r="AB12" s="7" t="s">
        <v>9</v>
      </c>
      <c r="AC12" s="7" t="s">
        <v>9</v>
      </c>
      <c r="AD12" s="7" t="s">
        <v>9</v>
      </c>
      <c r="AE12" s="29" t="s">
        <v>9</v>
      </c>
    </row>
    <row r="13" spans="1:31" x14ac:dyDescent="0.25">
      <c r="A13" s="5" t="s">
        <v>21</v>
      </c>
      <c r="B13" s="3" t="s">
        <v>22</v>
      </c>
      <c r="C13" s="9">
        <v>299.55364642500001</v>
      </c>
      <c r="D13" s="39">
        <v>40.25</v>
      </c>
      <c r="E13" s="40">
        <v>3527.5</v>
      </c>
      <c r="F13" s="39">
        <v>64.415843674443806</v>
      </c>
      <c r="G13" s="39">
        <v>70.900000000000006</v>
      </c>
      <c r="H13" s="4">
        <v>22.461251409999999</v>
      </c>
      <c r="I13" s="10" t="s">
        <v>9</v>
      </c>
      <c r="J13" s="7" t="s">
        <v>9</v>
      </c>
      <c r="K13" s="7" t="s">
        <v>9</v>
      </c>
      <c r="L13" s="7" t="s">
        <v>9</v>
      </c>
      <c r="M13" s="7" t="s">
        <v>9</v>
      </c>
      <c r="N13" s="7" t="s">
        <v>9</v>
      </c>
      <c r="O13" s="7" t="s">
        <v>9</v>
      </c>
      <c r="P13" s="7" t="s">
        <v>9</v>
      </c>
      <c r="Q13" s="7" t="s">
        <v>9</v>
      </c>
      <c r="R13" s="7" t="s">
        <v>9</v>
      </c>
      <c r="S13" s="7" t="s">
        <v>9</v>
      </c>
      <c r="T13" s="7" t="s">
        <v>9</v>
      </c>
      <c r="U13" s="7" t="s">
        <v>9</v>
      </c>
      <c r="V13" s="7" t="s">
        <v>9</v>
      </c>
      <c r="W13" s="7" t="s">
        <v>9</v>
      </c>
      <c r="X13" s="7" t="s">
        <v>9</v>
      </c>
      <c r="Y13" s="7" t="s">
        <v>9</v>
      </c>
      <c r="Z13" s="7" t="s">
        <v>9</v>
      </c>
      <c r="AA13" s="7" t="s">
        <v>9</v>
      </c>
      <c r="AB13" s="7" t="s">
        <v>9</v>
      </c>
      <c r="AC13" s="7" t="s">
        <v>9</v>
      </c>
      <c r="AD13" s="7" t="s">
        <v>9</v>
      </c>
      <c r="AE13" s="29" t="s">
        <v>9</v>
      </c>
    </row>
    <row r="14" spans="1:31" x14ac:dyDescent="0.25">
      <c r="A14" s="5" t="s">
        <v>23</v>
      </c>
      <c r="B14" s="3" t="s">
        <v>24</v>
      </c>
      <c r="C14" s="9">
        <v>346.31709204749899</v>
      </c>
      <c r="D14" s="39">
        <v>376.977499999999</v>
      </c>
      <c r="E14" s="40">
        <v>32462.5</v>
      </c>
      <c r="F14" s="39">
        <v>744.16411551174804</v>
      </c>
      <c r="G14" s="39">
        <v>69.55</v>
      </c>
      <c r="H14" s="4">
        <v>190.57349395</v>
      </c>
      <c r="I14" s="10" t="s">
        <v>9</v>
      </c>
      <c r="J14" s="7" t="s">
        <v>9</v>
      </c>
      <c r="K14" s="7" t="s">
        <v>9</v>
      </c>
      <c r="L14" s="7" t="s">
        <v>9</v>
      </c>
      <c r="M14" s="7" t="s">
        <v>9</v>
      </c>
      <c r="N14" s="7" t="s">
        <v>9</v>
      </c>
      <c r="O14" s="7" t="s">
        <v>9</v>
      </c>
      <c r="P14" s="7" t="s">
        <v>9</v>
      </c>
      <c r="Q14" s="7" t="s">
        <v>9</v>
      </c>
      <c r="R14" s="7" t="s">
        <v>9</v>
      </c>
      <c r="S14" s="7" t="s">
        <v>9</v>
      </c>
      <c r="T14" s="7" t="s">
        <v>9</v>
      </c>
      <c r="U14" s="7" t="s">
        <v>9</v>
      </c>
      <c r="V14" s="7" t="s">
        <v>9</v>
      </c>
      <c r="W14" s="7" t="s">
        <v>9</v>
      </c>
      <c r="X14" s="7" t="s">
        <v>9</v>
      </c>
      <c r="Y14" s="7" t="s">
        <v>9</v>
      </c>
      <c r="Z14" s="7" t="s">
        <v>9</v>
      </c>
      <c r="AA14" s="7" t="s">
        <v>9</v>
      </c>
      <c r="AB14" s="7" t="s">
        <v>9</v>
      </c>
      <c r="AC14" s="7" t="s">
        <v>9</v>
      </c>
      <c r="AD14" s="7" t="s">
        <v>9</v>
      </c>
      <c r="AE14" s="29" t="s">
        <v>9</v>
      </c>
    </row>
    <row r="15" spans="1:31" x14ac:dyDescent="0.25">
      <c r="A15" s="5" t="s">
        <v>25</v>
      </c>
      <c r="B15" s="3" t="s">
        <v>26</v>
      </c>
      <c r="C15" s="9">
        <v>777.08659609999995</v>
      </c>
      <c r="D15" s="39">
        <v>475.91960227499999</v>
      </c>
      <c r="E15" s="40">
        <v>21160.75</v>
      </c>
      <c r="F15" s="39">
        <v>87.037499999999994</v>
      </c>
      <c r="G15" s="39">
        <v>95.6</v>
      </c>
      <c r="H15" s="4">
        <v>111.092433335</v>
      </c>
      <c r="I15" s="10" t="s">
        <v>9</v>
      </c>
      <c r="J15" s="7" t="s">
        <v>9</v>
      </c>
      <c r="K15" s="7" t="s">
        <v>9</v>
      </c>
      <c r="L15" s="7" t="s">
        <v>9</v>
      </c>
      <c r="M15" s="7" t="s">
        <v>9</v>
      </c>
      <c r="N15" s="7" t="s">
        <v>9</v>
      </c>
      <c r="O15" s="7" t="s">
        <v>9</v>
      </c>
      <c r="P15" s="7" t="s">
        <v>9</v>
      </c>
      <c r="Q15" s="7" t="s">
        <v>9</v>
      </c>
      <c r="R15" s="7" t="s">
        <v>9</v>
      </c>
      <c r="S15" s="7" t="s">
        <v>9</v>
      </c>
      <c r="T15" s="7" t="s">
        <v>9</v>
      </c>
      <c r="U15" s="7" t="s">
        <v>9</v>
      </c>
      <c r="V15" s="7" t="s">
        <v>9</v>
      </c>
      <c r="W15" s="7" t="s">
        <v>9</v>
      </c>
      <c r="X15" s="7" t="s">
        <v>9</v>
      </c>
      <c r="Y15" s="7" t="s">
        <v>9</v>
      </c>
      <c r="Z15" s="7" t="s">
        <v>9</v>
      </c>
      <c r="AA15" s="7" t="s">
        <v>9</v>
      </c>
      <c r="AB15" s="7" t="s">
        <v>9</v>
      </c>
      <c r="AC15" s="7" t="s">
        <v>9</v>
      </c>
      <c r="AD15" s="7" t="s">
        <v>9</v>
      </c>
      <c r="AE15" s="29" t="s">
        <v>9</v>
      </c>
    </row>
    <row r="16" spans="1:31" x14ac:dyDescent="0.25">
      <c r="A16" s="5" t="s">
        <v>27</v>
      </c>
      <c r="B16" s="3" t="s">
        <v>28</v>
      </c>
      <c r="C16" s="9">
        <v>326.99167571666601</v>
      </c>
      <c r="D16" s="39">
        <v>164.6</v>
      </c>
      <c r="E16" s="40">
        <v>13988.666666666601</v>
      </c>
      <c r="F16" s="39">
        <v>105.25</v>
      </c>
      <c r="G16" s="39">
        <v>77</v>
      </c>
      <c r="H16" s="4">
        <v>695.82129096666597</v>
      </c>
      <c r="I16" s="10" t="s">
        <v>9</v>
      </c>
      <c r="J16" s="7" t="s">
        <v>9</v>
      </c>
      <c r="K16" s="7" t="s">
        <v>9</v>
      </c>
      <c r="L16" s="7" t="s">
        <v>9</v>
      </c>
      <c r="M16" s="7" t="s">
        <v>9</v>
      </c>
      <c r="N16" s="7" t="s">
        <v>9</v>
      </c>
      <c r="O16" s="7" t="s">
        <v>9</v>
      </c>
      <c r="P16" s="7" t="s">
        <v>9</v>
      </c>
      <c r="Q16" s="7" t="s">
        <v>9</v>
      </c>
      <c r="R16" s="7" t="s">
        <v>9</v>
      </c>
      <c r="S16" s="7" t="s">
        <v>9</v>
      </c>
      <c r="T16" s="7" t="s">
        <v>9</v>
      </c>
      <c r="U16" s="7" t="s">
        <v>9</v>
      </c>
      <c r="V16" s="7" t="s">
        <v>9</v>
      </c>
      <c r="W16" s="7" t="s">
        <v>9</v>
      </c>
      <c r="X16" s="7" t="s">
        <v>9</v>
      </c>
      <c r="Y16" s="7" t="s">
        <v>9</v>
      </c>
      <c r="Z16" s="7" t="s">
        <v>9</v>
      </c>
      <c r="AA16" s="7" t="s">
        <v>9</v>
      </c>
      <c r="AB16" s="7" t="s">
        <v>9</v>
      </c>
      <c r="AC16" s="7" t="s">
        <v>9</v>
      </c>
      <c r="AD16" s="7" t="s">
        <v>9</v>
      </c>
      <c r="AE16" s="29" t="s">
        <v>9</v>
      </c>
    </row>
    <row r="17" spans="1:31" x14ac:dyDescent="0.25">
      <c r="A17" s="5" t="s">
        <v>29</v>
      </c>
      <c r="B17" s="3" t="s">
        <v>30</v>
      </c>
      <c r="C17" s="9">
        <v>314.3</v>
      </c>
      <c r="D17" s="39">
        <v>83.95</v>
      </c>
      <c r="E17" s="40">
        <v>6152</v>
      </c>
      <c r="F17" s="39">
        <v>643.52</v>
      </c>
      <c r="G17" s="39">
        <v>71.25</v>
      </c>
      <c r="H17" s="4">
        <v>82.4</v>
      </c>
      <c r="I17" s="10" t="s">
        <v>9</v>
      </c>
      <c r="J17" s="7" t="s">
        <v>9</v>
      </c>
      <c r="K17" s="7" t="s">
        <v>9</v>
      </c>
      <c r="L17" s="7" t="s">
        <v>9</v>
      </c>
      <c r="M17" s="7" t="s">
        <v>9</v>
      </c>
      <c r="N17" s="7" t="s">
        <v>9</v>
      </c>
      <c r="O17" s="7" t="s">
        <v>9</v>
      </c>
      <c r="P17" s="7" t="s">
        <v>9</v>
      </c>
      <c r="Q17" s="7" t="s">
        <v>9</v>
      </c>
      <c r="R17" s="7" t="s">
        <v>9</v>
      </c>
      <c r="S17" s="7" t="s">
        <v>9</v>
      </c>
      <c r="T17" s="7" t="s">
        <v>9</v>
      </c>
      <c r="U17" s="7" t="s">
        <v>9</v>
      </c>
      <c r="V17" s="7" t="s">
        <v>9</v>
      </c>
      <c r="W17" s="7" t="s">
        <v>9</v>
      </c>
      <c r="X17" s="7" t="s">
        <v>9</v>
      </c>
      <c r="Y17" s="7" t="s">
        <v>9</v>
      </c>
      <c r="Z17" s="7" t="s">
        <v>9</v>
      </c>
      <c r="AA17" s="7" t="s">
        <v>9</v>
      </c>
      <c r="AB17" s="7" t="s">
        <v>9</v>
      </c>
      <c r="AC17" s="7" t="s">
        <v>9</v>
      </c>
      <c r="AD17" s="7" t="s">
        <v>9</v>
      </c>
      <c r="AE17" s="29" t="s">
        <v>9</v>
      </c>
    </row>
    <row r="18" spans="1:31" x14ac:dyDescent="0.25">
      <c r="A18" s="5" t="s">
        <v>31</v>
      </c>
      <c r="B18" s="3" t="s">
        <v>32</v>
      </c>
      <c r="C18" s="9">
        <v>53.83</v>
      </c>
      <c r="D18" s="39">
        <v>89.25</v>
      </c>
      <c r="E18" s="40">
        <v>6511</v>
      </c>
      <c r="F18" s="39">
        <v>1579.17</v>
      </c>
      <c r="G18" s="39">
        <v>65</v>
      </c>
      <c r="H18" s="4">
        <v>48.41</v>
      </c>
      <c r="I18" s="10" t="s">
        <v>9</v>
      </c>
      <c r="J18" s="7" t="s">
        <v>9</v>
      </c>
      <c r="K18" s="7" t="s">
        <v>9</v>
      </c>
      <c r="L18" s="7" t="s">
        <v>9</v>
      </c>
      <c r="M18" s="7" t="s">
        <v>9</v>
      </c>
      <c r="N18" s="7" t="s">
        <v>9</v>
      </c>
      <c r="O18" s="7" t="s">
        <v>9</v>
      </c>
      <c r="P18" s="7" t="s">
        <v>9</v>
      </c>
      <c r="Q18" s="7" t="s">
        <v>9</v>
      </c>
      <c r="R18" s="7" t="s">
        <v>9</v>
      </c>
      <c r="S18" s="7" t="s">
        <v>9</v>
      </c>
      <c r="T18" s="7" t="s">
        <v>9</v>
      </c>
      <c r="U18" s="7" t="s">
        <v>9</v>
      </c>
      <c r="V18" s="7" t="s">
        <v>9</v>
      </c>
      <c r="W18" s="7" t="s">
        <v>9</v>
      </c>
      <c r="X18" s="7" t="s">
        <v>9</v>
      </c>
      <c r="Y18" s="7" t="s">
        <v>9</v>
      </c>
      <c r="Z18" s="7" t="s">
        <v>9</v>
      </c>
      <c r="AA18" s="7" t="s">
        <v>9</v>
      </c>
      <c r="AB18" s="7" t="s">
        <v>9</v>
      </c>
      <c r="AC18" s="7" t="s">
        <v>9</v>
      </c>
      <c r="AD18" s="7" t="s">
        <v>9</v>
      </c>
      <c r="AE18" s="29" t="s">
        <v>9</v>
      </c>
    </row>
    <row r="19" spans="1:31" x14ac:dyDescent="0.25">
      <c r="A19" s="5" t="s">
        <v>33</v>
      </c>
      <c r="B19" s="3" t="s">
        <v>34</v>
      </c>
      <c r="C19" s="9">
        <v>249.72122259999901</v>
      </c>
      <c r="D19" s="39">
        <v>63.5</v>
      </c>
      <c r="E19" s="40">
        <v>4191</v>
      </c>
      <c r="F19" s="39">
        <v>324.873390208768</v>
      </c>
      <c r="G19" s="39">
        <v>60</v>
      </c>
      <c r="H19" s="4">
        <v>28.8908106025</v>
      </c>
      <c r="I19" s="10" t="s">
        <v>9</v>
      </c>
      <c r="J19" s="7" t="s">
        <v>9</v>
      </c>
      <c r="K19" s="7" t="s">
        <v>9</v>
      </c>
      <c r="L19" s="7" t="s">
        <v>9</v>
      </c>
      <c r="M19" s="7" t="s">
        <v>9</v>
      </c>
      <c r="N19" s="7" t="s">
        <v>9</v>
      </c>
      <c r="O19" s="7" t="s">
        <v>9</v>
      </c>
      <c r="P19" s="7" t="s">
        <v>9</v>
      </c>
      <c r="Q19" s="7" t="s">
        <v>9</v>
      </c>
      <c r="R19" s="7" t="s">
        <v>9</v>
      </c>
      <c r="S19" s="7" t="s">
        <v>9</v>
      </c>
      <c r="T19" s="7" t="s">
        <v>9</v>
      </c>
      <c r="U19" s="7" t="s">
        <v>9</v>
      </c>
      <c r="V19" s="7" t="s">
        <v>9</v>
      </c>
      <c r="W19" s="7" t="s">
        <v>9</v>
      </c>
      <c r="X19" s="7" t="s">
        <v>9</v>
      </c>
      <c r="Y19" s="7" t="s">
        <v>9</v>
      </c>
      <c r="Z19" s="7" t="s">
        <v>9</v>
      </c>
      <c r="AA19" s="7" t="s">
        <v>9</v>
      </c>
      <c r="AB19" s="7" t="s">
        <v>9</v>
      </c>
      <c r="AC19" s="7" t="s">
        <v>9</v>
      </c>
      <c r="AD19" s="7" t="s">
        <v>9</v>
      </c>
      <c r="AE19" s="29" t="s">
        <v>9</v>
      </c>
    </row>
    <row r="20" spans="1:31" x14ac:dyDescent="0.25">
      <c r="A20" s="5" t="s">
        <v>35</v>
      </c>
      <c r="B20" s="3" t="s">
        <v>36</v>
      </c>
      <c r="C20" s="9">
        <v>572.22396192500003</v>
      </c>
      <c r="D20" s="39">
        <v>246</v>
      </c>
      <c r="E20" s="40">
        <v>10761.75</v>
      </c>
      <c r="F20" s="39">
        <v>170.71656756697701</v>
      </c>
      <c r="G20" s="39">
        <v>103</v>
      </c>
      <c r="H20" s="4">
        <v>49.994773619999997</v>
      </c>
      <c r="I20" s="10" t="s">
        <v>9</v>
      </c>
      <c r="J20" s="7" t="s">
        <v>9</v>
      </c>
      <c r="K20" s="7" t="s">
        <v>9</v>
      </c>
      <c r="L20" s="7" t="s">
        <v>9</v>
      </c>
      <c r="M20" s="7" t="s">
        <v>9</v>
      </c>
      <c r="N20" s="7" t="s">
        <v>9</v>
      </c>
      <c r="O20" s="7" t="s">
        <v>9</v>
      </c>
      <c r="P20" s="7" t="s">
        <v>9</v>
      </c>
      <c r="Q20" s="7" t="s">
        <v>9</v>
      </c>
      <c r="R20" s="7" t="s">
        <v>9</v>
      </c>
      <c r="S20" s="7" t="s">
        <v>9</v>
      </c>
      <c r="T20" s="7" t="s">
        <v>9</v>
      </c>
      <c r="U20" s="7" t="s">
        <v>9</v>
      </c>
      <c r="V20" s="7" t="s">
        <v>9</v>
      </c>
      <c r="W20" s="7" t="s">
        <v>9</v>
      </c>
      <c r="X20" s="7" t="s">
        <v>9</v>
      </c>
      <c r="Y20" s="7" t="s">
        <v>9</v>
      </c>
      <c r="Z20" s="7" t="s">
        <v>9</v>
      </c>
      <c r="AA20" s="7" t="s">
        <v>9</v>
      </c>
      <c r="AB20" s="7" t="s">
        <v>9</v>
      </c>
      <c r="AC20" s="7" t="s">
        <v>9</v>
      </c>
      <c r="AD20" s="7" t="s">
        <v>9</v>
      </c>
      <c r="AE20" s="29" t="s">
        <v>9</v>
      </c>
    </row>
    <row r="21" spans="1:31" x14ac:dyDescent="0.25">
      <c r="A21" s="5" t="s">
        <v>37</v>
      </c>
      <c r="B21" s="3" t="s">
        <v>38</v>
      </c>
      <c r="C21" s="9">
        <v>2290.7600000000002</v>
      </c>
      <c r="D21" s="39">
        <v>97.602499999999907</v>
      </c>
      <c r="E21" s="40">
        <v>7612</v>
      </c>
      <c r="F21" s="39">
        <v>118.04</v>
      </c>
      <c r="G21" s="39">
        <v>50</v>
      </c>
      <c r="H21" s="4">
        <v>46.44</v>
      </c>
      <c r="I21" s="10" t="s">
        <v>9</v>
      </c>
      <c r="J21" s="7" t="s">
        <v>9</v>
      </c>
      <c r="K21" s="7" t="s">
        <v>9</v>
      </c>
      <c r="L21" s="7" t="s">
        <v>9</v>
      </c>
      <c r="M21" s="7" t="s">
        <v>9</v>
      </c>
      <c r="N21" s="7" t="s">
        <v>9</v>
      </c>
      <c r="O21" s="7" t="s">
        <v>9</v>
      </c>
      <c r="P21" s="7" t="s">
        <v>9</v>
      </c>
      <c r="Q21" s="7" t="s">
        <v>9</v>
      </c>
      <c r="R21" s="7" t="s">
        <v>9</v>
      </c>
      <c r="S21" s="7" t="s">
        <v>9</v>
      </c>
      <c r="T21" s="7" t="s">
        <v>9</v>
      </c>
      <c r="U21" s="7" t="s">
        <v>9</v>
      </c>
      <c r="V21" s="7" t="s">
        <v>9</v>
      </c>
      <c r="W21" s="7" t="s">
        <v>9</v>
      </c>
      <c r="X21" s="7" t="s">
        <v>9</v>
      </c>
      <c r="Y21" s="7" t="s">
        <v>9</v>
      </c>
      <c r="Z21" s="7" t="s">
        <v>9</v>
      </c>
      <c r="AA21" s="7" t="s">
        <v>9</v>
      </c>
      <c r="AB21" s="7" t="s">
        <v>9</v>
      </c>
      <c r="AC21" s="7" t="s">
        <v>9</v>
      </c>
      <c r="AD21" s="7" t="s">
        <v>9</v>
      </c>
      <c r="AE21" s="29" t="s">
        <v>9</v>
      </c>
    </row>
    <row r="22" spans="1:31" x14ac:dyDescent="0.25">
      <c r="A22" s="5" t="s">
        <v>41</v>
      </c>
      <c r="B22" s="3" t="s">
        <v>42</v>
      </c>
      <c r="C22" s="9">
        <v>2312.31</v>
      </c>
      <c r="D22" s="39">
        <v>296.39999999999998</v>
      </c>
      <c r="E22" s="40">
        <v>24349</v>
      </c>
      <c r="F22" s="39">
        <v>358.3</v>
      </c>
      <c r="G22" s="39">
        <v>61.75</v>
      </c>
      <c r="H22" s="4">
        <v>339.71</v>
      </c>
      <c r="I22" s="10" t="s">
        <v>9</v>
      </c>
      <c r="J22" s="7" t="s">
        <v>9</v>
      </c>
      <c r="K22" s="7" t="s">
        <v>9</v>
      </c>
      <c r="L22" s="7" t="s">
        <v>9</v>
      </c>
      <c r="M22" s="7" t="s">
        <v>9</v>
      </c>
      <c r="N22" s="7" t="s">
        <v>9</v>
      </c>
      <c r="O22" s="7" t="s">
        <v>9</v>
      </c>
      <c r="P22" s="7" t="s">
        <v>9</v>
      </c>
      <c r="Q22" s="7" t="s">
        <v>9</v>
      </c>
      <c r="R22" s="7" t="s">
        <v>9</v>
      </c>
      <c r="S22" s="7" t="s">
        <v>9</v>
      </c>
      <c r="T22" s="7" t="s">
        <v>9</v>
      </c>
      <c r="U22" s="7" t="s">
        <v>9</v>
      </c>
      <c r="V22" s="7" t="s">
        <v>9</v>
      </c>
      <c r="W22" s="7" t="s">
        <v>9</v>
      </c>
      <c r="X22" s="7" t="s">
        <v>9</v>
      </c>
      <c r="Y22" s="7" t="s">
        <v>9</v>
      </c>
      <c r="Z22" s="7" t="s">
        <v>9</v>
      </c>
      <c r="AA22" s="7" t="s">
        <v>9</v>
      </c>
      <c r="AB22" s="7" t="s">
        <v>9</v>
      </c>
      <c r="AC22" s="7" t="s">
        <v>9</v>
      </c>
      <c r="AD22" s="7" t="s">
        <v>9</v>
      </c>
      <c r="AE22" s="29" t="s">
        <v>9</v>
      </c>
    </row>
    <row r="23" spans="1:31" x14ac:dyDescent="0.25">
      <c r="A23" s="5" t="s">
        <v>43</v>
      </c>
      <c r="B23" s="3" t="s">
        <v>44</v>
      </c>
      <c r="C23" s="9">
        <v>1241.1926572499999</v>
      </c>
      <c r="D23" s="39">
        <v>598.5</v>
      </c>
      <c r="E23" s="40">
        <v>47073</v>
      </c>
      <c r="F23" s="39">
        <v>143.53976052499999</v>
      </c>
      <c r="G23" s="39">
        <v>70</v>
      </c>
      <c r="H23" s="4">
        <v>1034.8694744750001</v>
      </c>
      <c r="I23" s="10" t="s">
        <v>9</v>
      </c>
      <c r="J23" s="7" t="s">
        <v>9</v>
      </c>
      <c r="K23" s="7" t="s">
        <v>9</v>
      </c>
      <c r="L23" s="7" t="s">
        <v>9</v>
      </c>
      <c r="M23" s="7" t="s">
        <v>9</v>
      </c>
      <c r="N23" s="7" t="s">
        <v>9</v>
      </c>
      <c r="O23" s="7" t="s">
        <v>9</v>
      </c>
      <c r="P23" s="7" t="s">
        <v>9</v>
      </c>
      <c r="Q23" s="7" t="s">
        <v>9</v>
      </c>
      <c r="R23" s="7" t="s">
        <v>9</v>
      </c>
      <c r="S23" s="7" t="s">
        <v>9</v>
      </c>
      <c r="T23" s="7" t="s">
        <v>9</v>
      </c>
      <c r="U23" s="7" t="s">
        <v>9</v>
      </c>
      <c r="V23" s="7" t="s">
        <v>9</v>
      </c>
      <c r="W23" s="7" t="s">
        <v>9</v>
      </c>
      <c r="X23" s="7" t="s">
        <v>9</v>
      </c>
      <c r="Y23" s="7" t="s">
        <v>9</v>
      </c>
      <c r="Z23" s="7" t="s">
        <v>9</v>
      </c>
      <c r="AA23" s="7" t="s">
        <v>9</v>
      </c>
      <c r="AB23" s="7" t="s">
        <v>9</v>
      </c>
      <c r="AC23" s="7" t="s">
        <v>9</v>
      </c>
      <c r="AD23" s="7" t="s">
        <v>9</v>
      </c>
      <c r="AE23" s="29" t="s">
        <v>9</v>
      </c>
    </row>
    <row r="24" spans="1:31" x14ac:dyDescent="0.25">
      <c r="A24" s="5" t="s">
        <v>45</v>
      </c>
      <c r="B24" s="3" t="s">
        <v>46</v>
      </c>
      <c r="C24" s="9">
        <v>248.77916995000001</v>
      </c>
      <c r="D24" s="39">
        <v>69.752840910000003</v>
      </c>
      <c r="E24" s="40">
        <v>2602.25</v>
      </c>
      <c r="F24" s="39">
        <v>321.13936111252798</v>
      </c>
      <c r="G24" s="39">
        <v>53.75</v>
      </c>
      <c r="H24" s="4">
        <v>24.360796424999901</v>
      </c>
      <c r="I24" s="10" t="s">
        <v>9</v>
      </c>
      <c r="J24" s="7" t="s">
        <v>9</v>
      </c>
      <c r="K24" s="7" t="s">
        <v>9</v>
      </c>
      <c r="L24" s="7" t="s">
        <v>9</v>
      </c>
      <c r="M24" s="7" t="s">
        <v>9</v>
      </c>
      <c r="N24" s="7" t="s">
        <v>9</v>
      </c>
      <c r="O24" s="7" t="s">
        <v>9</v>
      </c>
      <c r="P24" s="7" t="s">
        <v>9</v>
      </c>
      <c r="Q24" s="7" t="s">
        <v>9</v>
      </c>
      <c r="R24" s="7" t="s">
        <v>9</v>
      </c>
      <c r="S24" s="7" t="s">
        <v>9</v>
      </c>
      <c r="T24" s="7" t="s">
        <v>9</v>
      </c>
      <c r="U24" s="7" t="s">
        <v>9</v>
      </c>
      <c r="V24" s="7" t="s">
        <v>9</v>
      </c>
      <c r="W24" s="7" t="s">
        <v>9</v>
      </c>
      <c r="X24" s="7" t="s">
        <v>9</v>
      </c>
      <c r="Y24" s="7" t="s">
        <v>9</v>
      </c>
      <c r="Z24" s="7" t="s">
        <v>9</v>
      </c>
      <c r="AA24" s="7" t="s">
        <v>9</v>
      </c>
      <c r="AB24" s="7" t="s">
        <v>9</v>
      </c>
      <c r="AC24" s="7" t="s">
        <v>9</v>
      </c>
      <c r="AD24" s="7" t="s">
        <v>9</v>
      </c>
      <c r="AE24" s="29" t="s">
        <v>9</v>
      </c>
    </row>
    <row r="25" spans="1:31" x14ac:dyDescent="0.25">
      <c r="A25" s="5" t="s">
        <v>47</v>
      </c>
      <c r="B25" s="3" t="s">
        <v>48</v>
      </c>
      <c r="C25" s="9">
        <v>844.94127507500002</v>
      </c>
      <c r="D25" s="39">
        <v>172.32425000000001</v>
      </c>
      <c r="E25" s="40">
        <v>10765.25</v>
      </c>
      <c r="F25" s="39">
        <v>155.85499999999999</v>
      </c>
      <c r="G25" s="39">
        <v>109.3</v>
      </c>
      <c r="H25" s="4">
        <v>160.173061475</v>
      </c>
      <c r="I25" s="10" t="s">
        <v>9</v>
      </c>
      <c r="J25" s="7">
        <v>1.5</v>
      </c>
      <c r="K25" s="7" t="s">
        <v>9</v>
      </c>
      <c r="L25" s="7">
        <v>386.19</v>
      </c>
      <c r="M25" s="7" t="s">
        <v>9</v>
      </c>
      <c r="N25" s="7" t="s">
        <v>9</v>
      </c>
      <c r="O25" s="7" t="s">
        <v>9</v>
      </c>
      <c r="P25" s="7">
        <v>0.23</v>
      </c>
      <c r="Q25" s="7" t="s">
        <v>9</v>
      </c>
      <c r="R25" s="7">
        <v>7.5</v>
      </c>
      <c r="S25" s="7" t="s">
        <v>9</v>
      </c>
      <c r="T25" s="7" t="s">
        <v>9</v>
      </c>
      <c r="U25" s="7" t="s">
        <v>9</v>
      </c>
      <c r="V25" s="7" t="s">
        <v>9</v>
      </c>
      <c r="W25" s="7" t="s">
        <v>9</v>
      </c>
      <c r="X25" s="7" t="s">
        <v>9</v>
      </c>
      <c r="Y25" s="7" t="s">
        <v>9</v>
      </c>
      <c r="Z25" s="7" t="s">
        <v>9</v>
      </c>
      <c r="AA25" s="7" t="s">
        <v>9</v>
      </c>
      <c r="AB25" s="7" t="s">
        <v>9</v>
      </c>
      <c r="AC25" s="7" t="s">
        <v>9</v>
      </c>
      <c r="AD25" s="7" t="s">
        <v>9</v>
      </c>
      <c r="AE25" s="29" t="s">
        <v>9</v>
      </c>
    </row>
    <row r="26" spans="1:31" x14ac:dyDescent="0.25">
      <c r="A26" s="5" t="s">
        <v>49</v>
      </c>
      <c r="B26" s="3" t="s">
        <v>50</v>
      </c>
      <c r="C26" s="9"/>
      <c r="D26" s="39"/>
      <c r="E26" s="40"/>
      <c r="F26" s="39"/>
      <c r="G26" s="39"/>
      <c r="H26" s="4"/>
      <c r="I26" s="10" t="s">
        <v>9</v>
      </c>
      <c r="J26" s="7" t="s">
        <v>9</v>
      </c>
      <c r="K26" s="7" t="s">
        <v>9</v>
      </c>
      <c r="L26" s="7" t="s">
        <v>9</v>
      </c>
      <c r="M26" s="7" t="s">
        <v>9</v>
      </c>
      <c r="N26" s="7" t="s">
        <v>9</v>
      </c>
      <c r="O26" s="7" t="s">
        <v>9</v>
      </c>
      <c r="P26" s="7" t="s">
        <v>9</v>
      </c>
      <c r="Q26" s="7" t="s">
        <v>9</v>
      </c>
      <c r="R26" s="7" t="s">
        <v>9</v>
      </c>
      <c r="S26" s="7" t="s">
        <v>9</v>
      </c>
      <c r="T26" s="7" t="s">
        <v>9</v>
      </c>
      <c r="U26" s="7" t="s">
        <v>9</v>
      </c>
      <c r="V26" s="7" t="s">
        <v>9</v>
      </c>
      <c r="W26" s="7" t="s">
        <v>9</v>
      </c>
      <c r="X26" s="7" t="s">
        <v>9</v>
      </c>
      <c r="Y26" s="7" t="s">
        <v>9</v>
      </c>
      <c r="Z26" s="7" t="s">
        <v>9</v>
      </c>
      <c r="AA26" s="7" t="s">
        <v>9</v>
      </c>
      <c r="AB26" s="7" t="s">
        <v>9</v>
      </c>
      <c r="AC26" s="7" t="s">
        <v>9</v>
      </c>
      <c r="AD26" s="7" t="s">
        <v>9</v>
      </c>
      <c r="AE26" s="29" t="s">
        <v>9</v>
      </c>
    </row>
    <row r="27" spans="1:31" x14ac:dyDescent="0.25">
      <c r="A27" s="5" t="s">
        <v>52</v>
      </c>
      <c r="B27" s="3" t="s">
        <v>53</v>
      </c>
      <c r="C27" s="9">
        <v>1023.52</v>
      </c>
      <c r="D27" s="39">
        <v>376.25</v>
      </c>
      <c r="E27" s="40">
        <v>18948</v>
      </c>
      <c r="F27" s="39">
        <v>486.44</v>
      </c>
      <c r="G27" s="39">
        <v>75</v>
      </c>
      <c r="H27" s="4">
        <v>249.97</v>
      </c>
      <c r="I27" s="10" t="s">
        <v>9</v>
      </c>
      <c r="J27" s="7" t="s">
        <v>9</v>
      </c>
      <c r="K27" s="7" t="s">
        <v>9</v>
      </c>
      <c r="L27" s="7" t="s">
        <v>9</v>
      </c>
      <c r="M27" s="7" t="s">
        <v>9</v>
      </c>
      <c r="N27" s="7" t="s">
        <v>9</v>
      </c>
      <c r="O27" s="7" t="s">
        <v>9</v>
      </c>
      <c r="P27" s="7" t="s">
        <v>9</v>
      </c>
      <c r="Q27" s="7" t="s">
        <v>9</v>
      </c>
      <c r="R27" s="7" t="s">
        <v>9</v>
      </c>
      <c r="S27" s="7" t="s">
        <v>9</v>
      </c>
      <c r="T27" s="7" t="s">
        <v>9</v>
      </c>
      <c r="U27" s="7" t="s">
        <v>9</v>
      </c>
      <c r="V27" s="7" t="s">
        <v>9</v>
      </c>
      <c r="W27" s="7" t="s">
        <v>9</v>
      </c>
      <c r="X27" s="7" t="s">
        <v>9</v>
      </c>
      <c r="Y27" s="7" t="s">
        <v>9</v>
      </c>
      <c r="Z27" s="7" t="s">
        <v>9</v>
      </c>
      <c r="AA27" s="7" t="s">
        <v>9</v>
      </c>
      <c r="AB27" s="7" t="s">
        <v>9</v>
      </c>
      <c r="AC27" s="7" t="s">
        <v>9</v>
      </c>
      <c r="AD27" s="7" t="s">
        <v>9</v>
      </c>
      <c r="AE27" s="29" t="s">
        <v>9</v>
      </c>
    </row>
    <row r="28" spans="1:31" x14ac:dyDescent="0.25">
      <c r="A28" s="5" t="s">
        <v>54</v>
      </c>
      <c r="B28" s="3" t="s">
        <v>55</v>
      </c>
      <c r="C28" s="9">
        <v>445.30199437499999</v>
      </c>
      <c r="D28" s="39">
        <v>242</v>
      </c>
      <c r="E28" s="40">
        <v>6375.25</v>
      </c>
      <c r="F28" s="39">
        <v>174.567499999999</v>
      </c>
      <c r="G28" s="39">
        <v>72</v>
      </c>
      <c r="H28" s="4">
        <v>241.985505625</v>
      </c>
      <c r="I28" s="10" t="s">
        <v>9</v>
      </c>
      <c r="J28" s="7" t="s">
        <v>9</v>
      </c>
      <c r="K28" s="7" t="s">
        <v>9</v>
      </c>
      <c r="L28" s="7" t="s">
        <v>9</v>
      </c>
      <c r="M28" s="7" t="s">
        <v>9</v>
      </c>
      <c r="N28" s="7" t="s">
        <v>9</v>
      </c>
      <c r="O28" s="7" t="s">
        <v>9</v>
      </c>
      <c r="P28" s="7" t="s">
        <v>9</v>
      </c>
      <c r="Q28" s="7" t="s">
        <v>9</v>
      </c>
      <c r="R28" s="7" t="s">
        <v>9</v>
      </c>
      <c r="S28" s="7" t="s">
        <v>9</v>
      </c>
      <c r="T28" s="7" t="s">
        <v>9</v>
      </c>
      <c r="U28" s="7" t="s">
        <v>9</v>
      </c>
      <c r="V28" s="7" t="s">
        <v>9</v>
      </c>
      <c r="W28" s="7" t="s">
        <v>9</v>
      </c>
      <c r="X28" s="7" t="s">
        <v>9</v>
      </c>
      <c r="Y28" s="7" t="s">
        <v>9</v>
      </c>
      <c r="Z28" s="7" t="s">
        <v>9</v>
      </c>
      <c r="AA28" s="7" t="s">
        <v>9</v>
      </c>
      <c r="AB28" s="7" t="s">
        <v>9</v>
      </c>
      <c r="AC28" s="7" t="s">
        <v>9</v>
      </c>
      <c r="AD28" s="7" t="s">
        <v>9</v>
      </c>
      <c r="AE28" s="29" t="s">
        <v>9</v>
      </c>
    </row>
    <row r="29" spans="1:31" x14ac:dyDescent="0.25">
      <c r="A29" s="5" t="s">
        <v>56</v>
      </c>
      <c r="B29" s="3" t="s">
        <v>57</v>
      </c>
      <c r="C29" s="9">
        <v>86.089138966666596</v>
      </c>
      <c r="D29" s="39">
        <v>66</v>
      </c>
      <c r="E29" s="40">
        <v>7310.6666666666597</v>
      </c>
      <c r="F29" s="39">
        <v>254.47666666666601</v>
      </c>
      <c r="G29" s="39">
        <v>56</v>
      </c>
      <c r="H29" s="4">
        <v>16.831504562666598</v>
      </c>
      <c r="I29" s="10" t="s">
        <v>9</v>
      </c>
      <c r="J29" s="7" t="s">
        <v>9</v>
      </c>
      <c r="K29" s="7" t="s">
        <v>9</v>
      </c>
      <c r="L29" s="7" t="s">
        <v>9</v>
      </c>
      <c r="M29" s="7" t="s">
        <v>9</v>
      </c>
      <c r="N29" s="7" t="s">
        <v>9</v>
      </c>
      <c r="O29" s="7" t="s">
        <v>9</v>
      </c>
      <c r="P29" s="7" t="s">
        <v>9</v>
      </c>
      <c r="Q29" s="7" t="s">
        <v>9</v>
      </c>
      <c r="R29" s="7" t="s">
        <v>9</v>
      </c>
      <c r="S29" s="7" t="s">
        <v>9</v>
      </c>
      <c r="T29" s="7" t="s">
        <v>9</v>
      </c>
      <c r="U29" s="7" t="s">
        <v>9</v>
      </c>
      <c r="V29" s="7" t="s">
        <v>9</v>
      </c>
      <c r="W29" s="7" t="s">
        <v>9</v>
      </c>
      <c r="X29" s="7" t="s">
        <v>9</v>
      </c>
      <c r="Y29" s="7" t="s">
        <v>9</v>
      </c>
      <c r="Z29" s="7" t="s">
        <v>9</v>
      </c>
      <c r="AA29" s="7" t="s">
        <v>9</v>
      </c>
      <c r="AB29" s="7" t="s">
        <v>9</v>
      </c>
      <c r="AC29" s="7" t="s">
        <v>9</v>
      </c>
      <c r="AD29" s="7" t="s">
        <v>9</v>
      </c>
      <c r="AE29" s="29" t="s">
        <v>9</v>
      </c>
    </row>
    <row r="30" spans="1:31" x14ac:dyDescent="0.25">
      <c r="A30" s="5" t="s">
        <v>58</v>
      </c>
      <c r="B30" s="3" t="s">
        <v>59</v>
      </c>
      <c r="C30" s="9">
        <v>315.394411722499</v>
      </c>
      <c r="D30" s="39">
        <v>137.30000000000001</v>
      </c>
      <c r="E30" s="40">
        <v>9753</v>
      </c>
      <c r="F30" s="39">
        <v>243.492117185057</v>
      </c>
      <c r="G30" s="39">
        <v>81</v>
      </c>
      <c r="H30" s="4">
        <v>59.594213947499902</v>
      </c>
      <c r="I30" s="10" t="s">
        <v>9</v>
      </c>
      <c r="J30" s="7" t="s">
        <v>9</v>
      </c>
      <c r="K30" s="7" t="s">
        <v>9</v>
      </c>
      <c r="L30" s="7" t="s">
        <v>9</v>
      </c>
      <c r="M30" s="7" t="s">
        <v>9</v>
      </c>
      <c r="N30" s="7" t="s">
        <v>9</v>
      </c>
      <c r="O30" s="7" t="s">
        <v>9</v>
      </c>
      <c r="P30" s="7" t="s">
        <v>9</v>
      </c>
      <c r="Q30" s="7" t="s">
        <v>9</v>
      </c>
      <c r="R30" s="7" t="s">
        <v>9</v>
      </c>
      <c r="S30" s="7" t="s">
        <v>9</v>
      </c>
      <c r="T30" s="7" t="s">
        <v>9</v>
      </c>
      <c r="U30" s="7" t="s">
        <v>9</v>
      </c>
      <c r="V30" s="7" t="s">
        <v>9</v>
      </c>
      <c r="W30" s="7" t="s">
        <v>9</v>
      </c>
      <c r="X30" s="7" t="s">
        <v>9</v>
      </c>
      <c r="Y30" s="7" t="s">
        <v>9</v>
      </c>
      <c r="Z30" s="7" t="s">
        <v>9</v>
      </c>
      <c r="AA30" s="7" t="s">
        <v>9</v>
      </c>
      <c r="AB30" s="7" t="s">
        <v>9</v>
      </c>
      <c r="AC30" s="7" t="s">
        <v>9</v>
      </c>
      <c r="AD30" s="7" t="s">
        <v>9</v>
      </c>
      <c r="AE30" s="29" t="s">
        <v>9</v>
      </c>
    </row>
    <row r="31" spans="1:31" x14ac:dyDescent="0.25">
      <c r="A31" s="5" t="s">
        <v>60</v>
      </c>
      <c r="B31" s="3" t="s">
        <v>61</v>
      </c>
      <c r="C31" s="9">
        <v>319.7656152925</v>
      </c>
      <c r="D31" s="39">
        <v>171</v>
      </c>
      <c r="E31" s="40">
        <v>11060.75</v>
      </c>
      <c r="F31" s="39">
        <v>1262.7774999999999</v>
      </c>
      <c r="G31" s="39">
        <v>67.775000000000006</v>
      </c>
      <c r="H31" s="4">
        <v>191.39351429999999</v>
      </c>
      <c r="I31" s="10" t="s">
        <v>9</v>
      </c>
      <c r="J31" s="7" t="s">
        <v>9</v>
      </c>
      <c r="K31" s="7" t="s">
        <v>9</v>
      </c>
      <c r="L31" s="7" t="s">
        <v>9</v>
      </c>
      <c r="M31" s="7" t="s">
        <v>9</v>
      </c>
      <c r="N31" s="7" t="s">
        <v>9</v>
      </c>
      <c r="O31" s="7" t="s">
        <v>9</v>
      </c>
      <c r="P31" s="7" t="s">
        <v>9</v>
      </c>
      <c r="Q31" s="7" t="s">
        <v>9</v>
      </c>
      <c r="R31" s="7" t="s">
        <v>9</v>
      </c>
      <c r="S31" s="7" t="s">
        <v>9</v>
      </c>
      <c r="T31" s="7" t="s">
        <v>9</v>
      </c>
      <c r="U31" s="7" t="s">
        <v>9</v>
      </c>
      <c r="V31" s="7" t="s">
        <v>9</v>
      </c>
      <c r="W31" s="7" t="s">
        <v>9</v>
      </c>
      <c r="X31" s="7" t="s">
        <v>9</v>
      </c>
      <c r="Y31" s="7" t="s">
        <v>9</v>
      </c>
      <c r="Z31" s="7" t="s">
        <v>9</v>
      </c>
      <c r="AA31" s="7" t="s">
        <v>9</v>
      </c>
      <c r="AB31" s="7" t="s">
        <v>9</v>
      </c>
      <c r="AC31" s="7" t="s">
        <v>9</v>
      </c>
      <c r="AD31" s="7" t="s">
        <v>9</v>
      </c>
      <c r="AE31" s="29" t="s">
        <v>9</v>
      </c>
    </row>
    <row r="32" spans="1:31" x14ac:dyDescent="0.25">
      <c r="A32" s="5" t="s">
        <v>62</v>
      </c>
      <c r="B32" s="3" t="s">
        <v>63</v>
      </c>
      <c r="C32" s="9">
        <v>98.704364389999995</v>
      </c>
      <c r="D32" s="39">
        <v>82.097499999999997</v>
      </c>
      <c r="E32" s="40">
        <v>6112</v>
      </c>
      <c r="F32" s="39">
        <v>357.35999999999899</v>
      </c>
      <c r="G32" s="39">
        <v>85</v>
      </c>
      <c r="H32" s="4">
        <v>13.224635605</v>
      </c>
      <c r="I32" s="10" t="s">
        <v>9</v>
      </c>
      <c r="J32" s="7" t="s">
        <v>9</v>
      </c>
      <c r="K32" s="7" t="s">
        <v>9</v>
      </c>
      <c r="L32" s="7" t="s">
        <v>9</v>
      </c>
      <c r="M32" s="7" t="s">
        <v>9</v>
      </c>
      <c r="N32" s="7" t="s">
        <v>9</v>
      </c>
      <c r="O32" s="7" t="s">
        <v>9</v>
      </c>
      <c r="P32" s="7" t="s">
        <v>9</v>
      </c>
      <c r="Q32" s="7" t="s">
        <v>9</v>
      </c>
      <c r="R32" s="7" t="s">
        <v>9</v>
      </c>
      <c r="S32" s="7" t="s">
        <v>9</v>
      </c>
      <c r="T32" s="7" t="s">
        <v>9</v>
      </c>
      <c r="U32" s="7" t="s">
        <v>9</v>
      </c>
      <c r="V32" s="7" t="s">
        <v>9</v>
      </c>
      <c r="W32" s="7" t="s">
        <v>9</v>
      </c>
      <c r="X32" s="7" t="s">
        <v>9</v>
      </c>
      <c r="Y32" s="7" t="s">
        <v>9</v>
      </c>
      <c r="Z32" s="7" t="s">
        <v>9</v>
      </c>
      <c r="AA32" s="7" t="s">
        <v>9</v>
      </c>
      <c r="AB32" s="7" t="s">
        <v>9</v>
      </c>
      <c r="AC32" s="7" t="s">
        <v>9</v>
      </c>
      <c r="AD32" s="7" t="s">
        <v>9</v>
      </c>
      <c r="AE32" s="29" t="s">
        <v>9</v>
      </c>
    </row>
    <row r="33" spans="1:32" x14ac:dyDescent="0.25">
      <c r="A33" s="5" t="s">
        <v>64</v>
      </c>
      <c r="B33" s="3" t="s">
        <v>65</v>
      </c>
      <c r="C33" s="9">
        <v>187.4030899</v>
      </c>
      <c r="D33" s="39">
        <v>164.96</v>
      </c>
      <c r="E33" s="40">
        <v>15065.75</v>
      </c>
      <c r="F33" s="39">
        <v>241.64249999999899</v>
      </c>
      <c r="G33" s="39">
        <v>89</v>
      </c>
      <c r="H33" s="4">
        <v>21.370301715</v>
      </c>
      <c r="I33" s="10" t="s">
        <v>9</v>
      </c>
      <c r="J33" s="7" t="s">
        <v>9</v>
      </c>
      <c r="K33" s="7" t="s">
        <v>9</v>
      </c>
      <c r="L33" s="7" t="s">
        <v>9</v>
      </c>
      <c r="M33" s="7" t="s">
        <v>9</v>
      </c>
      <c r="N33" s="7" t="s">
        <v>9</v>
      </c>
      <c r="O33" s="7" t="s">
        <v>9</v>
      </c>
      <c r="P33" s="7" t="s">
        <v>9</v>
      </c>
      <c r="Q33" s="7" t="s">
        <v>9</v>
      </c>
      <c r="R33" s="7" t="s">
        <v>9</v>
      </c>
      <c r="S33" s="7" t="s">
        <v>9</v>
      </c>
      <c r="T33" s="7" t="s">
        <v>9</v>
      </c>
      <c r="U33" s="7" t="s">
        <v>9</v>
      </c>
      <c r="V33" s="7" t="s">
        <v>9</v>
      </c>
      <c r="W33" s="7" t="s">
        <v>9</v>
      </c>
      <c r="X33" s="7" t="s">
        <v>9</v>
      </c>
      <c r="Y33" s="7" t="s">
        <v>9</v>
      </c>
      <c r="Z33" s="7" t="s">
        <v>9</v>
      </c>
      <c r="AA33" s="7" t="s">
        <v>9</v>
      </c>
      <c r="AB33" s="7" t="s">
        <v>9</v>
      </c>
      <c r="AC33" s="7" t="s">
        <v>9</v>
      </c>
      <c r="AD33" s="7" t="s">
        <v>9</v>
      </c>
      <c r="AE33" s="29" t="s">
        <v>9</v>
      </c>
    </row>
    <row r="34" spans="1:32" x14ac:dyDescent="0.25">
      <c r="A34" s="5" t="s">
        <v>66</v>
      </c>
      <c r="B34" s="3" t="s">
        <v>67</v>
      </c>
      <c r="C34" s="9"/>
      <c r="D34" s="39"/>
      <c r="E34" s="40"/>
      <c r="F34" s="39"/>
      <c r="G34" s="39"/>
      <c r="H34" s="4"/>
      <c r="I34" s="10" t="s">
        <v>9</v>
      </c>
      <c r="J34" s="7" t="s">
        <v>9</v>
      </c>
      <c r="K34" s="7" t="s">
        <v>9</v>
      </c>
      <c r="L34" s="7" t="s">
        <v>9</v>
      </c>
      <c r="M34" s="7" t="s">
        <v>9</v>
      </c>
      <c r="N34" s="7" t="s">
        <v>9</v>
      </c>
      <c r="O34" s="7" t="s">
        <v>9</v>
      </c>
      <c r="P34" s="7" t="s">
        <v>9</v>
      </c>
      <c r="Q34" s="7" t="s">
        <v>9</v>
      </c>
      <c r="R34" s="7" t="s">
        <v>9</v>
      </c>
      <c r="S34" s="7" t="s">
        <v>9</v>
      </c>
      <c r="T34" s="7" t="s">
        <v>9</v>
      </c>
      <c r="U34" s="7" t="s">
        <v>9</v>
      </c>
      <c r="V34" s="7" t="s">
        <v>9</v>
      </c>
      <c r="W34" s="7" t="s">
        <v>9</v>
      </c>
      <c r="X34" s="7" t="s">
        <v>9</v>
      </c>
      <c r="Y34" s="7" t="s">
        <v>9</v>
      </c>
      <c r="Z34" s="7" t="s">
        <v>9</v>
      </c>
      <c r="AA34" s="7" t="s">
        <v>9</v>
      </c>
      <c r="AB34" s="7" t="s">
        <v>9</v>
      </c>
      <c r="AC34" s="7" t="s">
        <v>9</v>
      </c>
      <c r="AD34" s="7" t="s">
        <v>9</v>
      </c>
      <c r="AE34" s="29" t="s">
        <v>9</v>
      </c>
      <c r="AF34" s="7"/>
    </row>
    <row r="35" spans="1:32" x14ac:dyDescent="0.25">
      <c r="A35" s="5" t="s">
        <v>68</v>
      </c>
      <c r="B35" s="3" t="s">
        <v>69</v>
      </c>
      <c r="C35" s="9">
        <v>632.70862575000001</v>
      </c>
      <c r="D35" s="39">
        <v>100</v>
      </c>
      <c r="E35" s="40">
        <v>8052.75</v>
      </c>
      <c r="F35" s="39">
        <v>82.236579466401807</v>
      </c>
      <c r="G35" s="39">
        <v>54.75</v>
      </c>
      <c r="H35" s="4">
        <v>187.368696825</v>
      </c>
      <c r="I35" s="10" t="s">
        <v>9</v>
      </c>
      <c r="J35" s="7" t="s">
        <v>9</v>
      </c>
      <c r="K35" s="7" t="s">
        <v>9</v>
      </c>
      <c r="L35" s="7" t="s">
        <v>9</v>
      </c>
      <c r="M35" s="7" t="s">
        <v>9</v>
      </c>
      <c r="N35" s="7" t="s">
        <v>9</v>
      </c>
      <c r="O35" s="7" t="s">
        <v>9</v>
      </c>
      <c r="P35" s="7" t="s">
        <v>9</v>
      </c>
      <c r="Q35" s="7" t="s">
        <v>9</v>
      </c>
      <c r="R35" s="7" t="s">
        <v>9</v>
      </c>
      <c r="S35" s="7" t="s">
        <v>9</v>
      </c>
      <c r="T35" s="7" t="s">
        <v>9</v>
      </c>
      <c r="U35" s="7" t="s">
        <v>9</v>
      </c>
      <c r="V35" s="7" t="s">
        <v>9</v>
      </c>
      <c r="W35" s="7" t="s">
        <v>9</v>
      </c>
      <c r="X35" s="7" t="s">
        <v>9</v>
      </c>
      <c r="Y35" s="7" t="s">
        <v>9</v>
      </c>
      <c r="Z35" s="7" t="s">
        <v>9</v>
      </c>
      <c r="AA35" s="7" t="s">
        <v>9</v>
      </c>
      <c r="AB35" s="7" t="s">
        <v>9</v>
      </c>
      <c r="AC35" s="7" t="s">
        <v>9</v>
      </c>
      <c r="AD35" s="7" t="s">
        <v>9</v>
      </c>
      <c r="AE35" s="29" t="s">
        <v>9</v>
      </c>
    </row>
    <row r="36" spans="1:32" x14ac:dyDescent="0.25">
      <c r="A36" s="5" t="s">
        <v>70</v>
      </c>
      <c r="B36" s="3" t="s">
        <v>71</v>
      </c>
      <c r="C36" s="9">
        <v>154.884373885</v>
      </c>
      <c r="D36" s="39">
        <v>227.005</v>
      </c>
      <c r="E36" s="40">
        <v>13749</v>
      </c>
      <c r="F36" s="39">
        <v>948.15750000000003</v>
      </c>
      <c r="G36" s="39">
        <v>75</v>
      </c>
      <c r="H36" s="4">
        <v>137.57836987499999</v>
      </c>
      <c r="I36" s="10" t="s">
        <v>9</v>
      </c>
      <c r="J36" s="7" t="s">
        <v>9</v>
      </c>
      <c r="K36" s="7" t="s">
        <v>9</v>
      </c>
      <c r="L36" s="7" t="s">
        <v>9</v>
      </c>
      <c r="M36" s="7" t="s">
        <v>9</v>
      </c>
      <c r="N36" s="7" t="s">
        <v>9</v>
      </c>
      <c r="O36" s="7" t="s">
        <v>9</v>
      </c>
      <c r="P36" s="7" t="s">
        <v>9</v>
      </c>
      <c r="Q36" s="7" t="s">
        <v>9</v>
      </c>
      <c r="R36" s="7" t="s">
        <v>9</v>
      </c>
      <c r="S36" s="7" t="s">
        <v>9</v>
      </c>
      <c r="T36" s="7" t="s">
        <v>9</v>
      </c>
      <c r="U36" s="7" t="s">
        <v>9</v>
      </c>
      <c r="V36" s="7" t="s">
        <v>9</v>
      </c>
      <c r="W36" s="7" t="s">
        <v>9</v>
      </c>
      <c r="X36" s="7" t="s">
        <v>9</v>
      </c>
      <c r="Y36" s="7" t="s">
        <v>9</v>
      </c>
      <c r="Z36" s="7" t="s">
        <v>9</v>
      </c>
      <c r="AA36" s="7" t="s">
        <v>9</v>
      </c>
      <c r="AB36" s="7" t="s">
        <v>9</v>
      </c>
      <c r="AC36" s="7" t="s">
        <v>9</v>
      </c>
      <c r="AD36" s="7" t="s">
        <v>9</v>
      </c>
      <c r="AE36" s="29" t="s">
        <v>9</v>
      </c>
    </row>
    <row r="37" spans="1:32" x14ac:dyDescent="0.25">
      <c r="A37" s="5" t="s">
        <v>72</v>
      </c>
      <c r="B37" s="3" t="s">
        <v>73</v>
      </c>
      <c r="C37" s="9">
        <v>809.85149327500005</v>
      </c>
      <c r="D37" s="39">
        <v>343.75</v>
      </c>
      <c r="E37" s="40">
        <v>25509</v>
      </c>
      <c r="F37" s="39">
        <v>891.29519672737399</v>
      </c>
      <c r="G37" s="39">
        <v>63.335000000000001</v>
      </c>
      <c r="H37" s="4">
        <v>243.10063044999899</v>
      </c>
      <c r="I37" s="10" t="s">
        <v>9</v>
      </c>
      <c r="J37" s="7" t="s">
        <v>9</v>
      </c>
      <c r="K37" s="7" t="s">
        <v>9</v>
      </c>
      <c r="L37" s="7" t="s">
        <v>9</v>
      </c>
      <c r="M37" s="7" t="s">
        <v>9</v>
      </c>
      <c r="N37" s="7" t="s">
        <v>9</v>
      </c>
      <c r="O37" s="7" t="s">
        <v>9</v>
      </c>
      <c r="P37" s="7" t="s">
        <v>9</v>
      </c>
      <c r="Q37" s="7" t="s">
        <v>9</v>
      </c>
      <c r="R37" s="7" t="s">
        <v>9</v>
      </c>
      <c r="S37" s="7" t="s">
        <v>9</v>
      </c>
      <c r="T37" s="7" t="s">
        <v>9</v>
      </c>
      <c r="U37" s="7" t="s">
        <v>9</v>
      </c>
      <c r="V37" s="7" t="s">
        <v>9</v>
      </c>
      <c r="W37" s="7" t="s">
        <v>9</v>
      </c>
      <c r="X37" s="7" t="s">
        <v>9</v>
      </c>
      <c r="Y37" s="7" t="s">
        <v>9</v>
      </c>
      <c r="Z37" s="7" t="s">
        <v>9</v>
      </c>
      <c r="AA37" s="7" t="s">
        <v>9</v>
      </c>
      <c r="AB37" s="7" t="s">
        <v>9</v>
      </c>
      <c r="AC37" s="7" t="s">
        <v>9</v>
      </c>
      <c r="AD37" s="7" t="s">
        <v>9</v>
      </c>
      <c r="AE37" s="29" t="s">
        <v>9</v>
      </c>
    </row>
    <row r="38" spans="1:32" x14ac:dyDescent="0.25">
      <c r="A38" s="5" t="s">
        <v>74</v>
      </c>
      <c r="B38" s="3" t="s">
        <v>75</v>
      </c>
      <c r="C38" s="9">
        <v>406.50568370249903</v>
      </c>
      <c r="D38" s="39">
        <v>236.24529999999999</v>
      </c>
      <c r="E38" s="40">
        <v>19242</v>
      </c>
      <c r="F38" s="39">
        <v>442.69749999999999</v>
      </c>
      <c r="G38" s="39">
        <v>70</v>
      </c>
      <c r="H38" s="4">
        <v>220.28360814999999</v>
      </c>
      <c r="I38" s="10" t="s">
        <v>9</v>
      </c>
      <c r="J38" s="7" t="s">
        <v>9</v>
      </c>
      <c r="K38" s="7" t="s">
        <v>9</v>
      </c>
      <c r="L38" s="7" t="s">
        <v>9</v>
      </c>
      <c r="M38" s="7" t="s">
        <v>9</v>
      </c>
      <c r="N38" s="7" t="s">
        <v>9</v>
      </c>
      <c r="O38" s="7" t="s">
        <v>9</v>
      </c>
      <c r="P38" s="7" t="s">
        <v>9</v>
      </c>
      <c r="Q38" s="7" t="s">
        <v>9</v>
      </c>
      <c r="R38" s="7" t="s">
        <v>9</v>
      </c>
      <c r="S38" s="7" t="s">
        <v>9</v>
      </c>
      <c r="T38" s="7" t="s">
        <v>9</v>
      </c>
      <c r="U38" s="7" t="s">
        <v>9</v>
      </c>
      <c r="V38" s="7" t="s">
        <v>9</v>
      </c>
      <c r="W38" s="7" t="s">
        <v>9</v>
      </c>
      <c r="X38" s="7" t="s">
        <v>9</v>
      </c>
      <c r="Y38" s="7" t="s">
        <v>9</v>
      </c>
      <c r="Z38" s="7" t="s">
        <v>9</v>
      </c>
      <c r="AA38" s="7" t="s">
        <v>9</v>
      </c>
      <c r="AB38" s="7" t="s">
        <v>9</v>
      </c>
      <c r="AC38" s="7" t="s">
        <v>9</v>
      </c>
      <c r="AD38" s="7" t="s">
        <v>9</v>
      </c>
      <c r="AE38" s="29" t="s">
        <v>9</v>
      </c>
    </row>
    <row r="39" spans="1:32" x14ac:dyDescent="0.25">
      <c r="A39" s="5" t="s">
        <v>76</v>
      </c>
      <c r="B39" s="3" t="s">
        <v>77</v>
      </c>
      <c r="C39" s="9">
        <v>528.13157765000005</v>
      </c>
      <c r="D39" s="39">
        <v>286</v>
      </c>
      <c r="E39" s="40">
        <v>27153.5</v>
      </c>
      <c r="F39" s="39">
        <v>806.15499999999997</v>
      </c>
      <c r="G39" s="39">
        <v>115</v>
      </c>
      <c r="H39" s="4">
        <v>207.04692234999999</v>
      </c>
      <c r="I39" s="10" t="s">
        <v>9</v>
      </c>
      <c r="J39" s="7" t="s">
        <v>9</v>
      </c>
      <c r="K39" s="7" t="s">
        <v>9</v>
      </c>
      <c r="L39" s="7" t="s">
        <v>9</v>
      </c>
      <c r="M39" s="7" t="s">
        <v>9</v>
      </c>
      <c r="N39" s="7" t="s">
        <v>9</v>
      </c>
      <c r="O39" s="7" t="s">
        <v>9</v>
      </c>
      <c r="P39" s="7" t="s">
        <v>9</v>
      </c>
      <c r="Q39" s="7" t="s">
        <v>9</v>
      </c>
      <c r="R39" s="7" t="s">
        <v>9</v>
      </c>
      <c r="S39" s="7" t="s">
        <v>9</v>
      </c>
      <c r="T39" s="7" t="s">
        <v>9</v>
      </c>
      <c r="U39" s="7" t="s">
        <v>9</v>
      </c>
      <c r="V39" s="7" t="s">
        <v>9</v>
      </c>
      <c r="W39" s="7" t="s">
        <v>9</v>
      </c>
      <c r="X39" s="7" t="s">
        <v>9</v>
      </c>
      <c r="Y39" s="7" t="s">
        <v>9</v>
      </c>
      <c r="Z39" s="7" t="s">
        <v>9</v>
      </c>
      <c r="AA39" s="7" t="s">
        <v>9</v>
      </c>
      <c r="AB39" s="7" t="s">
        <v>9</v>
      </c>
      <c r="AC39" s="7" t="s">
        <v>9</v>
      </c>
      <c r="AD39" s="7" t="s">
        <v>9</v>
      </c>
      <c r="AE39" s="29" t="s">
        <v>9</v>
      </c>
    </row>
    <row r="40" spans="1:32" x14ac:dyDescent="0.25">
      <c r="A40" s="5" t="s">
        <v>78</v>
      </c>
      <c r="B40" s="3" t="s">
        <v>79</v>
      </c>
      <c r="C40" s="9">
        <v>193.651459475</v>
      </c>
      <c r="D40" s="39">
        <v>112.785</v>
      </c>
      <c r="E40" s="40">
        <v>9196</v>
      </c>
      <c r="F40" s="39">
        <v>1764.5457647629501</v>
      </c>
      <c r="G40" s="39">
        <v>85</v>
      </c>
      <c r="H40" s="4">
        <v>25.742135924999999</v>
      </c>
      <c r="I40" s="10" t="s">
        <v>9</v>
      </c>
      <c r="J40" s="7" t="s">
        <v>9</v>
      </c>
      <c r="K40" s="7" t="s">
        <v>9</v>
      </c>
      <c r="L40" s="7" t="s">
        <v>9</v>
      </c>
      <c r="M40" s="7" t="s">
        <v>9</v>
      </c>
      <c r="N40" s="7" t="s">
        <v>9</v>
      </c>
      <c r="O40" s="7" t="s">
        <v>9</v>
      </c>
      <c r="P40" s="7" t="s">
        <v>9</v>
      </c>
      <c r="Q40" s="7" t="s">
        <v>9</v>
      </c>
      <c r="R40" s="7" t="s">
        <v>9</v>
      </c>
      <c r="S40" s="7" t="s">
        <v>9</v>
      </c>
      <c r="T40" s="7" t="s">
        <v>9</v>
      </c>
      <c r="U40" s="7" t="s">
        <v>9</v>
      </c>
      <c r="V40" s="7" t="s">
        <v>9</v>
      </c>
      <c r="W40" s="7" t="s">
        <v>9</v>
      </c>
      <c r="X40" s="7" t="s">
        <v>9</v>
      </c>
      <c r="Y40" s="7" t="s">
        <v>9</v>
      </c>
      <c r="Z40" s="7" t="s">
        <v>9</v>
      </c>
      <c r="AA40" s="7" t="s">
        <v>9</v>
      </c>
      <c r="AB40" s="7" t="s">
        <v>9</v>
      </c>
      <c r="AC40" s="7" t="s">
        <v>9</v>
      </c>
      <c r="AD40" s="7" t="s">
        <v>9</v>
      </c>
      <c r="AE40" s="29" t="s">
        <v>9</v>
      </c>
    </row>
    <row r="41" spans="1:32" x14ac:dyDescent="0.25">
      <c r="A41" s="96" t="s">
        <v>1075</v>
      </c>
      <c r="B41" s="3" t="s">
        <v>89</v>
      </c>
      <c r="C41" s="9">
        <v>470.71002457499901</v>
      </c>
      <c r="D41" s="39">
        <v>155.897373125</v>
      </c>
      <c r="E41" s="40">
        <v>5899.5</v>
      </c>
      <c r="F41" s="39">
        <v>229.18676863672201</v>
      </c>
      <c r="G41" s="39">
        <v>70</v>
      </c>
      <c r="H41" s="4">
        <v>21.972802980000001</v>
      </c>
      <c r="I41" s="10" t="s">
        <v>9</v>
      </c>
      <c r="J41" s="7" t="s">
        <v>9</v>
      </c>
      <c r="K41" s="7" t="s">
        <v>9</v>
      </c>
      <c r="L41" s="7" t="s">
        <v>9</v>
      </c>
      <c r="M41" s="7" t="s">
        <v>9</v>
      </c>
      <c r="N41" s="7" t="s">
        <v>9</v>
      </c>
      <c r="O41" s="7" t="s">
        <v>9</v>
      </c>
      <c r="P41" s="7" t="s">
        <v>9</v>
      </c>
      <c r="Q41" s="7" t="s">
        <v>9</v>
      </c>
      <c r="R41" s="7" t="s">
        <v>9</v>
      </c>
      <c r="S41" s="7" t="s">
        <v>9</v>
      </c>
      <c r="T41" s="7" t="s">
        <v>9</v>
      </c>
      <c r="U41" s="7" t="s">
        <v>9</v>
      </c>
      <c r="V41" s="7" t="s">
        <v>9</v>
      </c>
      <c r="W41" s="7" t="s">
        <v>9</v>
      </c>
      <c r="X41" s="7" t="s">
        <v>9</v>
      </c>
      <c r="Y41" s="7" t="s">
        <v>9</v>
      </c>
      <c r="Z41" s="7" t="s">
        <v>9</v>
      </c>
      <c r="AA41" s="7" t="s">
        <v>9</v>
      </c>
      <c r="AB41" s="7" t="s">
        <v>9</v>
      </c>
      <c r="AC41" s="7" t="s">
        <v>9</v>
      </c>
      <c r="AD41" s="7" t="s">
        <v>9</v>
      </c>
      <c r="AE41" s="29" t="s">
        <v>9</v>
      </c>
    </row>
    <row r="42" spans="1:32" x14ac:dyDescent="0.25">
      <c r="A42" s="96" t="s">
        <v>1076</v>
      </c>
      <c r="B42" s="3" t="s">
        <v>90</v>
      </c>
      <c r="C42" s="9">
        <v>626.29343855000002</v>
      </c>
      <c r="D42" s="39">
        <v>103.749479175</v>
      </c>
      <c r="E42" s="40">
        <v>3783.75</v>
      </c>
      <c r="F42" s="39">
        <v>186.87732771824801</v>
      </c>
      <c r="G42" s="39">
        <v>70</v>
      </c>
      <c r="H42" s="4">
        <v>31.451698607499999</v>
      </c>
      <c r="I42" s="10" t="s">
        <v>9</v>
      </c>
      <c r="J42" s="7" t="s">
        <v>9</v>
      </c>
      <c r="K42" s="7" t="s">
        <v>9</v>
      </c>
      <c r="L42" s="7" t="s">
        <v>9</v>
      </c>
      <c r="M42" s="7" t="s">
        <v>9</v>
      </c>
      <c r="N42" s="7" t="s">
        <v>9</v>
      </c>
      <c r="O42" s="7" t="s">
        <v>9</v>
      </c>
      <c r="P42" s="7" t="s">
        <v>9</v>
      </c>
      <c r="Q42" s="7" t="s">
        <v>9</v>
      </c>
      <c r="R42" s="7" t="s">
        <v>9</v>
      </c>
      <c r="S42" s="7" t="s">
        <v>9</v>
      </c>
      <c r="T42" s="7" t="s">
        <v>9</v>
      </c>
      <c r="U42" s="7" t="s">
        <v>9</v>
      </c>
      <c r="V42" s="7" t="s">
        <v>9</v>
      </c>
      <c r="W42" s="7" t="s">
        <v>9</v>
      </c>
      <c r="X42" s="7" t="s">
        <v>9</v>
      </c>
      <c r="Y42" s="7" t="s">
        <v>9</v>
      </c>
      <c r="Z42" s="7" t="s">
        <v>9</v>
      </c>
      <c r="AA42" s="7" t="s">
        <v>9</v>
      </c>
      <c r="AB42" s="7" t="s">
        <v>9</v>
      </c>
      <c r="AC42" s="7" t="s">
        <v>9</v>
      </c>
      <c r="AD42" s="7" t="s">
        <v>9</v>
      </c>
      <c r="AE42" s="29" t="s">
        <v>9</v>
      </c>
    </row>
    <row r="43" spans="1:32" x14ac:dyDescent="0.25">
      <c r="A43" s="5" t="s">
        <v>91</v>
      </c>
      <c r="B43" s="3" t="s">
        <v>92</v>
      </c>
      <c r="C43" s="9"/>
      <c r="D43" s="39"/>
      <c r="E43" s="40"/>
      <c r="F43" s="39"/>
      <c r="G43" s="39"/>
      <c r="H43" s="4"/>
      <c r="I43" s="10" t="s">
        <v>9</v>
      </c>
      <c r="J43" s="7" t="s">
        <v>9</v>
      </c>
      <c r="K43" s="7" t="s">
        <v>9</v>
      </c>
      <c r="L43" s="7" t="s">
        <v>9</v>
      </c>
      <c r="M43" s="7" t="s">
        <v>9</v>
      </c>
      <c r="N43" s="7" t="s">
        <v>9</v>
      </c>
      <c r="O43" s="7" t="s">
        <v>9</v>
      </c>
      <c r="P43" s="7" t="s">
        <v>9</v>
      </c>
      <c r="Q43" s="7" t="s">
        <v>9</v>
      </c>
      <c r="R43" s="7" t="s">
        <v>9</v>
      </c>
      <c r="S43" s="7" t="s">
        <v>9</v>
      </c>
      <c r="T43" s="7" t="s">
        <v>9</v>
      </c>
      <c r="U43" s="7" t="s">
        <v>9</v>
      </c>
      <c r="V43" s="7" t="s">
        <v>9</v>
      </c>
      <c r="W43" s="7" t="s">
        <v>9</v>
      </c>
      <c r="X43" s="7" t="s">
        <v>9</v>
      </c>
      <c r="Y43" s="7" t="s">
        <v>9</v>
      </c>
      <c r="Z43" s="7" t="s">
        <v>9</v>
      </c>
      <c r="AA43" s="7" t="s">
        <v>9</v>
      </c>
      <c r="AB43" s="7" t="s">
        <v>9</v>
      </c>
      <c r="AC43" s="7" t="s">
        <v>9</v>
      </c>
      <c r="AD43" s="7" t="s">
        <v>9</v>
      </c>
      <c r="AE43" s="29" t="s">
        <v>9</v>
      </c>
    </row>
    <row r="44" spans="1:32" x14ac:dyDescent="0.25">
      <c r="A44" s="96" t="s">
        <v>1026</v>
      </c>
      <c r="B44" s="3" t="s">
        <v>83</v>
      </c>
      <c r="C44" s="9">
        <v>16.760000000000002</v>
      </c>
      <c r="D44" s="39">
        <v>11.63</v>
      </c>
      <c r="E44" s="40">
        <v>413</v>
      </c>
      <c r="F44" s="109">
        <v>364.3</v>
      </c>
      <c r="G44" s="109">
        <v>80.47</v>
      </c>
      <c r="H44" s="4">
        <v>2.1800000000000002</v>
      </c>
      <c r="I44" s="10">
        <v>2017</v>
      </c>
      <c r="J44" s="7">
        <v>1.59</v>
      </c>
      <c r="K44" s="7">
        <v>0.24</v>
      </c>
      <c r="L44" s="7" t="s">
        <v>9</v>
      </c>
      <c r="M44" s="7" t="s">
        <v>9</v>
      </c>
      <c r="N44" s="7" t="s">
        <v>9</v>
      </c>
      <c r="O44" s="7" t="s">
        <v>9</v>
      </c>
      <c r="P44" s="7" t="s">
        <v>9</v>
      </c>
      <c r="Q44" s="7" t="s">
        <v>9</v>
      </c>
      <c r="R44" s="7" t="s">
        <v>9</v>
      </c>
      <c r="S44" s="7" t="s">
        <v>9</v>
      </c>
      <c r="T44" s="7">
        <v>2.29</v>
      </c>
      <c r="U44" s="7" t="s">
        <v>9</v>
      </c>
      <c r="V44" s="7" t="s">
        <v>9</v>
      </c>
      <c r="W44" s="7" t="s">
        <v>9</v>
      </c>
      <c r="X44" s="7" t="s">
        <v>9</v>
      </c>
      <c r="Y44" s="7" t="s">
        <v>9</v>
      </c>
      <c r="Z44" s="7" t="s">
        <v>9</v>
      </c>
      <c r="AA44" s="7" t="s">
        <v>9</v>
      </c>
      <c r="AB44" s="7" t="s">
        <v>9</v>
      </c>
      <c r="AC44" s="7" t="s">
        <v>9</v>
      </c>
      <c r="AD44" s="7" t="s">
        <v>9</v>
      </c>
      <c r="AE44" s="29" t="s">
        <v>9</v>
      </c>
    </row>
    <row r="45" spans="1:32" x14ac:dyDescent="0.25">
      <c r="A45" s="96" t="s">
        <v>1019</v>
      </c>
      <c r="B45" s="3" t="s">
        <v>98</v>
      </c>
      <c r="C45" s="98">
        <v>156.6</v>
      </c>
      <c r="D45" s="109">
        <v>131.625</v>
      </c>
      <c r="E45" s="110">
        <v>13862.5</v>
      </c>
      <c r="F45" s="109">
        <v>253.3</v>
      </c>
      <c r="G45" s="109">
        <v>64.8</v>
      </c>
      <c r="H45" s="99">
        <v>86.5</v>
      </c>
      <c r="I45" s="10" t="s">
        <v>9</v>
      </c>
      <c r="J45" s="7">
        <v>1.42</v>
      </c>
      <c r="K45" s="7">
        <v>2.92</v>
      </c>
      <c r="L45" s="7" t="s">
        <v>9</v>
      </c>
      <c r="M45" s="7" t="s">
        <v>9</v>
      </c>
      <c r="N45" s="7" t="s">
        <v>9</v>
      </c>
      <c r="O45" s="7" t="s">
        <v>9</v>
      </c>
      <c r="P45" s="7" t="s">
        <v>9</v>
      </c>
      <c r="Q45" s="7" t="s">
        <v>9</v>
      </c>
      <c r="R45" s="7" t="s">
        <v>9</v>
      </c>
      <c r="S45" s="7" t="s">
        <v>9</v>
      </c>
      <c r="T45" s="7" t="s">
        <v>9</v>
      </c>
      <c r="U45" s="7" t="s">
        <v>9</v>
      </c>
      <c r="V45" s="7" t="s">
        <v>9</v>
      </c>
      <c r="W45" s="7" t="s">
        <v>9</v>
      </c>
      <c r="X45" s="7" t="s">
        <v>9</v>
      </c>
      <c r="Y45" s="7" t="s">
        <v>9</v>
      </c>
      <c r="Z45" s="7" t="s">
        <v>9</v>
      </c>
      <c r="AA45" s="7" t="s">
        <v>9</v>
      </c>
      <c r="AB45" s="7" t="s">
        <v>9</v>
      </c>
      <c r="AC45" s="7" t="s">
        <v>9</v>
      </c>
      <c r="AD45" s="7" t="s">
        <v>9</v>
      </c>
      <c r="AE45" s="29" t="s">
        <v>9</v>
      </c>
    </row>
    <row r="46" spans="1:32" x14ac:dyDescent="0.25">
      <c r="A46" s="96" t="s">
        <v>1009</v>
      </c>
      <c r="B46" s="3" t="s">
        <v>80</v>
      </c>
      <c r="C46" s="9">
        <v>96.746154837500001</v>
      </c>
      <c r="D46" s="39">
        <v>21.795000000000002</v>
      </c>
      <c r="E46" s="40">
        <v>1327</v>
      </c>
      <c r="F46" s="39">
        <v>110.01461001580699</v>
      </c>
      <c r="G46" s="39">
        <v>84.2</v>
      </c>
      <c r="H46" s="4">
        <v>19.08978428</v>
      </c>
      <c r="I46" s="10" t="s">
        <v>9</v>
      </c>
      <c r="J46" s="7">
        <v>2.69</v>
      </c>
      <c r="K46" s="7">
        <v>0.32</v>
      </c>
      <c r="L46" s="7" t="s">
        <v>9</v>
      </c>
      <c r="M46" s="7" t="s">
        <v>9</v>
      </c>
      <c r="N46" s="7" t="s">
        <v>9</v>
      </c>
      <c r="O46" s="7" t="s">
        <v>9</v>
      </c>
      <c r="P46" s="7" t="s">
        <v>9</v>
      </c>
      <c r="Q46" s="7" t="s">
        <v>9</v>
      </c>
      <c r="R46" s="7" t="s">
        <v>9</v>
      </c>
      <c r="S46" s="7" t="s">
        <v>9</v>
      </c>
      <c r="T46" s="7" t="s">
        <v>9</v>
      </c>
      <c r="U46" s="7" t="s">
        <v>9</v>
      </c>
      <c r="V46" s="7" t="s">
        <v>9</v>
      </c>
      <c r="W46" s="7" t="s">
        <v>9</v>
      </c>
      <c r="X46" s="7" t="s">
        <v>9</v>
      </c>
      <c r="Y46" s="7" t="s">
        <v>9</v>
      </c>
      <c r="Z46" s="7" t="s">
        <v>9</v>
      </c>
      <c r="AA46" s="7" t="s">
        <v>9</v>
      </c>
      <c r="AB46" s="7" t="s">
        <v>9</v>
      </c>
      <c r="AC46" s="7" t="s">
        <v>9</v>
      </c>
      <c r="AD46" s="7" t="s">
        <v>9</v>
      </c>
      <c r="AE46" s="29" t="s">
        <v>9</v>
      </c>
    </row>
    <row r="47" spans="1:32" x14ac:dyDescent="0.25">
      <c r="A47" s="96" t="s">
        <v>1018</v>
      </c>
      <c r="B47" s="3" t="s">
        <v>93</v>
      </c>
      <c r="C47" s="9">
        <v>194.75</v>
      </c>
      <c r="D47" s="39">
        <v>70.010000000000005</v>
      </c>
      <c r="E47" s="40">
        <v>6701</v>
      </c>
      <c r="F47" s="109">
        <v>914.67</v>
      </c>
      <c r="G47" s="109">
        <v>75.92</v>
      </c>
      <c r="H47" s="99">
        <v>85.44</v>
      </c>
      <c r="I47" s="10">
        <v>2019</v>
      </c>
      <c r="J47" s="7">
        <v>1.65</v>
      </c>
      <c r="K47" s="7" t="s">
        <v>9</v>
      </c>
      <c r="L47" s="7" t="s">
        <v>9</v>
      </c>
      <c r="M47" s="7" t="s">
        <v>9</v>
      </c>
      <c r="N47" s="7" t="s">
        <v>9</v>
      </c>
      <c r="O47" s="7" t="s">
        <v>9</v>
      </c>
      <c r="P47" s="7" t="s">
        <v>9</v>
      </c>
      <c r="Q47" s="7" t="s">
        <v>9</v>
      </c>
      <c r="R47" s="7" t="s">
        <v>9</v>
      </c>
      <c r="S47" s="7" t="s">
        <v>9</v>
      </c>
      <c r="T47" s="7">
        <v>29.67</v>
      </c>
      <c r="U47" s="7" t="s">
        <v>9</v>
      </c>
      <c r="V47" s="7" t="s">
        <v>9</v>
      </c>
      <c r="W47" s="7" t="s">
        <v>9</v>
      </c>
      <c r="X47" s="7" t="s">
        <v>9</v>
      </c>
      <c r="Y47" s="7" t="s">
        <v>9</v>
      </c>
      <c r="Z47" s="7" t="s">
        <v>9</v>
      </c>
      <c r="AA47" s="7" t="s">
        <v>9</v>
      </c>
      <c r="AB47" s="7" t="s">
        <v>9</v>
      </c>
      <c r="AC47" s="7" t="s">
        <v>9</v>
      </c>
      <c r="AD47" s="7" t="s">
        <v>9</v>
      </c>
      <c r="AE47" s="29" t="s">
        <v>9</v>
      </c>
    </row>
    <row r="48" spans="1:32" s="97" customFormat="1" x14ac:dyDescent="0.25">
      <c r="A48" s="96" t="s">
        <v>1049</v>
      </c>
      <c r="B48" s="97" t="s">
        <v>1050</v>
      </c>
      <c r="C48" s="139" t="s">
        <v>1051</v>
      </c>
      <c r="D48" s="140"/>
      <c r="E48" s="140"/>
      <c r="F48" s="140"/>
      <c r="G48" s="140"/>
      <c r="H48" s="141"/>
      <c r="I48" s="105"/>
      <c r="J48" s="106"/>
      <c r="K48" s="106"/>
      <c r="L48" s="106"/>
      <c r="M48" s="106"/>
      <c r="N48" s="106"/>
      <c r="O48" s="106"/>
      <c r="P48" s="106"/>
      <c r="Q48" s="106"/>
      <c r="R48" s="106"/>
      <c r="S48" s="106"/>
      <c r="T48" s="106"/>
      <c r="U48" s="106"/>
      <c r="V48" s="106"/>
      <c r="W48" s="106"/>
      <c r="X48" s="106"/>
      <c r="Y48" s="106"/>
      <c r="Z48" s="106"/>
      <c r="AA48" s="106"/>
      <c r="AB48" s="106"/>
      <c r="AC48" s="106"/>
      <c r="AD48" s="106"/>
      <c r="AE48" s="107"/>
    </row>
    <row r="49" spans="1:31" x14ac:dyDescent="0.25">
      <c r="A49" s="96" t="s">
        <v>1013</v>
      </c>
      <c r="B49" s="3" t="s">
        <v>87</v>
      </c>
      <c r="C49" s="9">
        <v>760.8</v>
      </c>
      <c r="D49" s="39">
        <v>175.57</v>
      </c>
      <c r="E49" s="40">
        <v>21938</v>
      </c>
      <c r="F49" s="109">
        <v>1909.89</v>
      </c>
      <c r="G49" s="39">
        <v>73.5</v>
      </c>
      <c r="H49" s="4">
        <v>162.03</v>
      </c>
      <c r="I49" s="10" t="s">
        <v>9</v>
      </c>
      <c r="J49" s="7">
        <v>2.0099999999999998</v>
      </c>
      <c r="K49" s="7" t="s">
        <v>9</v>
      </c>
      <c r="L49" s="7" t="s">
        <v>9</v>
      </c>
      <c r="M49" s="7" t="s">
        <v>9</v>
      </c>
      <c r="N49" s="7" t="s">
        <v>9</v>
      </c>
      <c r="O49" s="7" t="s">
        <v>9</v>
      </c>
      <c r="P49" s="7" t="s">
        <v>9</v>
      </c>
      <c r="Q49" s="7" t="s">
        <v>9</v>
      </c>
      <c r="R49" s="7" t="s">
        <v>9</v>
      </c>
      <c r="S49" s="7" t="s">
        <v>9</v>
      </c>
      <c r="T49" s="7" t="s">
        <v>9</v>
      </c>
      <c r="U49" s="7" t="s">
        <v>9</v>
      </c>
      <c r="V49" s="7" t="s">
        <v>9</v>
      </c>
      <c r="W49" s="7" t="s">
        <v>9</v>
      </c>
      <c r="X49" s="7" t="s">
        <v>9</v>
      </c>
      <c r="Y49" s="7" t="s">
        <v>9</v>
      </c>
      <c r="Z49" s="7" t="s">
        <v>9</v>
      </c>
      <c r="AA49" s="7" t="s">
        <v>9</v>
      </c>
      <c r="AB49" s="7" t="s">
        <v>9</v>
      </c>
      <c r="AC49" s="7" t="s">
        <v>9</v>
      </c>
      <c r="AD49" s="7" t="s">
        <v>9</v>
      </c>
      <c r="AE49" s="29" t="s">
        <v>9</v>
      </c>
    </row>
    <row r="50" spans="1:31" x14ac:dyDescent="0.25">
      <c r="A50" s="96" t="s">
        <v>1017</v>
      </c>
      <c r="B50" s="3" t="s">
        <v>94</v>
      </c>
      <c r="C50" s="9">
        <v>1025.54</v>
      </c>
      <c r="D50" s="39">
        <v>101.84</v>
      </c>
      <c r="E50" s="40">
        <v>8083</v>
      </c>
      <c r="F50" s="109">
        <v>516.78</v>
      </c>
      <c r="G50" s="39">
        <v>76.3</v>
      </c>
      <c r="H50" s="4">
        <v>155.5</v>
      </c>
      <c r="I50" s="10">
        <v>2017</v>
      </c>
      <c r="J50" s="7">
        <v>5.25</v>
      </c>
      <c r="K50" s="7">
        <v>3.73</v>
      </c>
      <c r="L50" s="7" t="s">
        <v>9</v>
      </c>
      <c r="M50" s="7" t="s">
        <v>9</v>
      </c>
      <c r="N50" s="7" t="s">
        <v>9</v>
      </c>
      <c r="O50" s="7" t="s">
        <v>9</v>
      </c>
      <c r="P50" s="7" t="s">
        <v>9</v>
      </c>
      <c r="Q50" s="7" t="s">
        <v>9</v>
      </c>
      <c r="R50" s="7" t="s">
        <v>9</v>
      </c>
      <c r="S50" s="7" t="s">
        <v>9</v>
      </c>
      <c r="T50" s="7">
        <v>213.46</v>
      </c>
      <c r="U50" s="7" t="s">
        <v>9</v>
      </c>
      <c r="V50" s="7" t="s">
        <v>9</v>
      </c>
      <c r="W50" s="7" t="s">
        <v>9</v>
      </c>
      <c r="X50" s="7" t="s">
        <v>9</v>
      </c>
      <c r="Y50" s="7" t="s">
        <v>9</v>
      </c>
      <c r="Z50" s="7" t="s">
        <v>9</v>
      </c>
      <c r="AA50" s="7" t="s">
        <v>9</v>
      </c>
      <c r="AB50" s="7" t="s">
        <v>9</v>
      </c>
      <c r="AC50" s="7" t="s">
        <v>9</v>
      </c>
      <c r="AD50" s="7" t="s">
        <v>9</v>
      </c>
      <c r="AE50" s="29" t="s">
        <v>9</v>
      </c>
    </row>
    <row r="51" spans="1:31" s="97" customFormat="1" x14ac:dyDescent="0.25">
      <c r="A51" s="96" t="s">
        <v>1045</v>
      </c>
      <c r="B51" s="97" t="s">
        <v>1046</v>
      </c>
      <c r="C51" s="139" t="s">
        <v>1052</v>
      </c>
      <c r="D51" s="140"/>
      <c r="E51" s="140"/>
      <c r="F51" s="140"/>
      <c r="G51" s="140"/>
      <c r="H51" s="141"/>
      <c r="I51" s="105"/>
      <c r="J51" s="106"/>
      <c r="K51" s="106"/>
      <c r="L51" s="106"/>
      <c r="M51" s="106"/>
      <c r="N51" s="106"/>
      <c r="O51" s="106"/>
      <c r="P51" s="106"/>
      <c r="Q51" s="106"/>
      <c r="R51" s="106"/>
      <c r="S51" s="106"/>
      <c r="T51" s="106"/>
      <c r="U51" s="106"/>
      <c r="V51" s="106"/>
      <c r="W51" s="106"/>
      <c r="X51" s="106"/>
      <c r="Y51" s="106"/>
      <c r="Z51" s="106"/>
      <c r="AA51" s="106"/>
      <c r="AB51" s="106"/>
      <c r="AC51" s="106"/>
      <c r="AD51" s="106"/>
      <c r="AE51" s="107"/>
    </row>
    <row r="52" spans="1:31" x14ac:dyDescent="0.25">
      <c r="A52" s="96" t="s">
        <v>1020</v>
      </c>
      <c r="B52" s="3" t="s">
        <v>99</v>
      </c>
      <c r="C52" s="139" t="s">
        <v>1038</v>
      </c>
      <c r="D52" s="140"/>
      <c r="E52" s="140"/>
      <c r="F52" s="140"/>
      <c r="G52" s="140"/>
      <c r="H52" s="141"/>
      <c r="I52" s="10" t="s">
        <v>9</v>
      </c>
      <c r="J52" s="7" t="s">
        <v>9</v>
      </c>
      <c r="K52" s="7" t="s">
        <v>9</v>
      </c>
      <c r="L52" s="7" t="s">
        <v>9</v>
      </c>
      <c r="M52" s="7" t="s">
        <v>9</v>
      </c>
      <c r="N52" s="7" t="s">
        <v>9</v>
      </c>
      <c r="O52" s="7" t="s">
        <v>9</v>
      </c>
      <c r="P52" s="7" t="s">
        <v>9</v>
      </c>
      <c r="Q52" s="7" t="s">
        <v>9</v>
      </c>
      <c r="R52" s="7" t="s">
        <v>9</v>
      </c>
      <c r="S52" s="7" t="s">
        <v>9</v>
      </c>
      <c r="T52" s="7" t="s">
        <v>9</v>
      </c>
      <c r="U52" s="7" t="s">
        <v>9</v>
      </c>
      <c r="V52" s="7" t="s">
        <v>9</v>
      </c>
      <c r="W52" s="7" t="s">
        <v>9</v>
      </c>
      <c r="X52" s="7" t="s">
        <v>9</v>
      </c>
      <c r="Y52" s="7" t="s">
        <v>9</v>
      </c>
      <c r="Z52" s="7" t="s">
        <v>9</v>
      </c>
      <c r="AA52" s="7" t="s">
        <v>9</v>
      </c>
      <c r="AB52" s="7" t="s">
        <v>9</v>
      </c>
      <c r="AC52" s="7" t="s">
        <v>9</v>
      </c>
      <c r="AD52" s="7" t="s">
        <v>9</v>
      </c>
      <c r="AE52" s="29" t="s">
        <v>9</v>
      </c>
    </row>
    <row r="53" spans="1:31" s="97" customFormat="1" x14ac:dyDescent="0.25">
      <c r="A53" s="96" t="s">
        <v>1028</v>
      </c>
      <c r="B53" s="104" t="s">
        <v>1001</v>
      </c>
      <c r="C53" s="98">
        <v>30.16</v>
      </c>
      <c r="D53" s="109">
        <v>6.09</v>
      </c>
      <c r="E53" s="110">
        <v>323</v>
      </c>
      <c r="F53" s="109">
        <v>184.24</v>
      </c>
      <c r="G53" s="109">
        <v>67.33</v>
      </c>
      <c r="H53" s="99">
        <v>2.2999999999999998</v>
      </c>
      <c r="I53" s="105">
        <v>2019</v>
      </c>
      <c r="J53" s="106">
        <v>4.25</v>
      </c>
      <c r="K53" s="106">
        <v>0.11</v>
      </c>
      <c r="L53" s="106"/>
      <c r="M53" s="106"/>
      <c r="N53" s="106"/>
      <c r="O53" s="106"/>
      <c r="P53" s="106"/>
      <c r="Q53" s="106"/>
      <c r="R53" s="106"/>
      <c r="S53" s="106"/>
      <c r="T53" s="106">
        <v>4.63</v>
      </c>
      <c r="U53" s="106"/>
      <c r="V53" s="106"/>
      <c r="W53" s="106"/>
      <c r="X53" s="106"/>
      <c r="Y53" s="106"/>
      <c r="Z53" s="106"/>
      <c r="AA53" s="106"/>
      <c r="AB53" s="106"/>
      <c r="AC53" s="106"/>
      <c r="AD53" s="106"/>
      <c r="AE53" s="107"/>
    </row>
    <row r="54" spans="1:31" s="97" customFormat="1" x14ac:dyDescent="0.25">
      <c r="A54" s="96" t="s">
        <v>1043</v>
      </c>
      <c r="B54" s="104" t="s">
        <v>1044</v>
      </c>
      <c r="C54" s="139" t="s">
        <v>1038</v>
      </c>
      <c r="D54" s="140"/>
      <c r="E54" s="140"/>
      <c r="F54" s="140"/>
      <c r="G54" s="140"/>
      <c r="H54" s="141"/>
      <c r="I54" s="105"/>
      <c r="J54" s="106"/>
      <c r="K54" s="106"/>
      <c r="L54" s="106"/>
      <c r="M54" s="106"/>
      <c r="N54" s="106"/>
      <c r="O54" s="106"/>
      <c r="P54" s="106"/>
      <c r="Q54" s="106"/>
      <c r="R54" s="106"/>
      <c r="S54" s="106"/>
      <c r="T54" s="106"/>
      <c r="U54" s="106"/>
      <c r="V54" s="106"/>
      <c r="W54" s="106"/>
      <c r="X54" s="106"/>
      <c r="Y54" s="106"/>
      <c r="Z54" s="106"/>
      <c r="AA54" s="106"/>
      <c r="AB54" s="106"/>
      <c r="AC54" s="106"/>
      <c r="AD54" s="106"/>
      <c r="AE54" s="107"/>
    </row>
    <row r="55" spans="1:31" x14ac:dyDescent="0.25">
      <c r="A55" s="96" t="s">
        <v>1010</v>
      </c>
      <c r="B55" s="3" t="s">
        <v>84</v>
      </c>
      <c r="C55" s="9">
        <v>25.565430419999998</v>
      </c>
      <c r="D55" s="39">
        <v>22.127500000000001</v>
      </c>
      <c r="E55" s="40">
        <v>452</v>
      </c>
      <c r="F55" s="39">
        <v>438.97661493234398</v>
      </c>
      <c r="G55" s="39">
        <v>96.174999999999997</v>
      </c>
      <c r="H55" s="4">
        <v>1.7007047147500001</v>
      </c>
      <c r="I55" s="10" t="s">
        <v>9</v>
      </c>
      <c r="J55" s="7">
        <v>1.38</v>
      </c>
      <c r="K55" s="7">
        <v>0.38</v>
      </c>
      <c r="L55" s="7" t="s">
        <v>9</v>
      </c>
      <c r="M55" s="7" t="s">
        <v>9</v>
      </c>
      <c r="N55" s="7" t="s">
        <v>9</v>
      </c>
      <c r="O55" s="7" t="s">
        <v>9</v>
      </c>
      <c r="P55" s="7" t="s">
        <v>9</v>
      </c>
      <c r="Q55" s="7" t="s">
        <v>9</v>
      </c>
      <c r="R55" s="7" t="s">
        <v>9</v>
      </c>
      <c r="S55" s="7" t="s">
        <v>9</v>
      </c>
      <c r="T55" s="7" t="s">
        <v>9</v>
      </c>
      <c r="U55" s="7" t="s">
        <v>9</v>
      </c>
      <c r="V55" s="7" t="s">
        <v>9</v>
      </c>
      <c r="W55" s="7" t="s">
        <v>9</v>
      </c>
      <c r="X55" s="7" t="s">
        <v>9</v>
      </c>
      <c r="Y55" s="7" t="s">
        <v>9</v>
      </c>
      <c r="Z55" s="7" t="s">
        <v>9</v>
      </c>
      <c r="AA55" s="7" t="s">
        <v>9</v>
      </c>
      <c r="AB55" s="7" t="s">
        <v>9</v>
      </c>
      <c r="AC55" s="7" t="s">
        <v>9</v>
      </c>
      <c r="AD55" s="7" t="s">
        <v>9</v>
      </c>
      <c r="AE55" s="29" t="s">
        <v>9</v>
      </c>
    </row>
    <row r="56" spans="1:31" x14ac:dyDescent="0.25">
      <c r="A56" s="96" t="s">
        <v>1011</v>
      </c>
      <c r="B56" s="3" t="s">
        <v>81</v>
      </c>
      <c r="C56" s="9">
        <v>29.177256272499999</v>
      </c>
      <c r="D56" s="39">
        <v>10.0725</v>
      </c>
      <c r="E56" s="40">
        <v>496.75</v>
      </c>
      <c r="F56" s="39">
        <v>200.89280877435701</v>
      </c>
      <c r="G56" s="39">
        <v>76.025000000000006</v>
      </c>
      <c r="H56" s="4">
        <v>2.0003426197500001</v>
      </c>
      <c r="I56" s="10" t="s">
        <v>9</v>
      </c>
      <c r="J56" s="7">
        <v>2.42</v>
      </c>
      <c r="K56" s="7">
        <v>0.18</v>
      </c>
      <c r="L56" s="7" t="s">
        <v>9</v>
      </c>
      <c r="M56" s="7" t="s">
        <v>9</v>
      </c>
      <c r="N56" s="7" t="s">
        <v>9</v>
      </c>
      <c r="O56" s="7" t="s">
        <v>9</v>
      </c>
      <c r="P56" s="7" t="s">
        <v>9</v>
      </c>
      <c r="Q56" s="7" t="s">
        <v>9</v>
      </c>
      <c r="R56" s="7" t="s">
        <v>9</v>
      </c>
      <c r="S56" s="7" t="s">
        <v>9</v>
      </c>
      <c r="T56" s="7">
        <v>2.4900000000000002</v>
      </c>
      <c r="U56" s="7" t="s">
        <v>9</v>
      </c>
      <c r="V56" s="7" t="s">
        <v>9</v>
      </c>
      <c r="W56" s="7" t="s">
        <v>9</v>
      </c>
      <c r="X56" s="7" t="s">
        <v>9</v>
      </c>
      <c r="Y56" s="7" t="s">
        <v>9</v>
      </c>
      <c r="Z56" s="7" t="s">
        <v>9</v>
      </c>
      <c r="AA56" s="7" t="s">
        <v>9</v>
      </c>
      <c r="AB56" s="7" t="s">
        <v>9</v>
      </c>
      <c r="AC56" s="7" t="s">
        <v>9</v>
      </c>
      <c r="AD56" s="7" t="s">
        <v>9</v>
      </c>
      <c r="AE56" s="29" t="s">
        <v>9</v>
      </c>
    </row>
    <row r="57" spans="1:31" s="97" customFormat="1" x14ac:dyDescent="0.25">
      <c r="A57" s="96" t="s">
        <v>1012</v>
      </c>
      <c r="B57" s="104" t="s">
        <v>1002</v>
      </c>
      <c r="C57" s="98">
        <v>58.56</v>
      </c>
      <c r="D57" s="109">
        <v>34.97</v>
      </c>
      <c r="E57" s="110">
        <v>2403</v>
      </c>
      <c r="F57" s="109">
        <v>692.9</v>
      </c>
      <c r="G57" s="109">
        <v>67.715000000000003</v>
      </c>
      <c r="H57" s="99">
        <v>13.595800000000001</v>
      </c>
      <c r="I57" s="105" t="s">
        <v>9</v>
      </c>
      <c r="J57" s="106">
        <v>1.54</v>
      </c>
      <c r="K57" s="106">
        <v>1.38</v>
      </c>
      <c r="L57" s="106"/>
      <c r="M57" s="106"/>
      <c r="N57" s="106"/>
      <c r="O57" s="106"/>
      <c r="P57" s="106"/>
      <c r="Q57" s="106"/>
      <c r="R57" s="106"/>
      <c r="S57" s="106"/>
      <c r="T57" s="106"/>
      <c r="U57" s="106"/>
      <c r="V57" s="106"/>
      <c r="W57" s="106"/>
      <c r="X57" s="106"/>
      <c r="Y57" s="106"/>
      <c r="Z57" s="106"/>
      <c r="AA57" s="106"/>
      <c r="AB57" s="106"/>
      <c r="AC57" s="106"/>
      <c r="AD57" s="106"/>
      <c r="AE57" s="107"/>
    </row>
    <row r="58" spans="1:31" x14ac:dyDescent="0.25">
      <c r="A58" s="96" t="s">
        <v>1027</v>
      </c>
      <c r="B58" s="3" t="s">
        <v>86</v>
      </c>
      <c r="C58" s="9">
        <v>18.302207636249999</v>
      </c>
      <c r="D58" s="39">
        <v>13.887499999999999</v>
      </c>
      <c r="E58" s="40">
        <v>629</v>
      </c>
      <c r="F58" s="39">
        <v>1510.9243891072699</v>
      </c>
      <c r="G58" s="39">
        <v>72</v>
      </c>
      <c r="H58" s="4">
        <v>8.3901813539999992</v>
      </c>
      <c r="I58" s="10" t="s">
        <v>9</v>
      </c>
      <c r="J58" s="7">
        <v>1.52</v>
      </c>
      <c r="K58" s="7" t="s">
        <v>9</v>
      </c>
      <c r="L58" s="7" t="s">
        <v>9</v>
      </c>
      <c r="M58" s="7" t="s">
        <v>9</v>
      </c>
      <c r="N58" s="7" t="s">
        <v>9</v>
      </c>
      <c r="O58" s="7" t="s">
        <v>9</v>
      </c>
      <c r="P58" s="7" t="s">
        <v>9</v>
      </c>
      <c r="Q58" s="7" t="s">
        <v>9</v>
      </c>
      <c r="R58" s="7" t="s">
        <v>9</v>
      </c>
      <c r="S58" s="7" t="s">
        <v>9</v>
      </c>
      <c r="T58" s="7" t="s">
        <v>9</v>
      </c>
      <c r="U58" s="7" t="s">
        <v>9</v>
      </c>
      <c r="V58" s="7" t="s">
        <v>9</v>
      </c>
      <c r="W58" s="7" t="s">
        <v>9</v>
      </c>
      <c r="X58" s="7" t="s">
        <v>9</v>
      </c>
      <c r="Y58" s="7" t="s">
        <v>9</v>
      </c>
      <c r="Z58" s="7" t="s">
        <v>9</v>
      </c>
      <c r="AA58" s="7" t="s">
        <v>9</v>
      </c>
      <c r="AB58" s="7" t="s">
        <v>9</v>
      </c>
      <c r="AC58" s="7" t="s">
        <v>9</v>
      </c>
      <c r="AD58" s="7" t="s">
        <v>9</v>
      </c>
      <c r="AE58" s="29" t="s">
        <v>9</v>
      </c>
    </row>
    <row r="59" spans="1:31" x14ac:dyDescent="0.25">
      <c r="A59" s="96" t="s">
        <v>1029</v>
      </c>
      <c r="B59" s="3" t="s">
        <v>97</v>
      </c>
      <c r="C59" s="9">
        <v>125.62</v>
      </c>
      <c r="D59" s="39">
        <v>143.53</v>
      </c>
      <c r="E59" s="40">
        <v>14908</v>
      </c>
      <c r="F59" s="39">
        <v>249.08</v>
      </c>
      <c r="G59" s="39">
        <v>63.3</v>
      </c>
      <c r="H59" s="4">
        <v>94.49</v>
      </c>
      <c r="I59" s="10" t="s">
        <v>9</v>
      </c>
      <c r="J59" s="7" t="s">
        <v>9</v>
      </c>
      <c r="K59" s="7" t="s">
        <v>9</v>
      </c>
      <c r="L59" s="7" t="s">
        <v>9</v>
      </c>
      <c r="M59" s="7" t="s">
        <v>9</v>
      </c>
      <c r="N59" s="7" t="s">
        <v>9</v>
      </c>
      <c r="O59" s="7" t="s">
        <v>9</v>
      </c>
      <c r="P59" s="7" t="s">
        <v>9</v>
      </c>
      <c r="Q59" s="7" t="s">
        <v>9</v>
      </c>
      <c r="R59" s="7" t="s">
        <v>9</v>
      </c>
      <c r="S59" s="7" t="s">
        <v>9</v>
      </c>
      <c r="T59" s="7" t="s">
        <v>9</v>
      </c>
      <c r="U59" s="7" t="s">
        <v>9</v>
      </c>
      <c r="V59" s="7" t="s">
        <v>9</v>
      </c>
      <c r="W59" s="7" t="s">
        <v>9</v>
      </c>
      <c r="X59" s="7" t="s">
        <v>9</v>
      </c>
      <c r="Y59" s="7" t="s">
        <v>9</v>
      </c>
      <c r="Z59" s="7" t="s">
        <v>9</v>
      </c>
      <c r="AA59" s="7" t="s">
        <v>9</v>
      </c>
      <c r="AB59" s="7" t="s">
        <v>9</v>
      </c>
      <c r="AC59" s="7" t="s">
        <v>9</v>
      </c>
      <c r="AD59" s="7" t="s">
        <v>9</v>
      </c>
      <c r="AE59" s="29" t="s">
        <v>9</v>
      </c>
    </row>
    <row r="60" spans="1:31" s="97" customFormat="1" x14ac:dyDescent="0.25">
      <c r="A60" s="96" t="s">
        <v>1014</v>
      </c>
      <c r="B60" s="104" t="s">
        <v>1004</v>
      </c>
      <c r="C60" s="98">
        <v>39.58</v>
      </c>
      <c r="D60" s="109">
        <v>22.035</v>
      </c>
      <c r="E60" s="110">
        <v>1752.5</v>
      </c>
      <c r="F60" s="109">
        <v>100.72750000000001</v>
      </c>
      <c r="G60" s="109">
        <v>54.475000000000001</v>
      </c>
      <c r="H60" s="99">
        <v>14.43403</v>
      </c>
      <c r="I60" s="105" t="s">
        <v>9</v>
      </c>
      <c r="J60" s="106">
        <v>1.9</v>
      </c>
      <c r="K60" s="106">
        <v>0.36</v>
      </c>
      <c r="L60" s="106"/>
      <c r="M60" s="106"/>
      <c r="N60" s="106"/>
      <c r="O60" s="106"/>
      <c r="P60" s="106"/>
      <c r="Q60" s="106"/>
      <c r="R60" s="106"/>
      <c r="S60" s="106"/>
      <c r="T60" s="106">
        <v>6.25</v>
      </c>
      <c r="U60" s="106"/>
      <c r="V60" s="106"/>
      <c r="W60" s="106"/>
      <c r="X60" s="106"/>
      <c r="Y60" s="106"/>
      <c r="Z60" s="106"/>
      <c r="AA60" s="106"/>
      <c r="AB60" s="106"/>
      <c r="AC60" s="106"/>
      <c r="AD60" s="106"/>
      <c r="AE60" s="107"/>
    </row>
    <row r="61" spans="1:31" x14ac:dyDescent="0.25">
      <c r="A61" s="96" t="s">
        <v>1030</v>
      </c>
      <c r="B61" s="3" t="s">
        <v>96</v>
      </c>
      <c r="C61" s="139" t="s">
        <v>1038</v>
      </c>
      <c r="D61" s="140"/>
      <c r="E61" s="140"/>
      <c r="F61" s="140"/>
      <c r="G61" s="140"/>
      <c r="H61" s="141"/>
      <c r="I61" s="10" t="s">
        <v>9</v>
      </c>
      <c r="J61" s="7" t="s">
        <v>9</v>
      </c>
      <c r="K61" s="7" t="s">
        <v>9</v>
      </c>
      <c r="L61" s="7" t="s">
        <v>9</v>
      </c>
      <c r="M61" s="7" t="s">
        <v>9</v>
      </c>
      <c r="N61" s="7" t="s">
        <v>9</v>
      </c>
      <c r="O61" s="7" t="s">
        <v>9</v>
      </c>
      <c r="P61" s="7" t="s">
        <v>9</v>
      </c>
      <c r="Q61" s="7" t="s">
        <v>9</v>
      </c>
      <c r="R61" s="7" t="s">
        <v>9</v>
      </c>
      <c r="S61" s="7" t="s">
        <v>9</v>
      </c>
      <c r="T61" s="7" t="s">
        <v>9</v>
      </c>
      <c r="U61" s="7" t="s">
        <v>9</v>
      </c>
      <c r="V61" s="7" t="s">
        <v>9</v>
      </c>
      <c r="W61" s="7" t="s">
        <v>9</v>
      </c>
      <c r="X61" s="7" t="s">
        <v>9</v>
      </c>
      <c r="Y61" s="7" t="s">
        <v>9</v>
      </c>
      <c r="Z61" s="7" t="s">
        <v>9</v>
      </c>
      <c r="AA61" s="7" t="s">
        <v>9</v>
      </c>
      <c r="AB61" s="7" t="s">
        <v>9</v>
      </c>
      <c r="AC61" s="7" t="s">
        <v>9</v>
      </c>
      <c r="AD61" s="7" t="s">
        <v>9</v>
      </c>
      <c r="AE61" s="29" t="s">
        <v>9</v>
      </c>
    </row>
    <row r="62" spans="1:31" s="97" customFormat="1" x14ac:dyDescent="0.25">
      <c r="A62" s="96" t="s">
        <v>1040</v>
      </c>
      <c r="B62" s="104" t="s">
        <v>1041</v>
      </c>
      <c r="C62" s="139" t="s">
        <v>1038</v>
      </c>
      <c r="D62" s="140"/>
      <c r="E62" s="140"/>
      <c r="F62" s="140"/>
      <c r="G62" s="140"/>
      <c r="H62" s="141"/>
      <c r="I62" s="105"/>
      <c r="J62" s="106"/>
      <c r="K62" s="106"/>
      <c r="L62" s="106"/>
      <c r="M62" s="106"/>
      <c r="N62" s="106"/>
      <c r="O62" s="106"/>
      <c r="P62" s="106"/>
      <c r="Q62" s="106"/>
      <c r="R62" s="106"/>
      <c r="S62" s="106"/>
      <c r="T62" s="106"/>
      <c r="U62" s="106"/>
      <c r="V62" s="106"/>
      <c r="W62" s="106"/>
      <c r="X62" s="106"/>
      <c r="Y62" s="106"/>
      <c r="Z62" s="106"/>
      <c r="AA62" s="106"/>
      <c r="AB62" s="106"/>
      <c r="AC62" s="106"/>
      <c r="AD62" s="106"/>
      <c r="AE62" s="107"/>
    </row>
    <row r="63" spans="1:31" x14ac:dyDescent="0.25">
      <c r="A63" s="96" t="s">
        <v>1015</v>
      </c>
      <c r="B63" s="3" t="s">
        <v>100</v>
      </c>
      <c r="C63" s="9">
        <v>503.81</v>
      </c>
      <c r="D63" s="39">
        <v>167.3</v>
      </c>
      <c r="E63" s="40">
        <v>15516</v>
      </c>
      <c r="F63" s="109">
        <v>181.84809999999999</v>
      </c>
      <c r="G63" s="39">
        <v>62.2</v>
      </c>
      <c r="H63" s="4">
        <v>116.33702785</v>
      </c>
      <c r="I63" s="10">
        <v>2018</v>
      </c>
      <c r="J63" s="7">
        <v>2.2000000000000002</v>
      </c>
      <c r="K63" s="7">
        <v>3.93</v>
      </c>
      <c r="L63" s="7" t="s">
        <v>9</v>
      </c>
      <c r="M63" s="7" t="s">
        <v>9</v>
      </c>
      <c r="N63" s="7" t="s">
        <v>9</v>
      </c>
      <c r="O63" s="7" t="s">
        <v>9</v>
      </c>
      <c r="P63" s="7" t="s">
        <v>9</v>
      </c>
      <c r="Q63" s="7" t="s">
        <v>9</v>
      </c>
      <c r="R63" s="7" t="s">
        <v>9</v>
      </c>
      <c r="S63" s="7" t="s">
        <v>9</v>
      </c>
      <c r="T63" s="7" t="s">
        <v>9</v>
      </c>
      <c r="U63" s="7" t="s">
        <v>9</v>
      </c>
      <c r="V63" s="7" t="s">
        <v>9</v>
      </c>
      <c r="W63" s="7" t="s">
        <v>9</v>
      </c>
      <c r="X63" s="7" t="s">
        <v>9</v>
      </c>
      <c r="Y63" s="7" t="s">
        <v>9</v>
      </c>
      <c r="Z63" s="7" t="s">
        <v>9</v>
      </c>
      <c r="AA63" s="7" t="s">
        <v>9</v>
      </c>
      <c r="AB63" s="7" t="s">
        <v>9</v>
      </c>
      <c r="AC63" s="7" t="s">
        <v>9</v>
      </c>
      <c r="AD63" s="7" t="s">
        <v>9</v>
      </c>
      <c r="AE63" s="29" t="s">
        <v>9</v>
      </c>
    </row>
    <row r="64" spans="1:31" x14ac:dyDescent="0.25">
      <c r="A64" s="96" t="s">
        <v>1047</v>
      </c>
      <c r="B64" s="104" t="s">
        <v>1048</v>
      </c>
      <c r="C64" s="139" t="s">
        <v>1051</v>
      </c>
      <c r="D64" s="140"/>
      <c r="E64" s="140"/>
      <c r="F64" s="140"/>
      <c r="G64" s="140"/>
      <c r="H64" s="141"/>
      <c r="I64" s="10"/>
      <c r="J64" s="7"/>
      <c r="K64" s="7"/>
      <c r="L64" s="7"/>
      <c r="M64" s="7"/>
      <c r="N64" s="7"/>
      <c r="O64" s="7"/>
      <c r="P64" s="7"/>
      <c r="Q64" s="7"/>
      <c r="R64" s="7"/>
      <c r="S64" s="7"/>
      <c r="T64" s="7"/>
      <c r="U64" s="7"/>
      <c r="V64" s="7"/>
      <c r="W64" s="7"/>
      <c r="X64" s="7"/>
      <c r="Y64" s="7"/>
      <c r="Z64" s="7"/>
      <c r="AA64" s="7"/>
      <c r="AB64" s="7"/>
      <c r="AC64" s="7"/>
      <c r="AD64" s="7"/>
      <c r="AE64" s="29"/>
    </row>
    <row r="65" spans="1:31" s="97" customFormat="1" x14ac:dyDescent="0.25">
      <c r="A65" s="96" t="s">
        <v>1032</v>
      </c>
      <c r="B65" s="104" t="s">
        <v>1033</v>
      </c>
      <c r="C65" s="139" t="s">
        <v>1037</v>
      </c>
      <c r="D65" s="140"/>
      <c r="E65" s="140"/>
      <c r="F65" s="140"/>
      <c r="G65" s="140"/>
      <c r="H65" s="141"/>
      <c r="I65" s="105" t="s">
        <v>9</v>
      </c>
      <c r="J65" s="106"/>
      <c r="K65" s="106"/>
      <c r="L65" s="106"/>
      <c r="M65" s="106"/>
      <c r="N65" s="106"/>
      <c r="O65" s="106"/>
      <c r="P65" s="106"/>
      <c r="Q65" s="106"/>
      <c r="R65" s="106"/>
      <c r="S65" s="106"/>
      <c r="T65" s="106"/>
      <c r="U65" s="106"/>
      <c r="V65" s="106"/>
      <c r="W65" s="106"/>
      <c r="X65" s="106"/>
      <c r="Y65" s="106"/>
      <c r="Z65" s="106"/>
      <c r="AA65" s="106"/>
      <c r="AB65" s="106"/>
      <c r="AC65" s="106"/>
      <c r="AD65" s="106"/>
      <c r="AE65" s="107"/>
    </row>
    <row r="66" spans="1:31" x14ac:dyDescent="0.25">
      <c r="A66" s="96" t="s">
        <v>1016</v>
      </c>
      <c r="B66" s="3" t="s">
        <v>95</v>
      </c>
      <c r="C66" s="9">
        <v>430.14</v>
      </c>
      <c r="D66" s="39">
        <v>181.79</v>
      </c>
      <c r="E66" s="40">
        <v>15438</v>
      </c>
      <c r="F66" s="39">
        <v>441.32299999999998</v>
      </c>
      <c r="G66" s="39">
        <v>76.58</v>
      </c>
      <c r="H66" s="4">
        <v>285.68</v>
      </c>
      <c r="I66" s="10">
        <v>2019</v>
      </c>
      <c r="J66" s="7">
        <v>1.55</v>
      </c>
      <c r="K66" s="7">
        <v>6.36</v>
      </c>
      <c r="L66" s="7" t="s">
        <v>9</v>
      </c>
      <c r="M66" s="7" t="s">
        <v>9</v>
      </c>
      <c r="N66" s="7" t="s">
        <v>9</v>
      </c>
      <c r="O66" s="7" t="s">
        <v>9</v>
      </c>
      <c r="P66" s="7" t="s">
        <v>9</v>
      </c>
      <c r="Q66" s="7" t="s">
        <v>9</v>
      </c>
      <c r="R66" s="7" t="s">
        <v>9</v>
      </c>
      <c r="S66" s="7" t="s">
        <v>9</v>
      </c>
      <c r="T66" s="7">
        <v>60.41</v>
      </c>
      <c r="U66" s="7" t="s">
        <v>9</v>
      </c>
      <c r="V66" s="7" t="s">
        <v>9</v>
      </c>
      <c r="W66" s="7" t="s">
        <v>9</v>
      </c>
      <c r="X66" s="7" t="s">
        <v>9</v>
      </c>
      <c r="Y66" s="7" t="s">
        <v>9</v>
      </c>
      <c r="Z66" s="7" t="s">
        <v>9</v>
      </c>
      <c r="AA66" s="7" t="s">
        <v>9</v>
      </c>
      <c r="AB66" s="7" t="s">
        <v>9</v>
      </c>
      <c r="AC66" s="7" t="s">
        <v>9</v>
      </c>
      <c r="AD66" s="7" t="s">
        <v>9</v>
      </c>
      <c r="AE66" s="29" t="s">
        <v>9</v>
      </c>
    </row>
    <row r="67" spans="1:31" x14ac:dyDescent="0.25">
      <c r="A67" s="96" t="s">
        <v>1021</v>
      </c>
      <c r="B67" s="3" t="s">
        <v>88</v>
      </c>
      <c r="C67" s="9">
        <v>697.49440167500006</v>
      </c>
      <c r="D67" s="39">
        <v>185.6575</v>
      </c>
      <c r="E67" s="40">
        <v>17096.25</v>
      </c>
      <c r="F67" s="39">
        <v>171.28</v>
      </c>
      <c r="G67" s="39">
        <v>69.974999999999994</v>
      </c>
      <c r="H67" s="4">
        <v>118.87656709999975</v>
      </c>
      <c r="I67" s="10" t="s">
        <v>9</v>
      </c>
      <c r="J67" s="7">
        <v>2.29</v>
      </c>
      <c r="K67" s="7">
        <v>4.22</v>
      </c>
      <c r="L67" s="7" t="s">
        <v>9</v>
      </c>
      <c r="M67" s="7" t="s">
        <v>9</v>
      </c>
      <c r="N67" s="7" t="s">
        <v>9</v>
      </c>
      <c r="O67" s="7" t="s">
        <v>9</v>
      </c>
      <c r="P67" s="7" t="s">
        <v>9</v>
      </c>
      <c r="Q67" s="7" t="s">
        <v>9</v>
      </c>
      <c r="R67" s="7" t="s">
        <v>9</v>
      </c>
      <c r="S67" s="7" t="s">
        <v>9</v>
      </c>
      <c r="T67" s="7" t="s">
        <v>9</v>
      </c>
      <c r="U67" s="7" t="s">
        <v>9</v>
      </c>
      <c r="V67" s="7" t="s">
        <v>9</v>
      </c>
      <c r="W67" s="7" t="s">
        <v>9</v>
      </c>
      <c r="X67" s="7" t="s">
        <v>9</v>
      </c>
      <c r="Y67" s="7" t="s">
        <v>9</v>
      </c>
      <c r="Z67" s="7" t="s">
        <v>9</v>
      </c>
      <c r="AA67" s="7" t="s">
        <v>9</v>
      </c>
      <c r="AB67" s="7" t="s">
        <v>9</v>
      </c>
      <c r="AC67" s="7" t="s">
        <v>9</v>
      </c>
      <c r="AD67" s="7" t="s">
        <v>9</v>
      </c>
      <c r="AE67" s="29" t="s">
        <v>9</v>
      </c>
    </row>
    <row r="68" spans="1:31" x14ac:dyDescent="0.25">
      <c r="A68" s="96" t="s">
        <v>1024</v>
      </c>
      <c r="B68" s="3" t="s">
        <v>101</v>
      </c>
      <c r="C68" s="9">
        <v>859.21</v>
      </c>
      <c r="D68" s="39">
        <v>255.2</v>
      </c>
      <c r="E68" s="40">
        <v>20876.3</v>
      </c>
      <c r="F68" s="39">
        <v>1556.9</v>
      </c>
      <c r="G68" s="39">
        <v>99.57</v>
      </c>
      <c r="H68" s="4">
        <v>152.9</v>
      </c>
      <c r="I68" s="10">
        <v>2020</v>
      </c>
      <c r="J68" s="7">
        <v>1.54</v>
      </c>
      <c r="K68" s="7" t="s">
        <v>9</v>
      </c>
      <c r="L68" s="7" t="s">
        <v>9</v>
      </c>
      <c r="M68" s="7" t="s">
        <v>9</v>
      </c>
      <c r="N68" s="7" t="s">
        <v>9</v>
      </c>
      <c r="O68" s="7" t="s">
        <v>9</v>
      </c>
      <c r="P68" s="7" t="s">
        <v>9</v>
      </c>
      <c r="Q68" s="7" t="s">
        <v>9</v>
      </c>
      <c r="R68" s="7" t="s">
        <v>9</v>
      </c>
      <c r="S68" s="7" t="s">
        <v>9</v>
      </c>
      <c r="T68" s="7" t="s">
        <v>9</v>
      </c>
      <c r="U68" s="7" t="s">
        <v>9</v>
      </c>
      <c r="V68" s="7" t="s">
        <v>9</v>
      </c>
      <c r="W68" s="7" t="s">
        <v>9</v>
      </c>
      <c r="X68" s="7" t="s">
        <v>9</v>
      </c>
      <c r="Y68" s="7" t="s">
        <v>9</v>
      </c>
      <c r="Z68" s="7" t="s">
        <v>9</v>
      </c>
      <c r="AA68" s="7" t="s">
        <v>9</v>
      </c>
      <c r="AB68" s="7" t="s">
        <v>9</v>
      </c>
      <c r="AC68" s="7" t="s">
        <v>9</v>
      </c>
      <c r="AD68" s="7" t="s">
        <v>9</v>
      </c>
      <c r="AE68" s="29" t="s">
        <v>9</v>
      </c>
    </row>
    <row r="69" spans="1:31" x14ac:dyDescent="0.25">
      <c r="A69" s="96" t="s">
        <v>1022</v>
      </c>
      <c r="B69" s="3" t="s">
        <v>85</v>
      </c>
      <c r="C69" s="9">
        <v>23.930266182499999</v>
      </c>
      <c r="D69" s="39">
        <v>18.064999999999898</v>
      </c>
      <c r="E69" s="40">
        <v>414.75</v>
      </c>
      <c r="F69" s="39">
        <v>500.8</v>
      </c>
      <c r="G69" s="39">
        <v>101.5625</v>
      </c>
      <c r="H69" s="4">
        <v>2.5683701005000001</v>
      </c>
      <c r="I69" s="10" t="s">
        <v>9</v>
      </c>
      <c r="J69" s="7">
        <v>1.39</v>
      </c>
      <c r="K69" s="7">
        <v>0.35</v>
      </c>
      <c r="L69" s="7" t="s">
        <v>9</v>
      </c>
      <c r="M69" s="7" t="s">
        <v>9</v>
      </c>
      <c r="N69" s="7" t="s">
        <v>9</v>
      </c>
      <c r="O69" s="7" t="s">
        <v>9</v>
      </c>
      <c r="P69" s="7" t="s">
        <v>9</v>
      </c>
      <c r="Q69" s="7" t="s">
        <v>9</v>
      </c>
      <c r="R69" s="7" t="s">
        <v>9</v>
      </c>
      <c r="S69" s="7" t="s">
        <v>9</v>
      </c>
      <c r="T69" s="7">
        <v>4.33</v>
      </c>
      <c r="U69" s="7" t="s">
        <v>9</v>
      </c>
      <c r="V69" s="7" t="s">
        <v>9</v>
      </c>
      <c r="W69" s="7" t="s">
        <v>9</v>
      </c>
      <c r="X69" s="7" t="s">
        <v>9</v>
      </c>
      <c r="Y69" s="7" t="s">
        <v>9</v>
      </c>
      <c r="Z69" s="7" t="s">
        <v>9</v>
      </c>
      <c r="AA69" s="7" t="s">
        <v>9</v>
      </c>
      <c r="AB69" s="7" t="s">
        <v>9</v>
      </c>
      <c r="AC69" s="7" t="s">
        <v>9</v>
      </c>
      <c r="AD69" s="7" t="s">
        <v>9</v>
      </c>
      <c r="AE69" s="29" t="s">
        <v>9</v>
      </c>
    </row>
    <row r="70" spans="1:31" s="97" customFormat="1" x14ac:dyDescent="0.25">
      <c r="A70" s="96" t="s">
        <v>1031</v>
      </c>
      <c r="B70" s="104" t="s">
        <v>1023</v>
      </c>
      <c r="C70" s="98">
        <v>6.0220099999999999</v>
      </c>
      <c r="D70" s="109">
        <v>3.0249999999999999</v>
      </c>
      <c r="E70" s="110">
        <v>205.25</v>
      </c>
      <c r="F70" s="109">
        <v>157.66659999999999</v>
      </c>
      <c r="G70" s="109">
        <v>61.024999999999999</v>
      </c>
      <c r="H70" s="99">
        <v>1.3831389999999999</v>
      </c>
      <c r="I70" s="105" t="s">
        <v>9</v>
      </c>
      <c r="J70" s="106">
        <v>1.97</v>
      </c>
      <c r="K70" s="106">
        <v>0.06</v>
      </c>
      <c r="L70" s="106" t="s">
        <v>9</v>
      </c>
      <c r="M70" s="106" t="s">
        <v>9</v>
      </c>
      <c r="N70" s="106" t="s">
        <v>9</v>
      </c>
      <c r="O70" s="106" t="s">
        <v>9</v>
      </c>
      <c r="P70" s="106" t="s">
        <v>9</v>
      </c>
      <c r="Q70" s="106" t="s">
        <v>9</v>
      </c>
      <c r="R70" s="106" t="s">
        <v>9</v>
      </c>
      <c r="S70" s="106" t="s">
        <v>9</v>
      </c>
      <c r="T70" s="106" t="s">
        <v>9</v>
      </c>
      <c r="U70" s="106" t="s">
        <v>9</v>
      </c>
      <c r="V70" s="106" t="s">
        <v>9</v>
      </c>
      <c r="W70" s="106" t="s">
        <v>9</v>
      </c>
      <c r="X70" s="106" t="s">
        <v>9</v>
      </c>
      <c r="Y70" s="106" t="s">
        <v>9</v>
      </c>
      <c r="Z70" s="106" t="s">
        <v>9</v>
      </c>
      <c r="AA70" s="106" t="s">
        <v>9</v>
      </c>
      <c r="AB70" s="106" t="s">
        <v>9</v>
      </c>
      <c r="AC70" s="106" t="s">
        <v>9</v>
      </c>
      <c r="AD70" s="106" t="s">
        <v>9</v>
      </c>
      <c r="AE70" s="107" t="s">
        <v>9</v>
      </c>
    </row>
    <row r="71" spans="1:31" x14ac:dyDescent="0.25">
      <c r="A71" s="96" t="s">
        <v>1025</v>
      </c>
      <c r="B71" s="3" t="s">
        <v>82</v>
      </c>
      <c r="C71" s="9">
        <v>59.375999999999998</v>
      </c>
      <c r="D71" s="39">
        <v>25.57</v>
      </c>
      <c r="E71" s="40">
        <v>1400.3330000000001</v>
      </c>
      <c r="F71" s="39">
        <v>848.48</v>
      </c>
      <c r="G71" s="39">
        <v>68.56</v>
      </c>
      <c r="H71" s="4">
        <v>8.3666</v>
      </c>
      <c r="I71" s="10">
        <v>2017</v>
      </c>
      <c r="J71" s="7">
        <v>2.1800000000000002</v>
      </c>
      <c r="K71" s="7">
        <v>1</v>
      </c>
      <c r="L71" s="7" t="s">
        <v>9</v>
      </c>
      <c r="M71" s="7" t="s">
        <v>9</v>
      </c>
      <c r="N71" s="7" t="s">
        <v>9</v>
      </c>
      <c r="O71" s="7" t="s">
        <v>9</v>
      </c>
      <c r="P71" s="7" t="s">
        <v>9</v>
      </c>
      <c r="Q71" s="7" t="s">
        <v>9</v>
      </c>
      <c r="R71" s="7" t="s">
        <v>9</v>
      </c>
      <c r="S71" s="7" t="s">
        <v>9</v>
      </c>
      <c r="T71" s="7" t="s">
        <v>9</v>
      </c>
      <c r="U71" s="7" t="s">
        <v>9</v>
      </c>
      <c r="V71" s="7" t="s">
        <v>9</v>
      </c>
      <c r="W71" s="7" t="s">
        <v>9</v>
      </c>
      <c r="X71" s="7" t="s">
        <v>9</v>
      </c>
      <c r="Y71" s="7" t="s">
        <v>9</v>
      </c>
      <c r="Z71" s="7" t="s">
        <v>9</v>
      </c>
      <c r="AA71" s="7" t="s">
        <v>9</v>
      </c>
      <c r="AB71" s="7" t="s">
        <v>9</v>
      </c>
      <c r="AC71" s="7" t="s">
        <v>9</v>
      </c>
      <c r="AD71" s="7" t="s">
        <v>9</v>
      </c>
      <c r="AE71" s="29" t="s">
        <v>9</v>
      </c>
    </row>
    <row r="72" spans="1:31" x14ac:dyDescent="0.25">
      <c r="A72" s="5" t="s">
        <v>102</v>
      </c>
      <c r="B72" s="3" t="s">
        <v>103</v>
      </c>
      <c r="C72" s="9">
        <v>298.36877963333302</v>
      </c>
      <c r="D72" s="39">
        <v>314</v>
      </c>
      <c r="E72" s="40">
        <v>4647.6666666666597</v>
      </c>
      <c r="F72" s="39">
        <v>1911.16333333333</v>
      </c>
      <c r="G72" s="39">
        <v>65</v>
      </c>
      <c r="H72" s="4">
        <v>54.500888869999997</v>
      </c>
      <c r="I72" s="10" t="s">
        <v>9</v>
      </c>
      <c r="J72" s="7" t="s">
        <v>9</v>
      </c>
      <c r="K72" s="7" t="s">
        <v>9</v>
      </c>
      <c r="L72" s="7" t="s">
        <v>9</v>
      </c>
      <c r="M72" s="7" t="s">
        <v>9</v>
      </c>
      <c r="N72" s="7" t="s">
        <v>9</v>
      </c>
      <c r="O72" s="7" t="s">
        <v>9</v>
      </c>
      <c r="P72" s="7" t="s">
        <v>9</v>
      </c>
      <c r="Q72" s="7" t="s">
        <v>9</v>
      </c>
      <c r="R72" s="7" t="s">
        <v>9</v>
      </c>
      <c r="S72" s="7" t="s">
        <v>9</v>
      </c>
      <c r="T72" s="7" t="s">
        <v>9</v>
      </c>
      <c r="U72" s="7" t="s">
        <v>9</v>
      </c>
      <c r="V72" s="7" t="s">
        <v>9</v>
      </c>
      <c r="W72" s="7" t="s">
        <v>9</v>
      </c>
      <c r="X72" s="7" t="s">
        <v>9</v>
      </c>
      <c r="Y72" s="7" t="s">
        <v>9</v>
      </c>
      <c r="Z72" s="7" t="s">
        <v>9</v>
      </c>
      <c r="AA72" s="7" t="s">
        <v>9</v>
      </c>
      <c r="AB72" s="7" t="s">
        <v>9</v>
      </c>
      <c r="AC72" s="7" t="s">
        <v>9</v>
      </c>
      <c r="AD72" s="7" t="s">
        <v>9</v>
      </c>
      <c r="AE72" s="29" t="s">
        <v>9</v>
      </c>
    </row>
    <row r="73" spans="1:31" x14ac:dyDescent="0.25">
      <c r="A73" s="96" t="s">
        <v>1053</v>
      </c>
      <c r="B73" s="3" t="s">
        <v>104</v>
      </c>
      <c r="C73" s="9">
        <v>4079.781379</v>
      </c>
      <c r="D73" s="39">
        <v>873.73761130000003</v>
      </c>
      <c r="E73" s="40">
        <v>67009.645832499999</v>
      </c>
      <c r="F73" s="39">
        <v>309.59981329999999</v>
      </c>
      <c r="G73" s="39">
        <v>70.041666667499996</v>
      </c>
      <c r="H73" s="4">
        <v>1053.41066475</v>
      </c>
      <c r="I73" s="10" t="s">
        <v>9</v>
      </c>
      <c r="J73" s="7">
        <v>3.06</v>
      </c>
      <c r="K73" s="7">
        <v>24.34</v>
      </c>
      <c r="L73" s="7" t="s">
        <v>9</v>
      </c>
      <c r="M73" s="7" t="s">
        <v>9</v>
      </c>
      <c r="N73" s="7" t="s">
        <v>9</v>
      </c>
      <c r="O73" s="7" t="s">
        <v>9</v>
      </c>
      <c r="P73" s="7" t="s">
        <v>9</v>
      </c>
      <c r="Q73" s="7" t="s">
        <v>9</v>
      </c>
      <c r="R73" s="7" t="s">
        <v>9</v>
      </c>
      <c r="S73" s="7" t="s">
        <v>9</v>
      </c>
      <c r="T73" s="7" t="s">
        <v>9</v>
      </c>
      <c r="U73" s="7" t="s">
        <v>9</v>
      </c>
      <c r="V73" s="7" t="s">
        <v>9</v>
      </c>
      <c r="W73" s="7" t="s">
        <v>9</v>
      </c>
      <c r="X73" s="7" t="s">
        <v>9</v>
      </c>
      <c r="Y73" s="7" t="s">
        <v>9</v>
      </c>
      <c r="Z73" s="7" t="s">
        <v>9</v>
      </c>
      <c r="AA73" s="7" t="s">
        <v>9</v>
      </c>
      <c r="AB73" s="7" t="s">
        <v>9</v>
      </c>
      <c r="AC73" s="7" t="s">
        <v>9</v>
      </c>
      <c r="AD73" s="7" t="s">
        <v>9</v>
      </c>
      <c r="AE73" s="29" t="s">
        <v>9</v>
      </c>
    </row>
    <row r="74" spans="1:31" x14ac:dyDescent="0.25">
      <c r="A74" s="96" t="s">
        <v>1073</v>
      </c>
      <c r="B74" s="3" t="s">
        <v>105</v>
      </c>
      <c r="C74" s="9">
        <v>314.39042470499999</v>
      </c>
      <c r="D74" s="39">
        <v>124.48309064999999</v>
      </c>
      <c r="E74" s="40">
        <v>6832.5833334999998</v>
      </c>
      <c r="F74" s="39">
        <v>309.59981329999999</v>
      </c>
      <c r="G74" s="39">
        <v>72.958333332500004</v>
      </c>
      <c r="H74" s="4">
        <v>156.62714807500001</v>
      </c>
      <c r="I74" s="10" t="s">
        <v>9</v>
      </c>
      <c r="J74" s="7">
        <v>2.16</v>
      </c>
      <c r="K74" s="7">
        <v>2.93</v>
      </c>
      <c r="L74" s="7" t="s">
        <v>9</v>
      </c>
      <c r="M74" s="7" t="s">
        <v>9</v>
      </c>
      <c r="N74" s="7" t="s">
        <v>9</v>
      </c>
      <c r="O74" s="7" t="s">
        <v>9</v>
      </c>
      <c r="P74" s="7" t="s">
        <v>9</v>
      </c>
      <c r="Q74" s="7" t="s">
        <v>9</v>
      </c>
      <c r="R74" s="7" t="s">
        <v>9</v>
      </c>
      <c r="S74" s="7" t="s">
        <v>9</v>
      </c>
      <c r="T74" s="7" t="s">
        <v>9</v>
      </c>
      <c r="U74" s="7" t="s">
        <v>9</v>
      </c>
      <c r="V74" s="7" t="s">
        <v>9</v>
      </c>
      <c r="W74" s="7" t="s">
        <v>9</v>
      </c>
      <c r="X74" s="7" t="s">
        <v>9</v>
      </c>
      <c r="Y74" s="7" t="s">
        <v>9</v>
      </c>
      <c r="Z74" s="7" t="s">
        <v>9</v>
      </c>
      <c r="AA74" s="7" t="s">
        <v>9</v>
      </c>
      <c r="AB74" s="7" t="s">
        <v>9</v>
      </c>
      <c r="AC74" s="7" t="s">
        <v>9</v>
      </c>
      <c r="AD74" s="7" t="s">
        <v>9</v>
      </c>
      <c r="AE74" s="29" t="s">
        <v>9</v>
      </c>
    </row>
    <row r="75" spans="1:31" x14ac:dyDescent="0.25">
      <c r="A75" s="96" t="s">
        <v>1054</v>
      </c>
      <c r="B75" s="3" t="s">
        <v>106</v>
      </c>
      <c r="C75" s="9">
        <v>387.94703304999899</v>
      </c>
      <c r="D75" s="39">
        <v>349.683889149999</v>
      </c>
      <c r="E75" s="40">
        <v>19028.708332499999</v>
      </c>
      <c r="F75" s="39">
        <v>1968.764563</v>
      </c>
      <c r="G75" s="39">
        <v>79.012068130000003</v>
      </c>
      <c r="H75" s="4">
        <v>291.11110847499998</v>
      </c>
      <c r="I75" s="10" t="s">
        <v>9</v>
      </c>
      <c r="J75" s="7">
        <v>1.1499999999999999</v>
      </c>
      <c r="K75" s="7" t="s">
        <v>9</v>
      </c>
      <c r="L75" s="7" t="s">
        <v>9</v>
      </c>
      <c r="M75" s="7" t="s">
        <v>9</v>
      </c>
      <c r="N75" s="7" t="s">
        <v>9</v>
      </c>
      <c r="O75" s="7" t="s">
        <v>9</v>
      </c>
      <c r="P75" s="7" t="s">
        <v>9</v>
      </c>
      <c r="Q75" s="7" t="s">
        <v>9</v>
      </c>
      <c r="R75" s="7" t="s">
        <v>9</v>
      </c>
      <c r="S75" s="7" t="s">
        <v>9</v>
      </c>
      <c r="T75" s="7" t="s">
        <v>9</v>
      </c>
      <c r="U75" s="7" t="s">
        <v>9</v>
      </c>
      <c r="V75" s="7" t="s">
        <v>9</v>
      </c>
      <c r="W75" s="7" t="s">
        <v>9</v>
      </c>
      <c r="X75" s="7" t="s">
        <v>9</v>
      </c>
      <c r="Y75" s="7" t="s">
        <v>9</v>
      </c>
      <c r="Z75" s="7" t="s">
        <v>9</v>
      </c>
      <c r="AA75" s="7" t="s">
        <v>9</v>
      </c>
      <c r="AB75" s="7" t="s">
        <v>9</v>
      </c>
      <c r="AC75" s="7" t="s">
        <v>9</v>
      </c>
      <c r="AD75" s="7" t="s">
        <v>9</v>
      </c>
      <c r="AE75" s="29" t="s">
        <v>9</v>
      </c>
    </row>
    <row r="76" spans="1:31" x14ac:dyDescent="0.25">
      <c r="A76" s="96" t="s">
        <v>1072</v>
      </c>
      <c r="B76" s="3" t="s">
        <v>107</v>
      </c>
      <c r="C76" s="9">
        <v>870.540647025</v>
      </c>
      <c r="D76" s="39">
        <v>419.13813447500002</v>
      </c>
      <c r="E76" s="40">
        <v>29744.625</v>
      </c>
      <c r="F76" s="39">
        <v>103.2825</v>
      </c>
      <c r="G76" s="39">
        <v>73.25</v>
      </c>
      <c r="H76" s="4">
        <v>490.97181367500002</v>
      </c>
      <c r="I76" s="10" t="s">
        <v>9</v>
      </c>
      <c r="J76" s="7">
        <v>1.63</v>
      </c>
      <c r="K76" s="7">
        <v>6.49</v>
      </c>
      <c r="L76" s="7" t="s">
        <v>9</v>
      </c>
      <c r="M76" s="7" t="s">
        <v>9</v>
      </c>
      <c r="N76" s="7" t="s">
        <v>9</v>
      </c>
      <c r="O76" s="7" t="s">
        <v>9</v>
      </c>
      <c r="P76" s="7" t="s">
        <v>9</v>
      </c>
      <c r="Q76" s="7" t="s">
        <v>9</v>
      </c>
      <c r="R76" s="7" t="s">
        <v>9</v>
      </c>
      <c r="S76" s="7" t="s">
        <v>9</v>
      </c>
      <c r="T76" s="7" t="s">
        <v>9</v>
      </c>
      <c r="U76" s="7" t="s">
        <v>9</v>
      </c>
      <c r="V76" s="7" t="s">
        <v>9</v>
      </c>
      <c r="W76" s="7" t="s">
        <v>9</v>
      </c>
      <c r="X76" s="7" t="s">
        <v>9</v>
      </c>
      <c r="Y76" s="7" t="s">
        <v>9</v>
      </c>
      <c r="Z76" s="7" t="s">
        <v>9</v>
      </c>
      <c r="AA76" s="7" t="s">
        <v>9</v>
      </c>
      <c r="AB76" s="7" t="s">
        <v>9</v>
      </c>
      <c r="AC76" s="7" t="s">
        <v>9</v>
      </c>
      <c r="AD76" s="7" t="s">
        <v>9</v>
      </c>
      <c r="AE76" s="29" t="s">
        <v>9</v>
      </c>
    </row>
    <row r="77" spans="1:31" x14ac:dyDescent="0.25">
      <c r="A77" s="96" t="s">
        <v>1055</v>
      </c>
      <c r="B77" s="3" t="s">
        <v>108</v>
      </c>
      <c r="C77" s="9">
        <v>204.66954165000001</v>
      </c>
      <c r="D77" s="39">
        <v>35.629861099999999</v>
      </c>
      <c r="E77" s="40">
        <v>3008.3958332500001</v>
      </c>
      <c r="F77" s="39">
        <v>142.93838529999999</v>
      </c>
      <c r="G77" s="39">
        <v>38.4666666675</v>
      </c>
      <c r="H77" s="4">
        <v>26.565665485</v>
      </c>
      <c r="I77" s="10" t="s">
        <v>9</v>
      </c>
      <c r="J77" s="7">
        <v>4</v>
      </c>
      <c r="K77" s="7">
        <v>0.71</v>
      </c>
      <c r="L77" s="7" t="s">
        <v>9</v>
      </c>
      <c r="M77" s="7" t="s">
        <v>9</v>
      </c>
      <c r="N77" s="7" t="s">
        <v>9</v>
      </c>
      <c r="O77" s="7" t="s">
        <v>9</v>
      </c>
      <c r="P77" s="7" t="s">
        <v>9</v>
      </c>
      <c r="Q77" s="7" t="s">
        <v>9</v>
      </c>
      <c r="R77" s="7" t="s">
        <v>9</v>
      </c>
      <c r="S77" s="7" t="s">
        <v>9</v>
      </c>
      <c r="T77" s="7" t="s">
        <v>9</v>
      </c>
      <c r="U77" s="7" t="s">
        <v>9</v>
      </c>
      <c r="V77" s="7" t="s">
        <v>9</v>
      </c>
      <c r="W77" s="7" t="s">
        <v>9</v>
      </c>
      <c r="X77" s="7" t="s">
        <v>9</v>
      </c>
      <c r="Y77" s="7" t="s">
        <v>9</v>
      </c>
      <c r="Z77" s="7" t="s">
        <v>9</v>
      </c>
      <c r="AA77" s="7" t="s">
        <v>9</v>
      </c>
      <c r="AB77" s="7" t="s">
        <v>9</v>
      </c>
      <c r="AC77" s="7" t="s">
        <v>9</v>
      </c>
      <c r="AD77" s="7" t="s">
        <v>9</v>
      </c>
      <c r="AE77" s="29" t="s">
        <v>9</v>
      </c>
    </row>
    <row r="78" spans="1:31" x14ac:dyDescent="0.25">
      <c r="A78" s="96" t="s">
        <v>1056</v>
      </c>
      <c r="B78" s="3" t="s">
        <v>109</v>
      </c>
      <c r="C78" s="9">
        <v>674.21290152500001</v>
      </c>
      <c r="D78" s="39">
        <v>389.77156432499999</v>
      </c>
      <c r="E78" s="40">
        <v>34193.020832499999</v>
      </c>
      <c r="F78" s="39">
        <v>1457.126747</v>
      </c>
      <c r="G78" s="39">
        <v>78.424999999999997</v>
      </c>
      <c r="H78" s="4">
        <v>718.99409704999903</v>
      </c>
      <c r="I78" s="10" t="s">
        <v>9</v>
      </c>
      <c r="J78" s="7">
        <v>1.22</v>
      </c>
      <c r="K78" s="7" t="s">
        <v>9</v>
      </c>
      <c r="L78" s="7" t="s">
        <v>9</v>
      </c>
      <c r="M78" s="7" t="s">
        <v>9</v>
      </c>
      <c r="N78" s="7" t="s">
        <v>9</v>
      </c>
      <c r="O78" s="7" t="s">
        <v>9</v>
      </c>
      <c r="P78" s="7" t="s">
        <v>9</v>
      </c>
      <c r="Q78" s="7" t="s">
        <v>9</v>
      </c>
      <c r="R78" s="7" t="s">
        <v>9</v>
      </c>
      <c r="S78" s="7" t="s">
        <v>9</v>
      </c>
      <c r="T78" s="7" t="s">
        <v>9</v>
      </c>
      <c r="U78" s="7" t="s">
        <v>9</v>
      </c>
      <c r="V78" s="7" t="s">
        <v>9</v>
      </c>
      <c r="W78" s="7" t="s">
        <v>9</v>
      </c>
      <c r="X78" s="7" t="s">
        <v>9</v>
      </c>
      <c r="Y78" s="7" t="s">
        <v>9</v>
      </c>
      <c r="Z78" s="7" t="s">
        <v>9</v>
      </c>
      <c r="AA78" s="7" t="s">
        <v>9</v>
      </c>
      <c r="AB78" s="7" t="s">
        <v>9</v>
      </c>
      <c r="AC78" s="7" t="s">
        <v>9</v>
      </c>
      <c r="AD78" s="7" t="s">
        <v>9</v>
      </c>
      <c r="AE78" s="29" t="s">
        <v>9</v>
      </c>
    </row>
    <row r="79" spans="1:31" x14ac:dyDescent="0.25">
      <c r="A79" s="96" t="s">
        <v>1057</v>
      </c>
      <c r="B79" s="3" t="s">
        <v>110</v>
      </c>
      <c r="C79" s="9">
        <v>259.70103209499899</v>
      </c>
      <c r="D79" s="39">
        <v>278.008565849999</v>
      </c>
      <c r="E79" s="40">
        <v>26929.958334999999</v>
      </c>
      <c r="F79" s="39">
        <v>674.88556985000002</v>
      </c>
      <c r="G79" s="39">
        <v>77.025000000000006</v>
      </c>
      <c r="H79" s="4">
        <v>344.59103229999897</v>
      </c>
      <c r="I79" s="10" t="s">
        <v>9</v>
      </c>
      <c r="J79" s="7" t="s">
        <v>9</v>
      </c>
      <c r="K79" s="7" t="s">
        <v>9</v>
      </c>
      <c r="L79" s="7" t="s">
        <v>9</v>
      </c>
      <c r="M79" s="7" t="s">
        <v>9</v>
      </c>
      <c r="N79" s="7" t="s">
        <v>9</v>
      </c>
      <c r="O79" s="7" t="s">
        <v>9</v>
      </c>
      <c r="P79" s="7" t="s">
        <v>9</v>
      </c>
      <c r="Q79" s="7" t="s">
        <v>9</v>
      </c>
      <c r="R79" s="7" t="s">
        <v>9</v>
      </c>
      <c r="S79" s="7" t="s">
        <v>9</v>
      </c>
      <c r="T79" s="7" t="s">
        <v>9</v>
      </c>
      <c r="U79" s="7" t="s">
        <v>9</v>
      </c>
      <c r="V79" s="7" t="s">
        <v>9</v>
      </c>
      <c r="W79" s="7" t="s">
        <v>9</v>
      </c>
      <c r="X79" s="7" t="s">
        <v>9</v>
      </c>
      <c r="Y79" s="7" t="s">
        <v>9</v>
      </c>
      <c r="Z79" s="7" t="s">
        <v>9</v>
      </c>
      <c r="AA79" s="7" t="s">
        <v>9</v>
      </c>
      <c r="AB79" s="7" t="s">
        <v>9</v>
      </c>
      <c r="AC79" s="7" t="s">
        <v>9</v>
      </c>
      <c r="AD79" s="7" t="s">
        <v>9</v>
      </c>
      <c r="AE79" s="29" t="s">
        <v>9</v>
      </c>
    </row>
    <row r="80" spans="1:31" x14ac:dyDescent="0.25">
      <c r="A80" s="96" t="s">
        <v>1074</v>
      </c>
      <c r="B80" s="3" t="s">
        <v>125</v>
      </c>
      <c r="C80" s="9">
        <v>31.911274387500001</v>
      </c>
      <c r="D80" s="39">
        <v>7.9624083152499896</v>
      </c>
      <c r="E80" s="40">
        <v>646.39583332500001</v>
      </c>
      <c r="F80" s="39">
        <v>103.2825</v>
      </c>
      <c r="G80" s="39">
        <v>65</v>
      </c>
      <c r="H80" s="4">
        <v>7.5005383057500001</v>
      </c>
      <c r="I80" s="10" t="s">
        <v>9</v>
      </c>
      <c r="J80" s="7" t="s">
        <v>9</v>
      </c>
      <c r="K80" s="7" t="s">
        <v>9</v>
      </c>
      <c r="L80" s="7" t="s">
        <v>9</v>
      </c>
      <c r="M80" s="7" t="s">
        <v>9</v>
      </c>
      <c r="N80" s="7" t="s">
        <v>9</v>
      </c>
      <c r="O80" s="7" t="s">
        <v>9</v>
      </c>
      <c r="P80" s="7" t="s">
        <v>9</v>
      </c>
      <c r="Q80" s="7" t="s">
        <v>9</v>
      </c>
      <c r="R80" s="7" t="s">
        <v>9</v>
      </c>
      <c r="S80" s="7" t="s">
        <v>9</v>
      </c>
      <c r="T80" s="7" t="s">
        <v>9</v>
      </c>
      <c r="U80" s="7" t="s">
        <v>9</v>
      </c>
      <c r="V80" s="7" t="s">
        <v>9</v>
      </c>
      <c r="W80" s="7" t="s">
        <v>9</v>
      </c>
      <c r="X80" s="7" t="s">
        <v>9</v>
      </c>
      <c r="Y80" s="7" t="s">
        <v>9</v>
      </c>
      <c r="Z80" s="7" t="s">
        <v>9</v>
      </c>
      <c r="AA80" s="7" t="s">
        <v>9</v>
      </c>
      <c r="AB80" s="7" t="s">
        <v>9</v>
      </c>
      <c r="AC80" s="7" t="s">
        <v>9</v>
      </c>
      <c r="AD80" s="7" t="s">
        <v>9</v>
      </c>
      <c r="AE80" s="29" t="s">
        <v>9</v>
      </c>
    </row>
    <row r="81" spans="1:31" x14ac:dyDescent="0.25">
      <c r="A81" s="96" t="s">
        <v>1058</v>
      </c>
      <c r="B81" s="3" t="s">
        <v>111</v>
      </c>
      <c r="C81" s="9">
        <v>403.71332810000001</v>
      </c>
      <c r="D81" s="39">
        <v>218.42731474999999</v>
      </c>
      <c r="E81" s="40">
        <v>27225.104167500001</v>
      </c>
      <c r="F81" s="39">
        <v>1409.85</v>
      </c>
      <c r="G81" s="39">
        <v>67.941666667500002</v>
      </c>
      <c r="H81" s="4">
        <v>257.50725414999999</v>
      </c>
      <c r="I81" s="10" t="s">
        <v>9</v>
      </c>
      <c r="J81" s="7">
        <v>1.22</v>
      </c>
      <c r="K81" s="7" t="s">
        <v>9</v>
      </c>
      <c r="L81" s="7" t="s">
        <v>9</v>
      </c>
      <c r="M81" s="7" t="s">
        <v>9</v>
      </c>
      <c r="N81" s="7" t="s">
        <v>9</v>
      </c>
      <c r="O81" s="7" t="s">
        <v>9</v>
      </c>
      <c r="P81" s="7" t="s">
        <v>9</v>
      </c>
      <c r="Q81" s="7" t="s">
        <v>9</v>
      </c>
      <c r="R81" s="7" t="s">
        <v>9</v>
      </c>
      <c r="S81" s="7" t="s">
        <v>9</v>
      </c>
      <c r="T81" s="7" t="s">
        <v>9</v>
      </c>
      <c r="U81" s="7" t="s">
        <v>9</v>
      </c>
      <c r="V81" s="7" t="s">
        <v>9</v>
      </c>
      <c r="W81" s="7" t="s">
        <v>9</v>
      </c>
      <c r="X81" s="7" t="s">
        <v>9</v>
      </c>
      <c r="Y81" s="7" t="s">
        <v>9</v>
      </c>
      <c r="Z81" s="7" t="s">
        <v>9</v>
      </c>
      <c r="AA81" s="7" t="s">
        <v>9</v>
      </c>
      <c r="AB81" s="7" t="s">
        <v>9</v>
      </c>
      <c r="AC81" s="7" t="s">
        <v>9</v>
      </c>
      <c r="AD81" s="7" t="s">
        <v>9</v>
      </c>
      <c r="AE81" s="29" t="s">
        <v>9</v>
      </c>
    </row>
    <row r="82" spans="1:31" x14ac:dyDescent="0.25">
      <c r="A82" s="96" t="s">
        <v>1059</v>
      </c>
      <c r="B82" s="3" t="s">
        <v>112</v>
      </c>
      <c r="C82" s="9">
        <v>337.1520118775</v>
      </c>
      <c r="D82" s="39">
        <v>230.50589600000001</v>
      </c>
      <c r="E82" s="40">
        <v>18806.4375</v>
      </c>
      <c r="F82" s="39">
        <v>1227.0747435000001</v>
      </c>
      <c r="G82" s="39">
        <v>67.383333332500001</v>
      </c>
      <c r="H82" s="4">
        <v>215.280025075</v>
      </c>
      <c r="I82" s="10" t="s">
        <v>9</v>
      </c>
      <c r="J82" s="7">
        <v>1.31</v>
      </c>
      <c r="K82" s="7" t="s">
        <v>9</v>
      </c>
      <c r="L82" s="7" t="s">
        <v>9</v>
      </c>
      <c r="M82" s="7" t="s">
        <v>9</v>
      </c>
      <c r="N82" s="7" t="s">
        <v>9</v>
      </c>
      <c r="O82" s="7" t="s">
        <v>9</v>
      </c>
      <c r="P82" s="7" t="s">
        <v>9</v>
      </c>
      <c r="Q82" s="7" t="s">
        <v>9</v>
      </c>
      <c r="R82" s="7" t="s">
        <v>9</v>
      </c>
      <c r="S82" s="7" t="s">
        <v>9</v>
      </c>
      <c r="T82" s="7" t="s">
        <v>9</v>
      </c>
      <c r="U82" s="7" t="s">
        <v>9</v>
      </c>
      <c r="V82" s="7" t="s">
        <v>9</v>
      </c>
      <c r="W82" s="7" t="s">
        <v>9</v>
      </c>
      <c r="X82" s="7" t="s">
        <v>9</v>
      </c>
      <c r="Y82" s="7" t="s">
        <v>9</v>
      </c>
      <c r="Z82" s="7" t="s">
        <v>9</v>
      </c>
      <c r="AA82" s="7" t="s">
        <v>9</v>
      </c>
      <c r="AB82" s="7" t="s">
        <v>9</v>
      </c>
      <c r="AC82" s="7" t="s">
        <v>9</v>
      </c>
      <c r="AD82" s="7" t="s">
        <v>9</v>
      </c>
      <c r="AE82" s="29" t="s">
        <v>9</v>
      </c>
    </row>
    <row r="83" spans="1:31" x14ac:dyDescent="0.25">
      <c r="A83" s="96" t="s">
        <v>1060</v>
      </c>
      <c r="B83" s="3" t="s">
        <v>113</v>
      </c>
      <c r="C83" s="9">
        <v>546.68650639999998</v>
      </c>
      <c r="D83" s="39">
        <v>300.564372225</v>
      </c>
      <c r="E83" s="40">
        <v>19051.541667500001</v>
      </c>
      <c r="F83" s="39">
        <v>1422.8692145</v>
      </c>
      <c r="G83" s="39">
        <v>71.283333332500007</v>
      </c>
      <c r="H83" s="4">
        <v>293.26856524999999</v>
      </c>
      <c r="I83" s="10" t="s">
        <v>9</v>
      </c>
      <c r="J83" s="7">
        <v>1.62</v>
      </c>
      <c r="K83" s="7" t="s">
        <v>9</v>
      </c>
      <c r="L83" s="7" t="s">
        <v>9</v>
      </c>
      <c r="M83" s="7" t="s">
        <v>9</v>
      </c>
      <c r="N83" s="7" t="s">
        <v>9</v>
      </c>
      <c r="O83" s="7" t="s">
        <v>9</v>
      </c>
      <c r="P83" s="7" t="s">
        <v>9</v>
      </c>
      <c r="Q83" s="7" t="s">
        <v>9</v>
      </c>
      <c r="R83" s="7" t="s">
        <v>9</v>
      </c>
      <c r="S83" s="7" t="s">
        <v>9</v>
      </c>
      <c r="T83" s="7" t="s">
        <v>9</v>
      </c>
      <c r="U83" s="7" t="s">
        <v>9</v>
      </c>
      <c r="V83" s="7" t="s">
        <v>9</v>
      </c>
      <c r="W83" s="7" t="s">
        <v>9</v>
      </c>
      <c r="X83" s="7" t="s">
        <v>9</v>
      </c>
      <c r="Y83" s="7" t="s">
        <v>9</v>
      </c>
      <c r="Z83" s="7" t="s">
        <v>9</v>
      </c>
      <c r="AA83" s="7" t="s">
        <v>9</v>
      </c>
      <c r="AB83" s="7" t="s">
        <v>9</v>
      </c>
      <c r="AC83" s="7" t="s">
        <v>9</v>
      </c>
      <c r="AD83" s="7" t="s">
        <v>9</v>
      </c>
      <c r="AE83" s="29" t="s">
        <v>9</v>
      </c>
    </row>
    <row r="84" spans="1:31" x14ac:dyDescent="0.25">
      <c r="A84" s="96" t="s">
        <v>1061</v>
      </c>
      <c r="B84" s="3" t="s">
        <v>114</v>
      </c>
      <c r="C84" s="9">
        <v>82.313444572499904</v>
      </c>
      <c r="D84" s="39">
        <v>55.501555664999998</v>
      </c>
      <c r="E84" s="40">
        <v>3868.4375</v>
      </c>
      <c r="F84" s="39">
        <v>82.617499999999893</v>
      </c>
      <c r="G84" s="39">
        <v>63.85</v>
      </c>
      <c r="H84" s="4">
        <v>45.528665142500003</v>
      </c>
      <c r="I84" s="10" t="s">
        <v>9</v>
      </c>
      <c r="J84" s="7">
        <v>1.5</v>
      </c>
      <c r="K84" s="7">
        <v>0.76</v>
      </c>
      <c r="L84" s="7" t="s">
        <v>9</v>
      </c>
      <c r="M84" s="7" t="s">
        <v>9</v>
      </c>
      <c r="N84" s="7" t="s">
        <v>9</v>
      </c>
      <c r="O84" s="7" t="s">
        <v>9</v>
      </c>
      <c r="P84" s="7" t="s">
        <v>9</v>
      </c>
      <c r="Q84" s="7" t="s">
        <v>9</v>
      </c>
      <c r="R84" s="7" t="s">
        <v>9</v>
      </c>
      <c r="S84" s="7" t="s">
        <v>9</v>
      </c>
      <c r="T84" s="7" t="s">
        <v>9</v>
      </c>
      <c r="U84" s="7" t="s">
        <v>9</v>
      </c>
      <c r="V84" s="7" t="s">
        <v>9</v>
      </c>
      <c r="W84" s="7" t="s">
        <v>9</v>
      </c>
      <c r="X84" s="7" t="s">
        <v>9</v>
      </c>
      <c r="Y84" s="7" t="s">
        <v>9</v>
      </c>
      <c r="Z84" s="7" t="s">
        <v>9</v>
      </c>
      <c r="AA84" s="7" t="s">
        <v>9</v>
      </c>
      <c r="AB84" s="7" t="s">
        <v>9</v>
      </c>
      <c r="AC84" s="7" t="s">
        <v>9</v>
      </c>
      <c r="AD84" s="7" t="s">
        <v>9</v>
      </c>
      <c r="AE84" s="29" t="s">
        <v>9</v>
      </c>
    </row>
    <row r="85" spans="1:31" x14ac:dyDescent="0.25">
      <c r="A85" s="96" t="s">
        <v>1064</v>
      </c>
      <c r="B85" s="3" t="s">
        <v>117</v>
      </c>
      <c r="C85" s="9">
        <v>156.717072325</v>
      </c>
      <c r="D85" s="39">
        <v>62.397452189999903</v>
      </c>
      <c r="E85" s="40">
        <v>3769.1875</v>
      </c>
      <c r="F85" s="39">
        <v>203.73747019999999</v>
      </c>
      <c r="G85" s="39">
        <v>74.924999999999997</v>
      </c>
      <c r="H85" s="4">
        <v>60.054321372499999</v>
      </c>
      <c r="I85" s="10" t="s">
        <v>9</v>
      </c>
      <c r="J85" s="7">
        <v>1.98</v>
      </c>
      <c r="K85" s="7">
        <v>1.25</v>
      </c>
      <c r="L85" s="7" t="s">
        <v>9</v>
      </c>
      <c r="M85" s="7" t="s">
        <v>9</v>
      </c>
      <c r="N85" s="7" t="s">
        <v>9</v>
      </c>
      <c r="O85" s="7" t="s">
        <v>9</v>
      </c>
      <c r="P85" s="7" t="s">
        <v>9</v>
      </c>
      <c r="Q85" s="7" t="s">
        <v>9</v>
      </c>
      <c r="R85" s="7" t="s">
        <v>9</v>
      </c>
      <c r="S85" s="7" t="s">
        <v>9</v>
      </c>
      <c r="T85" s="7" t="s">
        <v>9</v>
      </c>
      <c r="U85" s="7" t="s">
        <v>9</v>
      </c>
      <c r="V85" s="7" t="s">
        <v>9</v>
      </c>
      <c r="W85" s="7" t="s">
        <v>9</v>
      </c>
      <c r="X85" s="7" t="s">
        <v>9</v>
      </c>
      <c r="Y85" s="7" t="s">
        <v>9</v>
      </c>
      <c r="Z85" s="7" t="s">
        <v>9</v>
      </c>
      <c r="AA85" s="7" t="s">
        <v>9</v>
      </c>
      <c r="AB85" s="7" t="s">
        <v>9</v>
      </c>
      <c r="AC85" s="7" t="s">
        <v>9</v>
      </c>
      <c r="AD85" s="7" t="s">
        <v>9</v>
      </c>
      <c r="AE85" s="29" t="s">
        <v>9</v>
      </c>
    </row>
    <row r="86" spans="1:31" x14ac:dyDescent="0.25">
      <c r="A86" s="96" t="s">
        <v>1065</v>
      </c>
      <c r="B86" s="3" t="s">
        <v>118</v>
      </c>
      <c r="C86" s="9">
        <v>791.59382640000001</v>
      </c>
      <c r="D86" s="39">
        <v>347.92166897499999</v>
      </c>
      <c r="E86" s="40">
        <v>24338.020832499999</v>
      </c>
      <c r="F86" s="39">
        <v>1595.1907484999999</v>
      </c>
      <c r="G86" s="39">
        <v>89.125</v>
      </c>
      <c r="H86" s="4">
        <v>417.10163392499999</v>
      </c>
      <c r="I86" s="10" t="s">
        <v>9</v>
      </c>
      <c r="J86" s="7">
        <v>1.43</v>
      </c>
      <c r="K86" s="7" t="s">
        <v>9</v>
      </c>
      <c r="L86" s="7" t="s">
        <v>9</v>
      </c>
      <c r="M86" s="7" t="s">
        <v>9</v>
      </c>
      <c r="N86" s="7" t="s">
        <v>9</v>
      </c>
      <c r="O86" s="7" t="s">
        <v>9</v>
      </c>
      <c r="P86" s="7" t="s">
        <v>9</v>
      </c>
      <c r="Q86" s="7" t="s">
        <v>9</v>
      </c>
      <c r="R86" s="7" t="s">
        <v>9</v>
      </c>
      <c r="S86" s="7" t="s">
        <v>9</v>
      </c>
      <c r="T86" s="7" t="s">
        <v>9</v>
      </c>
      <c r="U86" s="7" t="s">
        <v>9</v>
      </c>
      <c r="V86" s="7" t="s">
        <v>9</v>
      </c>
      <c r="W86" s="7" t="s">
        <v>9</v>
      </c>
      <c r="X86" s="7" t="s">
        <v>9</v>
      </c>
      <c r="Y86" s="7" t="s">
        <v>9</v>
      </c>
      <c r="Z86" s="7" t="s">
        <v>9</v>
      </c>
      <c r="AA86" s="7" t="s">
        <v>9</v>
      </c>
      <c r="AB86" s="7" t="s">
        <v>9</v>
      </c>
      <c r="AC86" s="7" t="s">
        <v>9</v>
      </c>
      <c r="AD86" s="7" t="s">
        <v>9</v>
      </c>
      <c r="AE86" s="29" t="s">
        <v>9</v>
      </c>
    </row>
    <row r="87" spans="1:31" x14ac:dyDescent="0.25">
      <c r="A87" s="96" t="s">
        <v>1071</v>
      </c>
      <c r="B87" s="3" t="s">
        <v>119</v>
      </c>
      <c r="C87" s="9">
        <v>287.24936975999998</v>
      </c>
      <c r="D87" s="39">
        <v>284.21625019999999</v>
      </c>
      <c r="E87" s="40">
        <v>25265.375</v>
      </c>
      <c r="F87" s="39">
        <v>127.175</v>
      </c>
      <c r="G87" s="39">
        <v>76.583333332500004</v>
      </c>
      <c r="H87" s="4">
        <v>345.00321194999998</v>
      </c>
      <c r="I87" s="10" t="s">
        <v>9</v>
      </c>
      <c r="J87" s="7">
        <v>1</v>
      </c>
      <c r="K87" s="7">
        <v>5.46</v>
      </c>
      <c r="L87" s="7" t="s">
        <v>9</v>
      </c>
      <c r="M87" s="7" t="s">
        <v>9</v>
      </c>
      <c r="N87" s="7" t="s">
        <v>9</v>
      </c>
      <c r="O87" s="7" t="s">
        <v>9</v>
      </c>
      <c r="P87" s="7" t="s">
        <v>9</v>
      </c>
      <c r="Q87" s="7" t="s">
        <v>9</v>
      </c>
      <c r="R87" s="7" t="s">
        <v>9</v>
      </c>
      <c r="S87" s="7" t="s">
        <v>9</v>
      </c>
      <c r="T87" s="7" t="s">
        <v>9</v>
      </c>
      <c r="U87" s="7" t="s">
        <v>9</v>
      </c>
      <c r="V87" s="7" t="s">
        <v>9</v>
      </c>
      <c r="W87" s="7" t="s">
        <v>9</v>
      </c>
      <c r="X87" s="7" t="s">
        <v>9</v>
      </c>
      <c r="Y87" s="7" t="s">
        <v>9</v>
      </c>
      <c r="Z87" s="7" t="s">
        <v>9</v>
      </c>
      <c r="AA87" s="7" t="s">
        <v>9</v>
      </c>
      <c r="AB87" s="7" t="s">
        <v>9</v>
      </c>
      <c r="AC87" s="7" t="s">
        <v>9</v>
      </c>
      <c r="AD87" s="7" t="s">
        <v>9</v>
      </c>
      <c r="AE87" s="29" t="s">
        <v>9</v>
      </c>
    </row>
    <row r="88" spans="1:31" x14ac:dyDescent="0.25">
      <c r="A88" s="96" t="s">
        <v>1062</v>
      </c>
      <c r="B88" s="3" t="s">
        <v>115</v>
      </c>
      <c r="C88" s="9">
        <v>62.657753479999997</v>
      </c>
      <c r="D88" s="39">
        <v>117.589461125</v>
      </c>
      <c r="E88" s="40">
        <v>10340.625</v>
      </c>
      <c r="F88" s="39">
        <v>1946.24262875</v>
      </c>
      <c r="G88" s="39">
        <v>79.283333332500007</v>
      </c>
      <c r="H88" s="4">
        <v>84.746267965000001</v>
      </c>
      <c r="I88" s="10" t="s">
        <v>9</v>
      </c>
      <c r="J88" s="7">
        <v>1</v>
      </c>
      <c r="K88" s="7" t="s">
        <v>9</v>
      </c>
      <c r="L88" s="7" t="s">
        <v>9</v>
      </c>
      <c r="M88" s="7" t="s">
        <v>9</v>
      </c>
      <c r="N88" s="7" t="s">
        <v>9</v>
      </c>
      <c r="O88" s="7" t="s">
        <v>9</v>
      </c>
      <c r="P88" s="7" t="s">
        <v>9</v>
      </c>
      <c r="Q88" s="7" t="s">
        <v>9</v>
      </c>
      <c r="R88" s="7" t="s">
        <v>9</v>
      </c>
      <c r="S88" s="7" t="s">
        <v>9</v>
      </c>
      <c r="T88" s="7" t="s">
        <v>9</v>
      </c>
      <c r="U88" s="7" t="s">
        <v>9</v>
      </c>
      <c r="V88" s="7" t="s">
        <v>9</v>
      </c>
      <c r="W88" s="7" t="s">
        <v>9</v>
      </c>
      <c r="X88" s="7" t="s">
        <v>9</v>
      </c>
      <c r="Y88" s="7" t="s">
        <v>9</v>
      </c>
      <c r="Z88" s="7" t="s">
        <v>9</v>
      </c>
      <c r="AA88" s="7" t="s">
        <v>9</v>
      </c>
      <c r="AB88" s="7" t="s">
        <v>9</v>
      </c>
      <c r="AC88" s="7" t="s">
        <v>9</v>
      </c>
      <c r="AD88" s="7" t="s">
        <v>9</v>
      </c>
      <c r="AE88" s="29" t="s">
        <v>9</v>
      </c>
    </row>
    <row r="89" spans="1:31" x14ac:dyDescent="0.25">
      <c r="A89" s="96" t="s">
        <v>1063</v>
      </c>
      <c r="B89" s="3" t="s">
        <v>116</v>
      </c>
      <c r="C89" s="9">
        <v>630.56417284999998</v>
      </c>
      <c r="D89" s="39">
        <v>264.52161525000002</v>
      </c>
      <c r="E89" s="40">
        <v>26486.916664999899</v>
      </c>
      <c r="F89" s="39">
        <v>1946.2435822499999</v>
      </c>
      <c r="G89" s="39">
        <v>71.641666667500004</v>
      </c>
      <c r="H89" s="4">
        <v>249.2043907</v>
      </c>
      <c r="I89" s="10" t="s">
        <v>9</v>
      </c>
      <c r="J89" s="7">
        <v>1.53</v>
      </c>
      <c r="K89" s="7" t="s">
        <v>9</v>
      </c>
      <c r="L89" s="7" t="s">
        <v>9</v>
      </c>
      <c r="M89" s="7" t="s">
        <v>9</v>
      </c>
      <c r="N89" s="7" t="s">
        <v>9</v>
      </c>
      <c r="O89" s="7" t="s">
        <v>9</v>
      </c>
      <c r="P89" s="7" t="s">
        <v>9</v>
      </c>
      <c r="Q89" s="7" t="s">
        <v>9</v>
      </c>
      <c r="R89" s="7" t="s">
        <v>9</v>
      </c>
      <c r="S89" s="7" t="s">
        <v>9</v>
      </c>
      <c r="T89" s="7" t="s">
        <v>9</v>
      </c>
      <c r="U89" s="7" t="s">
        <v>9</v>
      </c>
      <c r="V89" s="7" t="s">
        <v>9</v>
      </c>
      <c r="W89" s="7" t="s">
        <v>9</v>
      </c>
      <c r="X89" s="7" t="s">
        <v>9</v>
      </c>
      <c r="Y89" s="7" t="s">
        <v>9</v>
      </c>
      <c r="Z89" s="7" t="s">
        <v>9</v>
      </c>
      <c r="AA89" s="7" t="s">
        <v>9</v>
      </c>
      <c r="AB89" s="7" t="s">
        <v>9</v>
      </c>
      <c r="AC89" s="7" t="s">
        <v>9</v>
      </c>
      <c r="AD89" s="7" t="s">
        <v>9</v>
      </c>
      <c r="AE89" s="29" t="s">
        <v>9</v>
      </c>
    </row>
    <row r="90" spans="1:31" x14ac:dyDescent="0.25">
      <c r="A90" s="96" t="s">
        <v>1066</v>
      </c>
      <c r="B90" s="3" t="s">
        <v>120</v>
      </c>
      <c r="C90" s="9">
        <v>295.73621617499998</v>
      </c>
      <c r="D90" s="39">
        <v>92.410316699999996</v>
      </c>
      <c r="E90" s="40">
        <v>6556.0625</v>
      </c>
      <c r="F90" s="39">
        <v>110.40354365</v>
      </c>
      <c r="G90" s="39">
        <v>60.75</v>
      </c>
      <c r="H90" s="4">
        <v>91.263964954999906</v>
      </c>
      <c r="I90" s="10" t="s">
        <v>9</v>
      </c>
      <c r="J90" s="7">
        <v>2.8</v>
      </c>
      <c r="K90" s="7">
        <v>1.48</v>
      </c>
      <c r="L90" s="7" t="s">
        <v>9</v>
      </c>
      <c r="M90" s="7" t="s">
        <v>9</v>
      </c>
      <c r="N90" s="7" t="s">
        <v>9</v>
      </c>
      <c r="O90" s="7" t="s">
        <v>9</v>
      </c>
      <c r="P90" s="7" t="s">
        <v>9</v>
      </c>
      <c r="Q90" s="7" t="s">
        <v>9</v>
      </c>
      <c r="R90" s="7" t="s">
        <v>9</v>
      </c>
      <c r="S90" s="7" t="s">
        <v>9</v>
      </c>
      <c r="T90" s="7" t="s">
        <v>9</v>
      </c>
      <c r="U90" s="7" t="s">
        <v>9</v>
      </c>
      <c r="V90" s="7" t="s">
        <v>9</v>
      </c>
      <c r="W90" s="7" t="s">
        <v>9</v>
      </c>
      <c r="X90" s="7" t="s">
        <v>9</v>
      </c>
      <c r="Y90" s="7" t="s">
        <v>9</v>
      </c>
      <c r="Z90" s="7" t="s">
        <v>9</v>
      </c>
      <c r="AA90" s="7" t="s">
        <v>9</v>
      </c>
      <c r="AB90" s="7" t="s">
        <v>9</v>
      </c>
      <c r="AC90" s="7" t="s">
        <v>9</v>
      </c>
      <c r="AD90" s="7" t="s">
        <v>9</v>
      </c>
      <c r="AE90" s="29" t="s">
        <v>9</v>
      </c>
    </row>
    <row r="91" spans="1:31" x14ac:dyDescent="0.25">
      <c r="A91" s="96" t="s">
        <v>1067</v>
      </c>
      <c r="B91" s="3" t="s">
        <v>121</v>
      </c>
      <c r="C91" s="9">
        <v>79.821118049000006</v>
      </c>
      <c r="D91" s="39">
        <v>169.13611202499999</v>
      </c>
      <c r="E91" s="40">
        <v>17086.8125</v>
      </c>
      <c r="F91" s="39">
        <v>1585.402662</v>
      </c>
      <c r="G91" s="39">
        <v>78.933333332499998</v>
      </c>
      <c r="H91" s="4">
        <v>138.6285479</v>
      </c>
      <c r="I91" s="10" t="s">
        <v>9</v>
      </c>
      <c r="J91" s="7" t="s">
        <v>9</v>
      </c>
      <c r="K91" s="7" t="s">
        <v>9</v>
      </c>
      <c r="L91" s="7" t="s">
        <v>9</v>
      </c>
      <c r="M91" s="7" t="s">
        <v>9</v>
      </c>
      <c r="N91" s="7" t="s">
        <v>9</v>
      </c>
      <c r="O91" s="7" t="s">
        <v>9</v>
      </c>
      <c r="P91" s="7" t="s">
        <v>9</v>
      </c>
      <c r="Q91" s="7" t="s">
        <v>9</v>
      </c>
      <c r="R91" s="7" t="s">
        <v>9</v>
      </c>
      <c r="S91" s="7" t="s">
        <v>9</v>
      </c>
      <c r="T91" s="7" t="s">
        <v>9</v>
      </c>
      <c r="U91" s="7" t="s">
        <v>9</v>
      </c>
      <c r="V91" s="7" t="s">
        <v>9</v>
      </c>
      <c r="W91" s="7" t="s">
        <v>9</v>
      </c>
      <c r="X91" s="7" t="s">
        <v>9</v>
      </c>
      <c r="Y91" s="7" t="s">
        <v>9</v>
      </c>
      <c r="Z91" s="7" t="s">
        <v>9</v>
      </c>
      <c r="AA91" s="7" t="s">
        <v>9</v>
      </c>
      <c r="AB91" s="7" t="s">
        <v>9</v>
      </c>
      <c r="AC91" s="7" t="s">
        <v>9</v>
      </c>
      <c r="AD91" s="7" t="s">
        <v>9</v>
      </c>
      <c r="AE91" s="29" t="s">
        <v>9</v>
      </c>
    </row>
    <row r="92" spans="1:31" x14ac:dyDescent="0.25">
      <c r="A92" s="96" t="s">
        <v>1068</v>
      </c>
      <c r="B92" s="3" t="s">
        <v>122</v>
      </c>
      <c r="C92" s="9">
        <v>1201.1247214999901</v>
      </c>
      <c r="D92" s="39">
        <v>552.99408014999995</v>
      </c>
      <c r="E92" s="40">
        <v>45065.083332499999</v>
      </c>
      <c r="F92" s="39">
        <v>697.40432292499997</v>
      </c>
      <c r="G92" s="39">
        <v>53.375</v>
      </c>
      <c r="H92" s="4">
        <v>558.67374022499996</v>
      </c>
      <c r="I92" s="10" t="s">
        <v>9</v>
      </c>
      <c r="J92" s="7">
        <v>2.21</v>
      </c>
      <c r="K92" s="7" t="s">
        <v>9</v>
      </c>
      <c r="L92" s="7" t="s">
        <v>9</v>
      </c>
      <c r="M92" s="7" t="s">
        <v>9</v>
      </c>
      <c r="N92" s="7" t="s">
        <v>9</v>
      </c>
      <c r="O92" s="7" t="s">
        <v>9</v>
      </c>
      <c r="P92" s="7" t="s">
        <v>9</v>
      </c>
      <c r="Q92" s="7" t="s">
        <v>9</v>
      </c>
      <c r="R92" s="7" t="s">
        <v>9</v>
      </c>
      <c r="S92" s="7" t="s">
        <v>9</v>
      </c>
      <c r="T92" s="7" t="s">
        <v>9</v>
      </c>
      <c r="U92" s="7" t="s">
        <v>9</v>
      </c>
      <c r="V92" s="7" t="s">
        <v>9</v>
      </c>
      <c r="W92" s="7" t="s">
        <v>9</v>
      </c>
      <c r="X92" s="7" t="s">
        <v>9</v>
      </c>
      <c r="Y92" s="7" t="s">
        <v>9</v>
      </c>
      <c r="Z92" s="7" t="s">
        <v>9</v>
      </c>
      <c r="AA92" s="7" t="s">
        <v>9</v>
      </c>
      <c r="AB92" s="7" t="s">
        <v>9</v>
      </c>
      <c r="AC92" s="7" t="s">
        <v>9</v>
      </c>
      <c r="AD92" s="7" t="s">
        <v>9</v>
      </c>
      <c r="AE92" s="29" t="s">
        <v>9</v>
      </c>
    </row>
    <row r="93" spans="1:31" x14ac:dyDescent="0.25">
      <c r="A93" s="96" t="s">
        <v>1070</v>
      </c>
      <c r="B93" s="3" t="s">
        <v>124</v>
      </c>
      <c r="C93" s="9">
        <v>298.526463124999</v>
      </c>
      <c r="D93" s="39">
        <v>603.20071652499996</v>
      </c>
      <c r="E93" s="40">
        <v>45438.4375</v>
      </c>
      <c r="F93" s="39">
        <v>73.606204059999996</v>
      </c>
      <c r="G93" s="39">
        <v>62.6</v>
      </c>
      <c r="H93" s="4">
        <v>714.54484585</v>
      </c>
      <c r="I93" s="10" t="s">
        <v>9</v>
      </c>
      <c r="J93" s="7" t="s">
        <v>9</v>
      </c>
      <c r="K93" s="7" t="s">
        <v>9</v>
      </c>
      <c r="L93" s="7" t="s">
        <v>9</v>
      </c>
      <c r="M93" s="7" t="s">
        <v>9</v>
      </c>
      <c r="N93" s="7" t="s">
        <v>9</v>
      </c>
      <c r="O93" s="7" t="s">
        <v>9</v>
      </c>
      <c r="P93" s="7" t="s">
        <v>9</v>
      </c>
      <c r="Q93" s="7" t="s">
        <v>9</v>
      </c>
      <c r="R93" s="7" t="s">
        <v>9</v>
      </c>
      <c r="S93" s="7" t="s">
        <v>9</v>
      </c>
      <c r="T93" s="7" t="s">
        <v>9</v>
      </c>
      <c r="U93" s="7" t="s">
        <v>9</v>
      </c>
      <c r="V93" s="7" t="s">
        <v>9</v>
      </c>
      <c r="W93" s="7" t="s">
        <v>9</v>
      </c>
      <c r="X93" s="7" t="s">
        <v>9</v>
      </c>
      <c r="Y93" s="7" t="s">
        <v>9</v>
      </c>
      <c r="Z93" s="7" t="s">
        <v>9</v>
      </c>
      <c r="AA93" s="7" t="s">
        <v>9</v>
      </c>
      <c r="AB93" s="7" t="s">
        <v>9</v>
      </c>
      <c r="AC93" s="7" t="s">
        <v>9</v>
      </c>
      <c r="AD93" s="7" t="s">
        <v>9</v>
      </c>
      <c r="AE93" s="29" t="s">
        <v>9</v>
      </c>
    </row>
    <row r="94" spans="1:31" x14ac:dyDescent="0.25">
      <c r="A94" s="96" t="s">
        <v>1069</v>
      </c>
      <c r="B94" s="3" t="s">
        <v>123</v>
      </c>
      <c r="C94" s="9">
        <v>320.518224175</v>
      </c>
      <c r="D94" s="39">
        <v>118.918866475</v>
      </c>
      <c r="E94" s="40">
        <v>7091.9791667500003</v>
      </c>
      <c r="F94" s="39">
        <v>1706.7591064999999</v>
      </c>
      <c r="G94" s="39">
        <v>90.974999999999994</v>
      </c>
      <c r="H94" s="4">
        <v>147.09749780000001</v>
      </c>
      <c r="I94" s="10" t="s">
        <v>9</v>
      </c>
      <c r="J94" s="7">
        <v>1</v>
      </c>
      <c r="K94" s="7">
        <v>8.1199999999999992</v>
      </c>
      <c r="L94" s="7" t="s">
        <v>9</v>
      </c>
      <c r="M94" s="7" t="s">
        <v>9</v>
      </c>
      <c r="N94" s="7" t="s">
        <v>9</v>
      </c>
      <c r="O94" s="7" t="s">
        <v>9</v>
      </c>
      <c r="P94" s="7" t="s">
        <v>9</v>
      </c>
      <c r="Q94" s="7" t="s">
        <v>9</v>
      </c>
      <c r="R94" s="7" t="s">
        <v>9</v>
      </c>
      <c r="S94" s="7" t="s">
        <v>9</v>
      </c>
      <c r="T94" s="7" t="s">
        <v>9</v>
      </c>
      <c r="U94" s="7" t="s">
        <v>9</v>
      </c>
      <c r="V94" s="7" t="s">
        <v>9</v>
      </c>
      <c r="W94" s="7" t="s">
        <v>9</v>
      </c>
      <c r="X94" s="7" t="s">
        <v>9</v>
      </c>
      <c r="Y94" s="7" t="s">
        <v>9</v>
      </c>
      <c r="Z94" s="7" t="s">
        <v>9</v>
      </c>
      <c r="AA94" s="7" t="s">
        <v>9</v>
      </c>
      <c r="AB94" s="7" t="s">
        <v>9</v>
      </c>
      <c r="AC94" s="7" t="s">
        <v>9</v>
      </c>
      <c r="AD94" s="7" t="s">
        <v>9</v>
      </c>
      <c r="AE94" s="29" t="s">
        <v>9</v>
      </c>
    </row>
    <row r="95" spans="1:31" x14ac:dyDescent="0.25">
      <c r="A95" s="5" t="s">
        <v>126</v>
      </c>
      <c r="B95" s="3" t="s">
        <v>127</v>
      </c>
      <c r="C95" s="9">
        <v>85.710314679999996</v>
      </c>
      <c r="D95" s="39">
        <v>201</v>
      </c>
      <c r="E95" s="40">
        <v>13765</v>
      </c>
      <c r="F95" s="39">
        <v>1081.2049999999999</v>
      </c>
      <c r="G95" s="39">
        <v>76</v>
      </c>
      <c r="H95" s="4">
        <v>44.063872814999897</v>
      </c>
      <c r="I95" s="10" t="s">
        <v>9</v>
      </c>
      <c r="J95" s="7" t="s">
        <v>9</v>
      </c>
      <c r="K95" s="7" t="s">
        <v>9</v>
      </c>
      <c r="L95" s="7" t="s">
        <v>9</v>
      </c>
      <c r="M95" s="7" t="s">
        <v>9</v>
      </c>
      <c r="N95" s="7" t="s">
        <v>9</v>
      </c>
      <c r="O95" s="7" t="s">
        <v>9</v>
      </c>
      <c r="P95" s="7" t="s">
        <v>9</v>
      </c>
      <c r="Q95" s="7" t="s">
        <v>9</v>
      </c>
      <c r="R95" s="7" t="s">
        <v>9</v>
      </c>
      <c r="S95" s="7" t="s">
        <v>9</v>
      </c>
      <c r="T95" s="7" t="s">
        <v>9</v>
      </c>
      <c r="U95" s="7" t="s">
        <v>9</v>
      </c>
      <c r="V95" s="7" t="s">
        <v>9</v>
      </c>
      <c r="W95" s="7" t="s">
        <v>9</v>
      </c>
      <c r="X95" s="7" t="s">
        <v>9</v>
      </c>
      <c r="Y95" s="7" t="s">
        <v>9</v>
      </c>
      <c r="Z95" s="7" t="s">
        <v>9</v>
      </c>
      <c r="AA95" s="7" t="s">
        <v>9</v>
      </c>
      <c r="AB95" s="7" t="s">
        <v>9</v>
      </c>
      <c r="AC95" s="7" t="s">
        <v>9</v>
      </c>
      <c r="AD95" s="7" t="s">
        <v>9</v>
      </c>
      <c r="AE95" s="29" t="s">
        <v>9</v>
      </c>
    </row>
    <row r="96" spans="1:31" x14ac:dyDescent="0.25">
      <c r="A96" s="5" t="s">
        <v>128</v>
      </c>
      <c r="B96" s="3" t="s">
        <v>129</v>
      </c>
      <c r="C96" s="9">
        <v>57.955401672500003</v>
      </c>
      <c r="D96" s="39">
        <v>66.7</v>
      </c>
      <c r="E96" s="40">
        <v>4033.25</v>
      </c>
      <c r="F96" s="39">
        <v>434.32749999999999</v>
      </c>
      <c r="G96" s="39">
        <v>85</v>
      </c>
      <c r="H96" s="4">
        <v>11.779720759250001</v>
      </c>
      <c r="I96" s="10" t="s">
        <v>9</v>
      </c>
      <c r="J96" s="7" t="s">
        <v>9</v>
      </c>
      <c r="K96" s="7" t="s">
        <v>9</v>
      </c>
      <c r="L96" s="7" t="s">
        <v>9</v>
      </c>
      <c r="M96" s="7" t="s">
        <v>9</v>
      </c>
      <c r="N96" s="7" t="s">
        <v>9</v>
      </c>
      <c r="O96" s="7" t="s">
        <v>9</v>
      </c>
      <c r="P96" s="7" t="s">
        <v>9</v>
      </c>
      <c r="Q96" s="7" t="s">
        <v>9</v>
      </c>
      <c r="R96" s="7" t="s">
        <v>9</v>
      </c>
      <c r="S96" s="7" t="s">
        <v>9</v>
      </c>
      <c r="T96" s="7" t="s">
        <v>9</v>
      </c>
      <c r="U96" s="7" t="s">
        <v>9</v>
      </c>
      <c r="V96" s="7" t="s">
        <v>9</v>
      </c>
      <c r="W96" s="7" t="s">
        <v>9</v>
      </c>
      <c r="X96" s="7" t="s">
        <v>9</v>
      </c>
      <c r="Y96" s="7" t="s">
        <v>9</v>
      </c>
      <c r="Z96" s="7" t="s">
        <v>9</v>
      </c>
      <c r="AA96" s="7" t="s">
        <v>9</v>
      </c>
      <c r="AB96" s="7" t="s">
        <v>9</v>
      </c>
      <c r="AC96" s="7" t="s">
        <v>9</v>
      </c>
      <c r="AD96" s="7" t="s">
        <v>9</v>
      </c>
      <c r="AE96" s="29" t="s">
        <v>9</v>
      </c>
    </row>
    <row r="97" spans="1:31" x14ac:dyDescent="0.25">
      <c r="A97" s="5" t="s">
        <v>130</v>
      </c>
      <c r="B97" s="3" t="s">
        <v>131</v>
      </c>
      <c r="C97" s="9">
        <v>362.63681022499998</v>
      </c>
      <c r="D97" s="39">
        <v>211.11448865</v>
      </c>
      <c r="E97" s="40">
        <v>8343.75</v>
      </c>
      <c r="F97" s="39">
        <v>959.83755482499998</v>
      </c>
      <c r="G97" s="39">
        <v>65</v>
      </c>
      <c r="H97" s="4">
        <v>152.25634392500001</v>
      </c>
      <c r="I97" s="10" t="s">
        <v>9</v>
      </c>
      <c r="J97" s="7" t="s">
        <v>9</v>
      </c>
      <c r="K97" s="7" t="s">
        <v>9</v>
      </c>
      <c r="L97" s="7" t="s">
        <v>9</v>
      </c>
      <c r="M97" s="7" t="s">
        <v>9</v>
      </c>
      <c r="N97" s="7" t="s">
        <v>9</v>
      </c>
      <c r="O97" s="7" t="s">
        <v>9</v>
      </c>
      <c r="P97" s="7" t="s">
        <v>9</v>
      </c>
      <c r="Q97" s="7" t="s">
        <v>9</v>
      </c>
      <c r="R97" s="7" t="s">
        <v>9</v>
      </c>
      <c r="S97" s="7" t="s">
        <v>9</v>
      </c>
      <c r="T97" s="7" t="s">
        <v>9</v>
      </c>
      <c r="U97" s="7" t="s">
        <v>9</v>
      </c>
      <c r="V97" s="7" t="s">
        <v>9</v>
      </c>
      <c r="W97" s="7" t="s">
        <v>9</v>
      </c>
      <c r="X97" s="7" t="s">
        <v>9</v>
      </c>
      <c r="Y97" s="7" t="s">
        <v>9</v>
      </c>
      <c r="Z97" s="7" t="s">
        <v>9</v>
      </c>
      <c r="AA97" s="7" t="s">
        <v>9</v>
      </c>
      <c r="AB97" s="7" t="s">
        <v>9</v>
      </c>
      <c r="AC97" s="7" t="s">
        <v>9</v>
      </c>
      <c r="AD97" s="7" t="s">
        <v>9</v>
      </c>
      <c r="AE97" s="29" t="s">
        <v>9</v>
      </c>
    </row>
    <row r="98" spans="1:31" x14ac:dyDescent="0.25">
      <c r="A98" s="5" t="s">
        <v>132</v>
      </c>
      <c r="B98" s="3" t="s">
        <v>133</v>
      </c>
      <c r="C98" s="9">
        <v>466.16</v>
      </c>
      <c r="D98" s="39">
        <v>463.02177082499998</v>
      </c>
      <c r="E98" s="40">
        <v>31910.25</v>
      </c>
      <c r="F98" s="39">
        <v>1307.5</v>
      </c>
      <c r="G98" s="39">
        <v>83.75</v>
      </c>
      <c r="H98" s="4">
        <v>297.10770000000002</v>
      </c>
      <c r="I98" s="10" t="s">
        <v>9</v>
      </c>
      <c r="J98" s="7" t="s">
        <v>9</v>
      </c>
      <c r="K98" s="7" t="s">
        <v>9</v>
      </c>
      <c r="L98" s="7" t="s">
        <v>9</v>
      </c>
      <c r="M98" s="7" t="s">
        <v>9</v>
      </c>
      <c r="N98" s="7" t="s">
        <v>9</v>
      </c>
      <c r="O98" s="7" t="s">
        <v>9</v>
      </c>
      <c r="P98" s="7" t="s">
        <v>9</v>
      </c>
      <c r="Q98" s="7" t="s">
        <v>9</v>
      </c>
      <c r="R98" s="7" t="s">
        <v>9</v>
      </c>
      <c r="S98" s="7" t="s">
        <v>9</v>
      </c>
      <c r="T98" s="7" t="s">
        <v>9</v>
      </c>
      <c r="U98" s="7" t="s">
        <v>9</v>
      </c>
      <c r="V98" s="7" t="s">
        <v>9</v>
      </c>
      <c r="W98" s="7" t="s">
        <v>9</v>
      </c>
      <c r="X98" s="7" t="s">
        <v>9</v>
      </c>
      <c r="Y98" s="7" t="s">
        <v>9</v>
      </c>
      <c r="Z98" s="7" t="s">
        <v>9</v>
      </c>
      <c r="AA98" s="7" t="s">
        <v>9</v>
      </c>
      <c r="AB98" s="7" t="s">
        <v>9</v>
      </c>
      <c r="AC98" s="7" t="s">
        <v>9</v>
      </c>
      <c r="AD98" s="7" t="s">
        <v>9</v>
      </c>
      <c r="AE98" s="29" t="s">
        <v>9</v>
      </c>
    </row>
    <row r="99" spans="1:31" x14ac:dyDescent="0.25">
      <c r="A99" s="5" t="s">
        <v>134</v>
      </c>
      <c r="B99" s="3" t="s">
        <v>135</v>
      </c>
      <c r="C99" s="9">
        <v>503.9</v>
      </c>
      <c r="D99" s="39">
        <v>154</v>
      </c>
      <c r="E99" s="40">
        <v>11799</v>
      </c>
      <c r="F99" s="39">
        <v>322.52</v>
      </c>
      <c r="G99" s="39">
        <v>66</v>
      </c>
      <c r="H99" s="4">
        <v>214.7</v>
      </c>
      <c r="I99" s="10">
        <v>2018</v>
      </c>
      <c r="J99" s="7">
        <v>2.5</v>
      </c>
      <c r="K99" s="7" t="s">
        <v>9</v>
      </c>
      <c r="L99" s="7" t="s">
        <v>9</v>
      </c>
      <c r="M99" s="7" t="s">
        <v>9</v>
      </c>
      <c r="N99" s="7" t="s">
        <v>9</v>
      </c>
      <c r="O99" s="7" t="s">
        <v>9</v>
      </c>
      <c r="P99" s="7" t="s">
        <v>9</v>
      </c>
      <c r="Q99" s="7" t="s">
        <v>9</v>
      </c>
      <c r="R99" s="7" t="s">
        <v>9</v>
      </c>
      <c r="S99" s="7" t="s">
        <v>9</v>
      </c>
      <c r="T99" s="7" t="s">
        <v>9</v>
      </c>
      <c r="U99" s="7" t="s">
        <v>9</v>
      </c>
      <c r="V99" s="7" t="s">
        <v>9</v>
      </c>
      <c r="W99" s="7" t="s">
        <v>9</v>
      </c>
      <c r="X99" s="7" t="s">
        <v>9</v>
      </c>
      <c r="Y99" s="7" t="s">
        <v>9</v>
      </c>
      <c r="Z99" s="7" t="s">
        <v>9</v>
      </c>
      <c r="AA99" s="7" t="s">
        <v>9</v>
      </c>
      <c r="AB99" s="7" t="s">
        <v>9</v>
      </c>
      <c r="AC99" s="7" t="s">
        <v>9</v>
      </c>
      <c r="AD99" s="7" t="s">
        <v>9</v>
      </c>
      <c r="AE99" s="29" t="s">
        <v>9</v>
      </c>
    </row>
    <row r="100" spans="1:31" x14ac:dyDescent="0.25">
      <c r="A100" s="5" t="s">
        <v>136</v>
      </c>
      <c r="B100" s="3" t="s">
        <v>137</v>
      </c>
      <c r="C100" s="9">
        <v>126.62493301000001</v>
      </c>
      <c r="D100" s="39">
        <v>88.469696970000001</v>
      </c>
      <c r="E100" s="40">
        <v>4506.75</v>
      </c>
      <c r="F100" s="39">
        <v>356.02249999999998</v>
      </c>
      <c r="G100" s="39">
        <v>88.967500000000001</v>
      </c>
      <c r="H100" s="4">
        <v>78.756608309249998</v>
      </c>
      <c r="I100" s="10" t="s">
        <v>9</v>
      </c>
      <c r="J100" s="7" t="s">
        <v>9</v>
      </c>
      <c r="K100" s="7" t="s">
        <v>9</v>
      </c>
      <c r="L100" s="7" t="s">
        <v>9</v>
      </c>
      <c r="M100" s="7" t="s">
        <v>9</v>
      </c>
      <c r="N100" s="7" t="s">
        <v>9</v>
      </c>
      <c r="O100" s="7" t="s">
        <v>9</v>
      </c>
      <c r="P100" s="7" t="s">
        <v>9</v>
      </c>
      <c r="Q100" s="7" t="s">
        <v>9</v>
      </c>
      <c r="R100" s="7" t="s">
        <v>9</v>
      </c>
      <c r="S100" s="7" t="s">
        <v>9</v>
      </c>
      <c r="T100" s="7" t="s">
        <v>9</v>
      </c>
      <c r="U100" s="7" t="s">
        <v>9</v>
      </c>
      <c r="V100" s="7" t="s">
        <v>9</v>
      </c>
      <c r="W100" s="7" t="s">
        <v>9</v>
      </c>
      <c r="X100" s="7" t="s">
        <v>9</v>
      </c>
      <c r="Y100" s="7" t="s">
        <v>9</v>
      </c>
      <c r="Z100" s="7" t="s">
        <v>9</v>
      </c>
      <c r="AA100" s="7" t="s">
        <v>9</v>
      </c>
      <c r="AB100" s="7" t="s">
        <v>9</v>
      </c>
      <c r="AC100" s="7" t="s">
        <v>9</v>
      </c>
      <c r="AD100" s="7" t="s">
        <v>9</v>
      </c>
      <c r="AE100" s="29" t="s">
        <v>9</v>
      </c>
    </row>
    <row r="101" spans="1:31" x14ac:dyDescent="0.25">
      <c r="A101" s="5" t="s">
        <v>138</v>
      </c>
      <c r="B101" s="3" t="s">
        <v>139</v>
      </c>
      <c r="C101" s="98">
        <v>426.9</v>
      </c>
      <c r="D101" s="109">
        <v>117.2</v>
      </c>
      <c r="E101" s="110">
        <v>3192.3</v>
      </c>
      <c r="F101" s="109">
        <v>135.6</v>
      </c>
      <c r="G101" s="109">
        <v>88.1</v>
      </c>
      <c r="H101" s="99">
        <v>236.5</v>
      </c>
      <c r="I101" s="105">
        <v>2017</v>
      </c>
      <c r="J101" s="106">
        <v>3.6</v>
      </c>
      <c r="K101" s="7" t="s">
        <v>9</v>
      </c>
      <c r="L101" s="7" t="s">
        <v>9</v>
      </c>
      <c r="M101" s="7" t="s">
        <v>9</v>
      </c>
      <c r="N101" s="7" t="s">
        <v>9</v>
      </c>
      <c r="O101" s="7" t="s">
        <v>9</v>
      </c>
      <c r="P101" s="7" t="s">
        <v>9</v>
      </c>
      <c r="Q101" s="7" t="s">
        <v>9</v>
      </c>
      <c r="R101" s="7" t="s">
        <v>9</v>
      </c>
      <c r="S101" s="7" t="s">
        <v>9</v>
      </c>
      <c r="T101" s="7" t="s">
        <v>9</v>
      </c>
      <c r="U101" s="7" t="s">
        <v>9</v>
      </c>
      <c r="V101" s="7" t="s">
        <v>9</v>
      </c>
      <c r="W101" s="7" t="s">
        <v>9</v>
      </c>
      <c r="X101" s="7" t="s">
        <v>9</v>
      </c>
      <c r="Y101" s="7" t="s">
        <v>9</v>
      </c>
      <c r="Z101" s="7" t="s">
        <v>9</v>
      </c>
      <c r="AA101" s="7" t="s">
        <v>9</v>
      </c>
      <c r="AB101" s="7" t="s">
        <v>9</v>
      </c>
      <c r="AC101" s="7" t="s">
        <v>9</v>
      </c>
      <c r="AD101" s="7" t="s">
        <v>9</v>
      </c>
      <c r="AE101" s="29" t="s">
        <v>9</v>
      </c>
    </row>
    <row r="102" spans="1:31" x14ac:dyDescent="0.25">
      <c r="A102" s="96" t="s">
        <v>1284</v>
      </c>
      <c r="B102" s="3" t="s">
        <v>555</v>
      </c>
      <c r="C102" s="9">
        <v>79.431385517333297</v>
      </c>
      <c r="D102" s="39">
        <v>45.45</v>
      </c>
      <c r="E102" s="40">
        <v>2941.6666666666601</v>
      </c>
      <c r="F102" s="39">
        <v>135.576666666666</v>
      </c>
      <c r="G102" s="39">
        <v>89.8</v>
      </c>
      <c r="H102" s="4">
        <v>23.964867269999999</v>
      </c>
      <c r="I102" s="105">
        <v>2017</v>
      </c>
      <c r="J102" s="106">
        <v>1.25</v>
      </c>
      <c r="K102" s="7" t="s">
        <v>9</v>
      </c>
      <c r="L102" s="7" t="s">
        <v>9</v>
      </c>
      <c r="M102" s="7" t="s">
        <v>9</v>
      </c>
      <c r="N102" s="7" t="s">
        <v>9</v>
      </c>
      <c r="O102" s="7" t="s">
        <v>9</v>
      </c>
      <c r="P102" s="7" t="s">
        <v>9</v>
      </c>
      <c r="Q102" s="7" t="s">
        <v>9</v>
      </c>
      <c r="R102" s="7" t="s">
        <v>9</v>
      </c>
      <c r="S102" s="7" t="s">
        <v>9</v>
      </c>
      <c r="T102" s="7" t="s">
        <v>9</v>
      </c>
      <c r="U102" s="7" t="s">
        <v>9</v>
      </c>
      <c r="V102" s="7" t="s">
        <v>9</v>
      </c>
      <c r="W102" s="7" t="s">
        <v>9</v>
      </c>
      <c r="X102" s="7" t="s">
        <v>9</v>
      </c>
      <c r="Y102" s="7" t="s">
        <v>9</v>
      </c>
      <c r="Z102" s="7" t="s">
        <v>9</v>
      </c>
      <c r="AA102" s="7" t="s">
        <v>9</v>
      </c>
      <c r="AB102" s="7" t="s">
        <v>9</v>
      </c>
      <c r="AC102" s="7" t="s">
        <v>9</v>
      </c>
      <c r="AD102" s="7" t="s">
        <v>9</v>
      </c>
      <c r="AE102" s="29" t="s">
        <v>9</v>
      </c>
    </row>
    <row r="103" spans="1:31" x14ac:dyDescent="0.25">
      <c r="A103" s="5" t="s">
        <v>140</v>
      </c>
      <c r="B103" s="3" t="s">
        <v>141</v>
      </c>
      <c r="C103" s="9">
        <v>1777.78</v>
      </c>
      <c r="D103" s="39">
        <v>357.28</v>
      </c>
      <c r="E103" s="40">
        <v>31565</v>
      </c>
      <c r="F103" s="39">
        <v>549.36</v>
      </c>
      <c r="G103" s="39">
        <v>102.98</v>
      </c>
      <c r="H103" s="4">
        <v>612.38</v>
      </c>
      <c r="I103" s="10" t="s">
        <v>9</v>
      </c>
      <c r="J103" s="7" t="s">
        <v>9</v>
      </c>
      <c r="K103" s="7" t="s">
        <v>9</v>
      </c>
      <c r="L103" s="7" t="s">
        <v>9</v>
      </c>
      <c r="M103" s="7" t="s">
        <v>9</v>
      </c>
      <c r="N103" s="7" t="s">
        <v>9</v>
      </c>
      <c r="O103" s="7" t="s">
        <v>9</v>
      </c>
      <c r="P103" s="7" t="s">
        <v>9</v>
      </c>
      <c r="Q103" s="7" t="s">
        <v>9</v>
      </c>
      <c r="R103" s="7" t="s">
        <v>9</v>
      </c>
      <c r="S103" s="7" t="s">
        <v>9</v>
      </c>
      <c r="T103" s="7" t="s">
        <v>9</v>
      </c>
      <c r="U103" s="7" t="s">
        <v>9</v>
      </c>
      <c r="V103" s="7" t="s">
        <v>9</v>
      </c>
      <c r="W103" s="7" t="s">
        <v>9</v>
      </c>
      <c r="X103" s="7" t="s">
        <v>9</v>
      </c>
      <c r="Y103" s="7" t="s">
        <v>9</v>
      </c>
      <c r="Z103" s="7" t="s">
        <v>9</v>
      </c>
      <c r="AA103" s="7" t="s">
        <v>9</v>
      </c>
      <c r="AB103" s="7" t="s">
        <v>9</v>
      </c>
      <c r="AC103" s="7" t="s">
        <v>9</v>
      </c>
      <c r="AD103" s="7" t="s">
        <v>9</v>
      </c>
      <c r="AE103" s="29" t="s">
        <v>9</v>
      </c>
    </row>
    <row r="104" spans="1:31" x14ac:dyDescent="0.25">
      <c r="A104" s="5" t="s">
        <v>974</v>
      </c>
      <c r="B104" s="3" t="s">
        <v>143</v>
      </c>
      <c r="C104" s="9">
        <v>409.62709510000002</v>
      </c>
      <c r="D104" s="39">
        <v>55.420454550000002</v>
      </c>
      <c r="E104" s="40">
        <v>2664</v>
      </c>
      <c r="F104" s="39">
        <v>180.89460346359601</v>
      </c>
      <c r="G104" s="39">
        <v>85</v>
      </c>
      <c r="H104" s="4">
        <v>24.129978640000001</v>
      </c>
      <c r="I104" s="10" t="s">
        <v>9</v>
      </c>
      <c r="J104" s="7" t="s">
        <v>9</v>
      </c>
      <c r="K104" s="7" t="s">
        <v>9</v>
      </c>
      <c r="L104" s="7" t="s">
        <v>9</v>
      </c>
      <c r="M104" s="7" t="s">
        <v>9</v>
      </c>
      <c r="N104" s="7" t="s">
        <v>9</v>
      </c>
      <c r="O104" s="7" t="s">
        <v>9</v>
      </c>
      <c r="P104" s="7" t="s">
        <v>9</v>
      </c>
      <c r="Q104" s="7" t="s">
        <v>9</v>
      </c>
      <c r="R104" s="7" t="s">
        <v>9</v>
      </c>
      <c r="S104" s="7" t="s">
        <v>9</v>
      </c>
      <c r="T104" s="7" t="s">
        <v>9</v>
      </c>
      <c r="U104" s="7" t="s">
        <v>9</v>
      </c>
      <c r="V104" s="7" t="s">
        <v>9</v>
      </c>
      <c r="W104" s="7" t="s">
        <v>9</v>
      </c>
      <c r="X104" s="7" t="s">
        <v>9</v>
      </c>
      <c r="Y104" s="7" t="s">
        <v>9</v>
      </c>
      <c r="Z104" s="7" t="s">
        <v>9</v>
      </c>
      <c r="AA104" s="7" t="s">
        <v>9</v>
      </c>
      <c r="AB104" s="7" t="s">
        <v>9</v>
      </c>
      <c r="AC104" s="7" t="s">
        <v>9</v>
      </c>
      <c r="AD104" s="7" t="s">
        <v>9</v>
      </c>
      <c r="AE104" s="29" t="s">
        <v>9</v>
      </c>
    </row>
    <row r="105" spans="1:31" x14ac:dyDescent="0.25">
      <c r="A105" s="5" t="s">
        <v>975</v>
      </c>
      <c r="B105" s="3" t="s">
        <v>145</v>
      </c>
      <c r="C105" s="9">
        <v>50.797082799999998</v>
      </c>
      <c r="D105" s="39">
        <v>19.526704550000002</v>
      </c>
      <c r="E105" s="40">
        <v>584</v>
      </c>
      <c r="F105" s="39">
        <v>335.66620103109898</v>
      </c>
      <c r="G105" s="39">
        <v>60</v>
      </c>
      <c r="H105" s="4">
        <v>2.8573064459999999</v>
      </c>
      <c r="I105" s="10" t="s">
        <v>9</v>
      </c>
      <c r="J105" s="7" t="s">
        <v>9</v>
      </c>
      <c r="K105" s="7" t="s">
        <v>9</v>
      </c>
      <c r="L105" s="7" t="s">
        <v>9</v>
      </c>
      <c r="M105" s="7" t="s">
        <v>9</v>
      </c>
      <c r="N105" s="7" t="s">
        <v>9</v>
      </c>
      <c r="O105" s="7" t="s">
        <v>9</v>
      </c>
      <c r="P105" s="7" t="s">
        <v>9</v>
      </c>
      <c r="Q105" s="7" t="s">
        <v>9</v>
      </c>
      <c r="R105" s="7" t="s">
        <v>9</v>
      </c>
      <c r="S105" s="7" t="s">
        <v>9</v>
      </c>
      <c r="T105" s="7" t="s">
        <v>9</v>
      </c>
      <c r="U105" s="7" t="s">
        <v>9</v>
      </c>
      <c r="V105" s="7" t="s">
        <v>9</v>
      </c>
      <c r="W105" s="7" t="s">
        <v>9</v>
      </c>
      <c r="X105" s="7" t="s">
        <v>9</v>
      </c>
      <c r="Y105" s="7" t="s">
        <v>9</v>
      </c>
      <c r="Z105" s="7" t="s">
        <v>9</v>
      </c>
      <c r="AA105" s="7" t="s">
        <v>9</v>
      </c>
      <c r="AB105" s="7" t="s">
        <v>9</v>
      </c>
      <c r="AC105" s="7" t="s">
        <v>9</v>
      </c>
      <c r="AD105" s="7" t="s">
        <v>9</v>
      </c>
      <c r="AE105" s="29" t="s">
        <v>9</v>
      </c>
    </row>
    <row r="106" spans="1:31" x14ac:dyDescent="0.25">
      <c r="A106" s="5" t="s">
        <v>146</v>
      </c>
      <c r="B106" s="3" t="s">
        <v>147</v>
      </c>
      <c r="C106" s="98">
        <v>212.8</v>
      </c>
      <c r="D106" s="109">
        <v>154.333</v>
      </c>
      <c r="E106" s="110">
        <v>12400</v>
      </c>
      <c r="F106" s="109">
        <v>63.567999999999998</v>
      </c>
      <c r="G106" s="109">
        <v>50</v>
      </c>
      <c r="H106" s="99">
        <v>146.863</v>
      </c>
      <c r="I106" s="105">
        <v>2019</v>
      </c>
      <c r="J106" s="7" t="s">
        <v>9</v>
      </c>
      <c r="K106" s="7" t="s">
        <v>9</v>
      </c>
      <c r="L106" s="7" t="s">
        <v>9</v>
      </c>
      <c r="M106" s="7" t="s">
        <v>9</v>
      </c>
      <c r="N106" s="7" t="s">
        <v>9</v>
      </c>
      <c r="O106" s="7" t="s">
        <v>9</v>
      </c>
      <c r="P106" s="7" t="s">
        <v>9</v>
      </c>
      <c r="Q106" s="7" t="s">
        <v>9</v>
      </c>
      <c r="R106" s="7" t="s">
        <v>9</v>
      </c>
      <c r="S106" s="7" t="s">
        <v>9</v>
      </c>
      <c r="T106" s="7" t="s">
        <v>9</v>
      </c>
      <c r="U106" s="7" t="s">
        <v>9</v>
      </c>
      <c r="V106" s="7" t="s">
        <v>9</v>
      </c>
      <c r="W106" s="7" t="s">
        <v>9</v>
      </c>
      <c r="X106" s="7" t="s">
        <v>9</v>
      </c>
      <c r="Y106" s="7" t="s">
        <v>9</v>
      </c>
      <c r="Z106" s="7" t="s">
        <v>9</v>
      </c>
      <c r="AA106" s="7" t="s">
        <v>9</v>
      </c>
      <c r="AB106" s="7" t="s">
        <v>9</v>
      </c>
      <c r="AC106" s="7" t="s">
        <v>9</v>
      </c>
      <c r="AD106" s="7" t="s">
        <v>9</v>
      </c>
      <c r="AE106" s="29" t="s">
        <v>9</v>
      </c>
    </row>
    <row r="107" spans="1:31" x14ac:dyDescent="0.25">
      <c r="A107" s="5" t="s">
        <v>148</v>
      </c>
      <c r="B107" s="3" t="s">
        <v>149</v>
      </c>
      <c r="C107" s="9">
        <v>262.89603761749999</v>
      </c>
      <c r="D107" s="39">
        <v>186.495</v>
      </c>
      <c r="E107" s="40">
        <v>15851.25</v>
      </c>
      <c r="F107" s="39">
        <v>454.88249999999999</v>
      </c>
      <c r="G107" s="39">
        <v>83.482500000000002</v>
      </c>
      <c r="H107" s="4">
        <v>243.89214895000001</v>
      </c>
      <c r="I107" s="10" t="s">
        <v>9</v>
      </c>
      <c r="J107" s="7" t="s">
        <v>9</v>
      </c>
      <c r="K107" s="7" t="s">
        <v>9</v>
      </c>
      <c r="L107" s="7" t="s">
        <v>9</v>
      </c>
      <c r="M107" s="7" t="s">
        <v>9</v>
      </c>
      <c r="N107" s="7" t="s">
        <v>9</v>
      </c>
      <c r="O107" s="7" t="s">
        <v>9</v>
      </c>
      <c r="P107" s="7" t="s">
        <v>9</v>
      </c>
      <c r="Q107" s="7" t="s">
        <v>9</v>
      </c>
      <c r="R107" s="7" t="s">
        <v>9</v>
      </c>
      <c r="S107" s="7" t="s">
        <v>9</v>
      </c>
      <c r="T107" s="7" t="s">
        <v>9</v>
      </c>
      <c r="U107" s="7" t="s">
        <v>9</v>
      </c>
      <c r="V107" s="7" t="s">
        <v>9</v>
      </c>
      <c r="W107" s="7" t="s">
        <v>9</v>
      </c>
      <c r="X107" s="7" t="s">
        <v>9</v>
      </c>
      <c r="Y107" s="7" t="s">
        <v>9</v>
      </c>
      <c r="Z107" s="7" t="s">
        <v>9</v>
      </c>
      <c r="AA107" s="7" t="s">
        <v>9</v>
      </c>
      <c r="AB107" s="7" t="s">
        <v>9</v>
      </c>
      <c r="AC107" s="7" t="s">
        <v>9</v>
      </c>
      <c r="AD107" s="7" t="s">
        <v>9</v>
      </c>
      <c r="AE107" s="29" t="s">
        <v>9</v>
      </c>
    </row>
    <row r="108" spans="1:31" x14ac:dyDescent="0.25">
      <c r="A108" s="5" t="s">
        <v>150</v>
      </c>
      <c r="B108" s="3" t="s">
        <v>151</v>
      </c>
      <c r="C108" s="9">
        <v>1019.37</v>
      </c>
      <c r="D108" s="39">
        <v>287.25</v>
      </c>
      <c r="E108" s="40">
        <v>20837</v>
      </c>
      <c r="F108" s="39">
        <v>787.34</v>
      </c>
      <c r="G108" s="39">
        <v>74</v>
      </c>
      <c r="H108" s="4">
        <v>198.77</v>
      </c>
      <c r="I108" s="10" t="s">
        <v>9</v>
      </c>
      <c r="J108" s="7" t="s">
        <v>9</v>
      </c>
      <c r="K108" s="7" t="s">
        <v>9</v>
      </c>
      <c r="L108" s="7" t="s">
        <v>9</v>
      </c>
      <c r="M108" s="7" t="s">
        <v>9</v>
      </c>
      <c r="N108" s="7" t="s">
        <v>9</v>
      </c>
      <c r="O108" s="7" t="s">
        <v>9</v>
      </c>
      <c r="P108" s="7" t="s">
        <v>9</v>
      </c>
      <c r="Q108" s="7" t="s">
        <v>9</v>
      </c>
      <c r="R108" s="7" t="s">
        <v>9</v>
      </c>
      <c r="S108" s="7" t="s">
        <v>9</v>
      </c>
      <c r="T108" s="7" t="s">
        <v>9</v>
      </c>
      <c r="U108" s="7" t="s">
        <v>9</v>
      </c>
      <c r="V108" s="7" t="s">
        <v>9</v>
      </c>
      <c r="W108" s="7" t="s">
        <v>9</v>
      </c>
      <c r="X108" s="7" t="s">
        <v>9</v>
      </c>
      <c r="Y108" s="7" t="s">
        <v>9</v>
      </c>
      <c r="Z108" s="7" t="s">
        <v>9</v>
      </c>
      <c r="AA108" s="7" t="s">
        <v>9</v>
      </c>
      <c r="AB108" s="7" t="s">
        <v>9</v>
      </c>
      <c r="AC108" s="7" t="s">
        <v>9</v>
      </c>
      <c r="AD108" s="7" t="s">
        <v>9</v>
      </c>
      <c r="AE108" s="29" t="s">
        <v>9</v>
      </c>
    </row>
    <row r="109" spans="1:31" x14ac:dyDescent="0.25">
      <c r="A109" s="5" t="s">
        <v>152</v>
      </c>
      <c r="B109" s="3" t="s">
        <v>153</v>
      </c>
      <c r="C109" s="9">
        <v>288.72989116650001</v>
      </c>
      <c r="D109" s="39">
        <v>285.599999999999</v>
      </c>
      <c r="E109" s="40">
        <v>21969.25</v>
      </c>
      <c r="F109" s="39">
        <v>932.19496979999997</v>
      </c>
      <c r="G109" s="39">
        <v>80</v>
      </c>
      <c r="H109" s="4">
        <v>75.773565082499999</v>
      </c>
      <c r="I109" s="10" t="s">
        <v>9</v>
      </c>
      <c r="J109" s="7" t="s">
        <v>9</v>
      </c>
      <c r="K109" s="7" t="s">
        <v>9</v>
      </c>
      <c r="L109" s="7" t="s">
        <v>9</v>
      </c>
      <c r="M109" s="7" t="s">
        <v>9</v>
      </c>
      <c r="N109" s="7" t="s">
        <v>9</v>
      </c>
      <c r="O109" s="7" t="s">
        <v>9</v>
      </c>
      <c r="P109" s="7" t="s">
        <v>9</v>
      </c>
      <c r="Q109" s="7" t="s">
        <v>9</v>
      </c>
      <c r="R109" s="7" t="s">
        <v>9</v>
      </c>
      <c r="S109" s="7" t="s">
        <v>9</v>
      </c>
      <c r="T109" s="7" t="s">
        <v>9</v>
      </c>
      <c r="U109" s="7" t="s">
        <v>9</v>
      </c>
      <c r="V109" s="7" t="s">
        <v>9</v>
      </c>
      <c r="W109" s="7" t="s">
        <v>9</v>
      </c>
      <c r="X109" s="7" t="s">
        <v>9</v>
      </c>
      <c r="Y109" s="7" t="s">
        <v>9</v>
      </c>
      <c r="Z109" s="7" t="s">
        <v>9</v>
      </c>
      <c r="AA109" s="7" t="s">
        <v>9</v>
      </c>
      <c r="AB109" s="7" t="s">
        <v>9</v>
      </c>
      <c r="AC109" s="7" t="s">
        <v>9</v>
      </c>
      <c r="AD109" s="7" t="s">
        <v>9</v>
      </c>
      <c r="AE109" s="29" t="s">
        <v>9</v>
      </c>
    </row>
    <row r="110" spans="1:31" x14ac:dyDescent="0.25">
      <c r="A110" s="5" t="s">
        <v>154</v>
      </c>
      <c r="B110" s="3" t="s">
        <v>155</v>
      </c>
      <c r="C110" s="9">
        <v>450.7133</v>
      </c>
      <c r="D110" s="39">
        <v>37</v>
      </c>
      <c r="E110" s="40">
        <v>3993</v>
      </c>
      <c r="F110" s="39">
        <v>7857</v>
      </c>
      <c r="G110" s="39">
        <v>58.3</v>
      </c>
      <c r="H110" s="4">
        <v>12.46</v>
      </c>
      <c r="I110" s="10" t="s">
        <v>9</v>
      </c>
      <c r="J110" s="7" t="s">
        <v>9</v>
      </c>
      <c r="K110" s="7" t="s">
        <v>9</v>
      </c>
      <c r="L110" s="7" t="s">
        <v>9</v>
      </c>
      <c r="M110" s="7" t="s">
        <v>9</v>
      </c>
      <c r="N110" s="7" t="s">
        <v>9</v>
      </c>
      <c r="O110" s="7" t="s">
        <v>9</v>
      </c>
      <c r="P110" s="7" t="s">
        <v>9</v>
      </c>
      <c r="Q110" s="7" t="s">
        <v>9</v>
      </c>
      <c r="R110" s="7" t="s">
        <v>9</v>
      </c>
      <c r="S110" s="7" t="s">
        <v>9</v>
      </c>
      <c r="T110" s="7" t="s">
        <v>9</v>
      </c>
      <c r="U110" s="7" t="s">
        <v>9</v>
      </c>
      <c r="V110" s="7" t="s">
        <v>9</v>
      </c>
      <c r="W110" s="7" t="s">
        <v>9</v>
      </c>
      <c r="X110" s="7" t="s">
        <v>9</v>
      </c>
      <c r="Y110" s="7" t="s">
        <v>9</v>
      </c>
      <c r="Z110" s="7" t="s">
        <v>9</v>
      </c>
      <c r="AA110" s="7" t="s">
        <v>9</v>
      </c>
      <c r="AB110" s="7" t="s">
        <v>9</v>
      </c>
      <c r="AC110" s="7" t="s">
        <v>9</v>
      </c>
      <c r="AD110" s="7" t="s">
        <v>9</v>
      </c>
      <c r="AE110" s="29" t="s">
        <v>9</v>
      </c>
    </row>
    <row r="111" spans="1:31" x14ac:dyDescent="0.25">
      <c r="A111" s="5" t="s">
        <v>156</v>
      </c>
      <c r="B111" s="3" t="s">
        <v>157</v>
      </c>
      <c r="C111" s="9">
        <v>213.1151177525</v>
      </c>
      <c r="D111" s="39">
        <v>271</v>
      </c>
      <c r="E111" s="40">
        <v>20468</v>
      </c>
      <c r="F111" s="39">
        <v>298.676222674999</v>
      </c>
      <c r="G111" s="39">
        <v>88.75</v>
      </c>
      <c r="H111" s="4">
        <v>333.87971592500003</v>
      </c>
      <c r="I111" s="10" t="s">
        <v>9</v>
      </c>
      <c r="J111" s="7" t="s">
        <v>9</v>
      </c>
      <c r="K111" s="7" t="s">
        <v>9</v>
      </c>
      <c r="L111" s="7" t="s">
        <v>9</v>
      </c>
      <c r="M111" s="7" t="s">
        <v>9</v>
      </c>
      <c r="N111" s="7" t="s">
        <v>9</v>
      </c>
      <c r="O111" s="7" t="s">
        <v>9</v>
      </c>
      <c r="P111" s="7" t="s">
        <v>9</v>
      </c>
      <c r="Q111" s="7" t="s">
        <v>9</v>
      </c>
      <c r="R111" s="7" t="s">
        <v>9</v>
      </c>
      <c r="S111" s="7" t="s">
        <v>9</v>
      </c>
      <c r="T111" s="7" t="s">
        <v>9</v>
      </c>
      <c r="U111" s="7" t="s">
        <v>9</v>
      </c>
      <c r="V111" s="7" t="s">
        <v>9</v>
      </c>
      <c r="W111" s="7" t="s">
        <v>9</v>
      </c>
      <c r="X111" s="7" t="s">
        <v>9</v>
      </c>
      <c r="Y111" s="7" t="s">
        <v>9</v>
      </c>
      <c r="Z111" s="7" t="s">
        <v>9</v>
      </c>
      <c r="AA111" s="7" t="s">
        <v>9</v>
      </c>
      <c r="AB111" s="7" t="s">
        <v>9</v>
      </c>
      <c r="AC111" s="7" t="s">
        <v>9</v>
      </c>
      <c r="AD111" s="7" t="s">
        <v>9</v>
      </c>
      <c r="AE111" s="29" t="s">
        <v>9</v>
      </c>
    </row>
    <row r="112" spans="1:31" x14ac:dyDescent="0.25">
      <c r="A112" s="5" t="s">
        <v>158</v>
      </c>
      <c r="B112" s="3" t="s">
        <v>159</v>
      </c>
      <c r="C112" s="9">
        <v>42.4</v>
      </c>
      <c r="D112" s="39">
        <v>8.9700000000000006</v>
      </c>
      <c r="E112" s="40">
        <v>397</v>
      </c>
      <c r="F112" s="39">
        <v>209.59</v>
      </c>
      <c r="G112" s="39">
        <v>58.73</v>
      </c>
      <c r="H112" s="4">
        <v>16.45</v>
      </c>
      <c r="I112" s="10" t="s">
        <v>9</v>
      </c>
      <c r="J112" s="7" t="s">
        <v>9</v>
      </c>
      <c r="K112" s="7" t="s">
        <v>9</v>
      </c>
      <c r="L112" s="7" t="s">
        <v>9</v>
      </c>
      <c r="M112" s="7" t="s">
        <v>9</v>
      </c>
      <c r="N112" s="7" t="s">
        <v>9</v>
      </c>
      <c r="O112" s="7" t="s">
        <v>9</v>
      </c>
      <c r="P112" s="7" t="s">
        <v>9</v>
      </c>
      <c r="Q112" s="7" t="s">
        <v>9</v>
      </c>
      <c r="R112" s="7" t="s">
        <v>9</v>
      </c>
      <c r="S112" s="7" t="s">
        <v>9</v>
      </c>
      <c r="T112" s="7" t="s">
        <v>9</v>
      </c>
      <c r="U112" s="7" t="s">
        <v>9</v>
      </c>
      <c r="V112" s="7" t="s">
        <v>9</v>
      </c>
      <c r="W112" s="7" t="s">
        <v>9</v>
      </c>
      <c r="X112" s="7" t="s">
        <v>9</v>
      </c>
      <c r="Y112" s="7" t="s">
        <v>9</v>
      </c>
      <c r="Z112" s="7" t="s">
        <v>9</v>
      </c>
      <c r="AA112" s="7" t="s">
        <v>9</v>
      </c>
      <c r="AB112" s="7" t="s">
        <v>9</v>
      </c>
      <c r="AC112" s="7" t="s">
        <v>9</v>
      </c>
      <c r="AD112" s="7" t="s">
        <v>9</v>
      </c>
      <c r="AE112" s="29" t="s">
        <v>9</v>
      </c>
    </row>
    <row r="113" spans="1:31" x14ac:dyDescent="0.25">
      <c r="A113" s="5" t="s">
        <v>160</v>
      </c>
      <c r="B113" s="3" t="s">
        <v>161</v>
      </c>
      <c r="C113" s="9"/>
      <c r="D113" s="39"/>
      <c r="E113" s="40"/>
      <c r="F113" s="39"/>
      <c r="G113" s="39"/>
      <c r="H113" s="4"/>
      <c r="I113" s="10" t="s">
        <v>9</v>
      </c>
      <c r="J113" s="7" t="s">
        <v>9</v>
      </c>
      <c r="K113" s="7" t="s">
        <v>9</v>
      </c>
      <c r="L113" s="7" t="s">
        <v>9</v>
      </c>
      <c r="M113" s="7" t="s">
        <v>9</v>
      </c>
      <c r="N113" s="7" t="s">
        <v>9</v>
      </c>
      <c r="O113" s="7" t="s">
        <v>9</v>
      </c>
      <c r="P113" s="7" t="s">
        <v>9</v>
      </c>
      <c r="Q113" s="7" t="s">
        <v>9</v>
      </c>
      <c r="R113" s="7" t="s">
        <v>9</v>
      </c>
      <c r="S113" s="7" t="s">
        <v>9</v>
      </c>
      <c r="T113" s="7" t="s">
        <v>9</v>
      </c>
      <c r="U113" s="7" t="s">
        <v>9</v>
      </c>
      <c r="V113" s="7" t="s">
        <v>9</v>
      </c>
      <c r="W113" s="7" t="s">
        <v>9</v>
      </c>
      <c r="X113" s="7" t="s">
        <v>9</v>
      </c>
      <c r="Y113" s="7" t="s">
        <v>9</v>
      </c>
      <c r="Z113" s="7" t="s">
        <v>9</v>
      </c>
      <c r="AA113" s="7" t="s">
        <v>9</v>
      </c>
      <c r="AB113" s="7" t="s">
        <v>9</v>
      </c>
      <c r="AC113" s="7" t="s">
        <v>9</v>
      </c>
      <c r="AD113" s="7" t="s">
        <v>9</v>
      </c>
      <c r="AE113" s="29" t="s">
        <v>9</v>
      </c>
    </row>
    <row r="114" spans="1:31" x14ac:dyDescent="0.25">
      <c r="A114" s="5" t="s">
        <v>162</v>
      </c>
      <c r="B114" s="3" t="s">
        <v>163</v>
      </c>
      <c r="C114" s="9">
        <v>13.16</v>
      </c>
      <c r="D114" s="39">
        <v>3.8</v>
      </c>
      <c r="E114" s="40">
        <v>332</v>
      </c>
      <c r="F114" s="39">
        <v>121.14</v>
      </c>
      <c r="G114" s="39">
        <v>57.5</v>
      </c>
      <c r="H114" s="4">
        <v>3.37</v>
      </c>
      <c r="I114" s="10" t="s">
        <v>9</v>
      </c>
      <c r="J114" s="7" t="s">
        <v>9</v>
      </c>
      <c r="K114" s="7" t="s">
        <v>9</v>
      </c>
      <c r="L114" s="7" t="s">
        <v>9</v>
      </c>
      <c r="M114" s="7" t="s">
        <v>9</v>
      </c>
      <c r="N114" s="7" t="s">
        <v>9</v>
      </c>
      <c r="O114" s="7" t="s">
        <v>9</v>
      </c>
      <c r="P114" s="7" t="s">
        <v>9</v>
      </c>
      <c r="Q114" s="7" t="s">
        <v>9</v>
      </c>
      <c r="R114" s="7" t="s">
        <v>9</v>
      </c>
      <c r="S114" s="7" t="s">
        <v>9</v>
      </c>
      <c r="T114" s="7" t="s">
        <v>9</v>
      </c>
      <c r="U114" s="7" t="s">
        <v>9</v>
      </c>
      <c r="V114" s="7" t="s">
        <v>9</v>
      </c>
      <c r="W114" s="7" t="s">
        <v>9</v>
      </c>
      <c r="X114" s="7" t="s">
        <v>9</v>
      </c>
      <c r="Y114" s="7" t="s">
        <v>9</v>
      </c>
      <c r="Z114" s="7" t="s">
        <v>9</v>
      </c>
      <c r="AA114" s="7" t="s">
        <v>9</v>
      </c>
      <c r="AB114" s="7" t="s">
        <v>9</v>
      </c>
      <c r="AC114" s="7" t="s">
        <v>9</v>
      </c>
      <c r="AD114" s="7" t="s">
        <v>9</v>
      </c>
      <c r="AE114" s="29" t="s">
        <v>9</v>
      </c>
    </row>
    <row r="115" spans="1:31" x14ac:dyDescent="0.25">
      <c r="A115" s="5" t="s">
        <v>164</v>
      </c>
      <c r="B115" s="3" t="s">
        <v>165</v>
      </c>
      <c r="C115" s="9">
        <v>124.31531771</v>
      </c>
      <c r="D115" s="39">
        <v>32.299999999999997</v>
      </c>
      <c r="E115" s="40">
        <v>3324</v>
      </c>
      <c r="F115" s="39">
        <v>242.188713412906</v>
      </c>
      <c r="G115" s="39">
        <v>57.8</v>
      </c>
      <c r="H115" s="4">
        <v>18.300561571499902</v>
      </c>
      <c r="I115" s="10" t="s">
        <v>9</v>
      </c>
      <c r="J115" s="7" t="s">
        <v>9</v>
      </c>
      <c r="K115" s="7" t="s">
        <v>9</v>
      </c>
      <c r="L115" s="7" t="s">
        <v>9</v>
      </c>
      <c r="M115" s="7" t="s">
        <v>9</v>
      </c>
      <c r="N115" s="7" t="s">
        <v>9</v>
      </c>
      <c r="O115" s="7" t="s">
        <v>9</v>
      </c>
      <c r="P115" s="7" t="s">
        <v>9</v>
      </c>
      <c r="Q115" s="7" t="s">
        <v>9</v>
      </c>
      <c r="R115" s="7" t="s">
        <v>9</v>
      </c>
      <c r="S115" s="7" t="s">
        <v>9</v>
      </c>
      <c r="T115" s="7" t="s">
        <v>9</v>
      </c>
      <c r="U115" s="7" t="s">
        <v>9</v>
      </c>
      <c r="V115" s="7" t="s">
        <v>9</v>
      </c>
      <c r="W115" s="7" t="s">
        <v>9</v>
      </c>
      <c r="X115" s="7" t="s">
        <v>9</v>
      </c>
      <c r="Y115" s="7" t="s">
        <v>9</v>
      </c>
      <c r="Z115" s="7" t="s">
        <v>9</v>
      </c>
      <c r="AA115" s="7" t="s">
        <v>9</v>
      </c>
      <c r="AB115" s="7" t="s">
        <v>9</v>
      </c>
      <c r="AC115" s="7" t="s">
        <v>9</v>
      </c>
      <c r="AD115" s="7" t="s">
        <v>9</v>
      </c>
      <c r="AE115" s="29" t="s">
        <v>9</v>
      </c>
    </row>
    <row r="116" spans="1:31" x14ac:dyDescent="0.25">
      <c r="A116" s="5" t="s">
        <v>166</v>
      </c>
      <c r="B116" s="3" t="s">
        <v>167</v>
      </c>
      <c r="C116" s="9">
        <v>476.89342764999998</v>
      </c>
      <c r="D116" s="39">
        <v>537.79999999999995</v>
      </c>
      <c r="E116" s="40">
        <v>36897.5</v>
      </c>
      <c r="F116" s="39">
        <v>230.38638556798301</v>
      </c>
      <c r="G116" s="39">
        <v>63.975115477499997</v>
      </c>
      <c r="H116" s="4">
        <v>666.24670152499903</v>
      </c>
      <c r="I116" s="10" t="s">
        <v>9</v>
      </c>
      <c r="J116" s="7" t="s">
        <v>9</v>
      </c>
      <c r="K116" s="7" t="s">
        <v>9</v>
      </c>
      <c r="L116" s="7" t="s">
        <v>9</v>
      </c>
      <c r="M116" s="7" t="s">
        <v>9</v>
      </c>
      <c r="N116" s="7" t="s">
        <v>9</v>
      </c>
      <c r="O116" s="7" t="s">
        <v>9</v>
      </c>
      <c r="P116" s="7" t="s">
        <v>9</v>
      </c>
      <c r="Q116" s="7" t="s">
        <v>9</v>
      </c>
      <c r="R116" s="7" t="s">
        <v>9</v>
      </c>
      <c r="S116" s="7" t="s">
        <v>9</v>
      </c>
      <c r="T116" s="7" t="s">
        <v>9</v>
      </c>
      <c r="U116" s="7" t="s">
        <v>9</v>
      </c>
      <c r="V116" s="7" t="s">
        <v>9</v>
      </c>
      <c r="W116" s="7" t="s">
        <v>9</v>
      </c>
      <c r="X116" s="7" t="s">
        <v>9</v>
      </c>
      <c r="Y116" s="7" t="s">
        <v>9</v>
      </c>
      <c r="Z116" s="7" t="s">
        <v>9</v>
      </c>
      <c r="AA116" s="7" t="s">
        <v>9</v>
      </c>
      <c r="AB116" s="7" t="s">
        <v>9</v>
      </c>
      <c r="AC116" s="7" t="s">
        <v>9</v>
      </c>
      <c r="AD116" s="7" t="s">
        <v>9</v>
      </c>
      <c r="AE116" s="29" t="s">
        <v>9</v>
      </c>
    </row>
    <row r="117" spans="1:31" x14ac:dyDescent="0.25">
      <c r="A117" s="5" t="s">
        <v>168</v>
      </c>
      <c r="B117" s="3" t="s">
        <v>169</v>
      </c>
      <c r="C117" s="9">
        <v>345.88230863333303</v>
      </c>
      <c r="D117" s="39">
        <v>121.621212133333</v>
      </c>
      <c r="E117" s="40">
        <v>8355.3333333333303</v>
      </c>
      <c r="F117" s="39">
        <v>129.25070646249401</v>
      </c>
      <c r="G117" s="39">
        <v>68.3333333333333</v>
      </c>
      <c r="H117" s="4">
        <v>76.240727816666606</v>
      </c>
      <c r="I117" s="10" t="s">
        <v>9</v>
      </c>
      <c r="J117" s="7" t="s">
        <v>9</v>
      </c>
      <c r="K117" s="7" t="s">
        <v>9</v>
      </c>
      <c r="L117" s="7" t="s">
        <v>9</v>
      </c>
      <c r="M117" s="7" t="s">
        <v>9</v>
      </c>
      <c r="N117" s="7" t="s">
        <v>9</v>
      </c>
      <c r="O117" s="7" t="s">
        <v>9</v>
      </c>
      <c r="P117" s="7" t="s">
        <v>9</v>
      </c>
      <c r="Q117" s="7" t="s">
        <v>9</v>
      </c>
      <c r="R117" s="7" t="s">
        <v>9</v>
      </c>
      <c r="S117" s="7" t="s">
        <v>9</v>
      </c>
      <c r="T117" s="7" t="s">
        <v>9</v>
      </c>
      <c r="U117" s="7" t="s">
        <v>9</v>
      </c>
      <c r="V117" s="7" t="s">
        <v>9</v>
      </c>
      <c r="W117" s="7" t="s">
        <v>9</v>
      </c>
      <c r="X117" s="7" t="s">
        <v>9</v>
      </c>
      <c r="Y117" s="7" t="s">
        <v>9</v>
      </c>
      <c r="Z117" s="7" t="s">
        <v>9</v>
      </c>
      <c r="AA117" s="7" t="s">
        <v>9</v>
      </c>
      <c r="AB117" s="7" t="s">
        <v>9</v>
      </c>
      <c r="AC117" s="7" t="s">
        <v>9</v>
      </c>
      <c r="AD117" s="7" t="s">
        <v>9</v>
      </c>
      <c r="AE117" s="29" t="s">
        <v>9</v>
      </c>
    </row>
    <row r="118" spans="1:31" x14ac:dyDescent="0.25">
      <c r="A118" s="5" t="s">
        <v>170</v>
      </c>
      <c r="B118" s="3" t="s">
        <v>171</v>
      </c>
      <c r="C118" s="9">
        <v>5285.2</v>
      </c>
      <c r="D118" s="39">
        <v>1701.9</v>
      </c>
      <c r="E118" s="40">
        <v>104439</v>
      </c>
      <c r="F118" s="39">
        <v>234.5</v>
      </c>
      <c r="G118" s="39">
        <v>83.5</v>
      </c>
      <c r="H118" s="4">
        <v>5171.2</v>
      </c>
      <c r="I118" s="10" t="s">
        <v>9</v>
      </c>
      <c r="J118" s="7">
        <v>2.0499999999999998</v>
      </c>
      <c r="K118" s="7">
        <v>51</v>
      </c>
      <c r="L118" s="7" t="s">
        <v>9</v>
      </c>
      <c r="M118" s="7" t="s">
        <v>9</v>
      </c>
      <c r="N118" s="7">
        <v>868.38</v>
      </c>
      <c r="O118" s="7">
        <v>6.26</v>
      </c>
      <c r="P118" s="7" t="s">
        <v>9</v>
      </c>
      <c r="Q118" s="7">
        <v>20.72</v>
      </c>
      <c r="R118" s="7">
        <v>3.2</v>
      </c>
      <c r="S118" s="7" t="s">
        <v>9</v>
      </c>
      <c r="T118" s="7" t="s">
        <v>9</v>
      </c>
      <c r="U118" s="7" t="s">
        <v>9</v>
      </c>
      <c r="V118" s="7" t="s">
        <v>9</v>
      </c>
      <c r="W118" s="7" t="s">
        <v>9</v>
      </c>
      <c r="X118" s="7" t="s">
        <v>9</v>
      </c>
      <c r="Y118" s="7">
        <v>0.7</v>
      </c>
      <c r="Z118" s="7" t="s">
        <v>9</v>
      </c>
      <c r="AA118" s="7" t="s">
        <v>9</v>
      </c>
      <c r="AB118" s="7" t="s">
        <v>9</v>
      </c>
      <c r="AC118" s="7" t="s">
        <v>9</v>
      </c>
      <c r="AD118" s="7" t="s">
        <v>9</v>
      </c>
      <c r="AE118" s="29" t="s">
        <v>9</v>
      </c>
    </row>
    <row r="119" spans="1:31" x14ac:dyDescent="0.25">
      <c r="A119" s="5" t="s">
        <v>172</v>
      </c>
      <c r="B119" s="3" t="s">
        <v>173</v>
      </c>
      <c r="C119" s="9">
        <v>208.15448011249899</v>
      </c>
      <c r="D119" s="39">
        <v>119.509999999999</v>
      </c>
      <c r="E119" s="40">
        <v>1687.25</v>
      </c>
      <c r="F119" s="39">
        <v>224.287277229762</v>
      </c>
      <c r="G119" s="39">
        <v>91.125</v>
      </c>
      <c r="H119" s="4">
        <v>255.85541805</v>
      </c>
      <c r="I119" s="10" t="s">
        <v>9</v>
      </c>
      <c r="J119" s="124">
        <v>2.17</v>
      </c>
      <c r="K119" s="124">
        <v>40</v>
      </c>
      <c r="L119" s="7" t="s">
        <v>9</v>
      </c>
      <c r="M119" s="7" t="s">
        <v>9</v>
      </c>
      <c r="N119" s="124">
        <v>1098</v>
      </c>
      <c r="O119" s="124">
        <v>10.88</v>
      </c>
      <c r="P119" s="7" t="s">
        <v>9</v>
      </c>
      <c r="Q119" s="124">
        <v>21.03</v>
      </c>
      <c r="R119" s="124">
        <v>9.81</v>
      </c>
      <c r="S119" s="7" t="s">
        <v>9</v>
      </c>
      <c r="T119" s="7" t="s">
        <v>9</v>
      </c>
      <c r="U119" s="7" t="s">
        <v>9</v>
      </c>
      <c r="V119" s="7" t="s">
        <v>9</v>
      </c>
      <c r="W119" s="7" t="s">
        <v>9</v>
      </c>
      <c r="X119" s="7" t="s">
        <v>9</v>
      </c>
      <c r="Y119" s="124">
        <v>0.99</v>
      </c>
      <c r="Z119" s="7" t="s">
        <v>9</v>
      </c>
      <c r="AA119" s="7" t="s">
        <v>9</v>
      </c>
      <c r="AB119" s="7" t="s">
        <v>9</v>
      </c>
      <c r="AC119" s="7" t="s">
        <v>9</v>
      </c>
      <c r="AD119" s="7" t="s">
        <v>9</v>
      </c>
      <c r="AE119" s="29" t="s">
        <v>9</v>
      </c>
    </row>
    <row r="120" spans="1:31" x14ac:dyDescent="0.25">
      <c r="A120" s="5" t="s">
        <v>174</v>
      </c>
      <c r="B120" s="3" t="s">
        <v>175</v>
      </c>
      <c r="C120" s="9">
        <v>187.18271404999999</v>
      </c>
      <c r="D120" s="39">
        <v>98.493863634999997</v>
      </c>
      <c r="E120" s="40">
        <v>3880.25</v>
      </c>
      <c r="F120" s="39">
        <v>417.74250000000001</v>
      </c>
      <c r="G120" s="39">
        <v>70</v>
      </c>
      <c r="H120" s="4">
        <v>123.13541094999999</v>
      </c>
      <c r="I120" s="10" t="s">
        <v>9</v>
      </c>
      <c r="J120" s="7" t="s">
        <v>9</v>
      </c>
      <c r="K120" s="7" t="s">
        <v>9</v>
      </c>
      <c r="L120" s="7" t="s">
        <v>9</v>
      </c>
      <c r="M120" s="7" t="s">
        <v>9</v>
      </c>
      <c r="N120" s="7" t="s">
        <v>9</v>
      </c>
      <c r="O120" s="7" t="s">
        <v>9</v>
      </c>
      <c r="P120" s="7" t="s">
        <v>9</v>
      </c>
      <c r="Q120" s="7" t="s">
        <v>9</v>
      </c>
      <c r="R120" s="7" t="s">
        <v>9</v>
      </c>
      <c r="S120" s="7" t="s">
        <v>9</v>
      </c>
      <c r="T120" s="7" t="s">
        <v>9</v>
      </c>
      <c r="U120" s="7" t="s">
        <v>9</v>
      </c>
      <c r="V120" s="7" t="s">
        <v>9</v>
      </c>
      <c r="W120" s="7" t="s">
        <v>9</v>
      </c>
      <c r="X120" s="7" t="s">
        <v>9</v>
      </c>
      <c r="Y120" s="7" t="s">
        <v>9</v>
      </c>
      <c r="Z120" s="7" t="s">
        <v>9</v>
      </c>
      <c r="AA120" s="7" t="s">
        <v>9</v>
      </c>
      <c r="AB120" s="7" t="s">
        <v>9</v>
      </c>
      <c r="AC120" s="7" t="s">
        <v>9</v>
      </c>
      <c r="AD120" s="7" t="s">
        <v>9</v>
      </c>
      <c r="AE120" s="29" t="s">
        <v>9</v>
      </c>
    </row>
    <row r="121" spans="1:31" x14ac:dyDescent="0.25">
      <c r="A121" s="5" t="s">
        <v>176</v>
      </c>
      <c r="B121" s="3" t="s">
        <v>177</v>
      </c>
      <c r="C121" s="9">
        <v>131.30190812249899</v>
      </c>
      <c r="D121" s="39">
        <v>87.454318174999997</v>
      </c>
      <c r="E121" s="40">
        <v>7647.5</v>
      </c>
      <c r="F121" s="39">
        <v>1471.5023007438899</v>
      </c>
      <c r="G121" s="39">
        <v>80.125</v>
      </c>
      <c r="H121" s="4">
        <v>26.377081062499901</v>
      </c>
      <c r="I121" s="10" t="s">
        <v>9</v>
      </c>
      <c r="J121" s="7" t="s">
        <v>9</v>
      </c>
      <c r="K121" s="7" t="s">
        <v>9</v>
      </c>
      <c r="L121" s="7" t="s">
        <v>9</v>
      </c>
      <c r="M121" s="7" t="s">
        <v>9</v>
      </c>
      <c r="N121" s="7" t="s">
        <v>9</v>
      </c>
      <c r="O121" s="7" t="s">
        <v>9</v>
      </c>
      <c r="P121" s="7" t="s">
        <v>9</v>
      </c>
      <c r="Q121" s="7" t="s">
        <v>9</v>
      </c>
      <c r="R121" s="7" t="s">
        <v>9</v>
      </c>
      <c r="S121" s="7" t="s">
        <v>9</v>
      </c>
      <c r="T121" s="7" t="s">
        <v>9</v>
      </c>
      <c r="U121" s="7" t="s">
        <v>9</v>
      </c>
      <c r="V121" s="7" t="s">
        <v>9</v>
      </c>
      <c r="W121" s="7" t="s">
        <v>9</v>
      </c>
      <c r="X121" s="7" t="s">
        <v>9</v>
      </c>
      <c r="Y121" s="7" t="s">
        <v>9</v>
      </c>
      <c r="Z121" s="7" t="s">
        <v>9</v>
      </c>
      <c r="AA121" s="7" t="s">
        <v>9</v>
      </c>
      <c r="AB121" s="7" t="s">
        <v>9</v>
      </c>
      <c r="AC121" s="7" t="s">
        <v>9</v>
      </c>
      <c r="AD121" s="7" t="s">
        <v>9</v>
      </c>
      <c r="AE121" s="29" t="s">
        <v>9</v>
      </c>
    </row>
    <row r="122" spans="1:31" x14ac:dyDescent="0.25">
      <c r="A122" s="5" t="s">
        <v>178</v>
      </c>
      <c r="B122" s="3" t="s">
        <v>179</v>
      </c>
      <c r="C122" s="9">
        <v>540.79</v>
      </c>
      <c r="D122" s="39">
        <v>169.43</v>
      </c>
      <c r="E122" s="40">
        <v>10266</v>
      </c>
      <c r="F122" s="39">
        <v>181.29</v>
      </c>
      <c r="G122" s="39">
        <v>60</v>
      </c>
      <c r="H122" s="4">
        <v>152.93</v>
      </c>
      <c r="I122" s="10" t="s">
        <v>9</v>
      </c>
      <c r="J122" s="7" t="s">
        <v>9</v>
      </c>
      <c r="K122" s="7" t="s">
        <v>9</v>
      </c>
      <c r="L122" s="7" t="s">
        <v>9</v>
      </c>
      <c r="M122" s="7" t="s">
        <v>9</v>
      </c>
      <c r="N122" s="7" t="s">
        <v>9</v>
      </c>
      <c r="O122" s="7" t="s">
        <v>9</v>
      </c>
      <c r="P122" s="7" t="s">
        <v>9</v>
      </c>
      <c r="Q122" s="7" t="s">
        <v>9</v>
      </c>
      <c r="R122" s="7" t="s">
        <v>9</v>
      </c>
      <c r="S122" s="7" t="s">
        <v>9</v>
      </c>
      <c r="T122" s="7" t="s">
        <v>9</v>
      </c>
      <c r="U122" s="7" t="s">
        <v>9</v>
      </c>
      <c r="V122" s="7" t="s">
        <v>9</v>
      </c>
      <c r="W122" s="7" t="s">
        <v>9</v>
      </c>
      <c r="X122" s="7" t="s">
        <v>9</v>
      </c>
      <c r="Y122" s="7" t="s">
        <v>9</v>
      </c>
      <c r="Z122" s="7" t="s">
        <v>9</v>
      </c>
      <c r="AA122" s="7" t="s">
        <v>9</v>
      </c>
      <c r="AB122" s="7" t="s">
        <v>9</v>
      </c>
      <c r="AC122" s="7" t="s">
        <v>9</v>
      </c>
      <c r="AD122" s="7" t="s">
        <v>9</v>
      </c>
      <c r="AE122" s="29" t="s">
        <v>9</v>
      </c>
    </row>
    <row r="123" spans="1:31" x14ac:dyDescent="0.25">
      <c r="A123" s="5" t="s">
        <v>180</v>
      </c>
      <c r="B123" s="3" t="s">
        <v>181</v>
      </c>
      <c r="C123" s="9">
        <v>336.19380502733298</v>
      </c>
      <c r="D123" s="39">
        <v>157.1</v>
      </c>
      <c r="E123" s="40">
        <v>14483.75</v>
      </c>
      <c r="F123" s="39">
        <v>455.76498424954599</v>
      </c>
      <c r="G123" s="39">
        <v>65</v>
      </c>
      <c r="H123" s="4">
        <v>173.80832226666601</v>
      </c>
      <c r="I123" s="10" t="s">
        <v>9</v>
      </c>
      <c r="J123" s="7" t="s">
        <v>9</v>
      </c>
      <c r="K123" s="7" t="s">
        <v>9</v>
      </c>
      <c r="L123" s="7" t="s">
        <v>9</v>
      </c>
      <c r="M123" s="7" t="s">
        <v>9</v>
      </c>
      <c r="N123" s="7" t="s">
        <v>9</v>
      </c>
      <c r="O123" s="7" t="s">
        <v>9</v>
      </c>
      <c r="P123" s="7" t="s">
        <v>9</v>
      </c>
      <c r="Q123" s="7" t="s">
        <v>9</v>
      </c>
      <c r="R123" s="7" t="s">
        <v>9</v>
      </c>
      <c r="S123" s="7" t="s">
        <v>9</v>
      </c>
      <c r="T123" s="7" t="s">
        <v>9</v>
      </c>
      <c r="U123" s="7" t="s">
        <v>9</v>
      </c>
      <c r="V123" s="7" t="s">
        <v>9</v>
      </c>
      <c r="W123" s="7" t="s">
        <v>9</v>
      </c>
      <c r="X123" s="7" t="s">
        <v>9</v>
      </c>
      <c r="Y123" s="7" t="s">
        <v>9</v>
      </c>
      <c r="Z123" s="7" t="s">
        <v>9</v>
      </c>
      <c r="AA123" s="7" t="s">
        <v>9</v>
      </c>
      <c r="AB123" s="7" t="s">
        <v>9</v>
      </c>
      <c r="AC123" s="7" t="s">
        <v>9</v>
      </c>
      <c r="AD123" s="7" t="s">
        <v>9</v>
      </c>
      <c r="AE123" s="29" t="s">
        <v>9</v>
      </c>
    </row>
    <row r="124" spans="1:31" x14ac:dyDescent="0.25">
      <c r="A124" s="5" t="s">
        <v>182</v>
      </c>
      <c r="B124" s="3" t="s">
        <v>183</v>
      </c>
      <c r="C124" s="9">
        <v>1978.6957285000001</v>
      </c>
      <c r="D124" s="39">
        <v>816.9375</v>
      </c>
      <c r="E124" s="40">
        <v>62955.75</v>
      </c>
      <c r="F124" s="39">
        <v>206.22</v>
      </c>
      <c r="G124" s="39">
        <v>73</v>
      </c>
      <c r="H124" s="4">
        <v>521.86150797499999</v>
      </c>
      <c r="I124" s="10" t="s">
        <v>9</v>
      </c>
      <c r="J124" s="7">
        <v>1.75</v>
      </c>
      <c r="K124" s="7" t="s">
        <v>9</v>
      </c>
      <c r="L124" s="7" t="s">
        <v>9</v>
      </c>
      <c r="M124" s="7" t="s">
        <v>9</v>
      </c>
      <c r="N124" s="7" t="s">
        <v>9</v>
      </c>
      <c r="O124" s="7" t="s">
        <v>9</v>
      </c>
      <c r="P124" s="7">
        <v>0.28000000000000003</v>
      </c>
      <c r="Q124" s="7" t="s">
        <v>9</v>
      </c>
      <c r="R124" s="7" t="s">
        <v>9</v>
      </c>
      <c r="S124" s="7" t="s">
        <v>9</v>
      </c>
      <c r="T124" s="7" t="s">
        <v>9</v>
      </c>
      <c r="U124" s="7" t="s">
        <v>9</v>
      </c>
      <c r="V124" s="7" t="s">
        <v>9</v>
      </c>
      <c r="W124" s="7" t="s">
        <v>9</v>
      </c>
      <c r="X124" s="7" t="s">
        <v>9</v>
      </c>
      <c r="Y124" s="7" t="s">
        <v>9</v>
      </c>
      <c r="Z124" s="7" t="s">
        <v>9</v>
      </c>
      <c r="AA124" s="7" t="s">
        <v>9</v>
      </c>
      <c r="AB124" s="7" t="s">
        <v>9</v>
      </c>
      <c r="AC124" s="7" t="s">
        <v>9</v>
      </c>
      <c r="AD124" s="7" t="s">
        <v>9</v>
      </c>
      <c r="AE124" s="29" t="s">
        <v>9</v>
      </c>
    </row>
    <row r="125" spans="1:31" x14ac:dyDescent="0.25">
      <c r="A125" s="5" t="s">
        <v>184</v>
      </c>
      <c r="B125" s="3" t="s">
        <v>185</v>
      </c>
      <c r="C125" s="9">
        <v>862.20541367500005</v>
      </c>
      <c r="D125" s="39">
        <v>134.5</v>
      </c>
      <c r="E125" s="40">
        <v>3891.5</v>
      </c>
      <c r="F125" s="39">
        <v>204.7</v>
      </c>
      <c r="G125" s="39">
        <v>50</v>
      </c>
      <c r="H125" s="4">
        <v>85.202252020000003</v>
      </c>
      <c r="I125" s="10" t="s">
        <v>9</v>
      </c>
      <c r="J125" s="7" t="s">
        <v>9</v>
      </c>
      <c r="K125" s="7" t="s">
        <v>9</v>
      </c>
      <c r="L125" s="7" t="s">
        <v>9</v>
      </c>
      <c r="M125" s="7" t="s">
        <v>9</v>
      </c>
      <c r="N125" s="7" t="s">
        <v>9</v>
      </c>
      <c r="O125" s="7" t="s">
        <v>9</v>
      </c>
      <c r="P125" s="7" t="s">
        <v>9</v>
      </c>
      <c r="Q125" s="7" t="s">
        <v>9</v>
      </c>
      <c r="R125" s="7" t="s">
        <v>9</v>
      </c>
      <c r="S125" s="7" t="s">
        <v>9</v>
      </c>
      <c r="T125" s="7" t="s">
        <v>9</v>
      </c>
      <c r="U125" s="7" t="s">
        <v>9</v>
      </c>
      <c r="V125" s="7" t="s">
        <v>9</v>
      </c>
      <c r="W125" s="7" t="s">
        <v>9</v>
      </c>
      <c r="X125" s="7" t="s">
        <v>9</v>
      </c>
      <c r="Y125" s="7" t="s">
        <v>9</v>
      </c>
      <c r="Z125" s="7" t="s">
        <v>9</v>
      </c>
      <c r="AA125" s="7" t="s">
        <v>9</v>
      </c>
      <c r="AB125" s="7" t="s">
        <v>9</v>
      </c>
      <c r="AC125" s="7" t="s">
        <v>9</v>
      </c>
      <c r="AD125" s="7" t="s">
        <v>9</v>
      </c>
      <c r="AE125" s="29" t="s">
        <v>9</v>
      </c>
    </row>
    <row r="126" spans="1:31" x14ac:dyDescent="0.25">
      <c r="A126" s="5" t="s">
        <v>186</v>
      </c>
      <c r="B126" s="3" t="s">
        <v>187</v>
      </c>
      <c r="C126" s="9">
        <v>690.26561802499998</v>
      </c>
      <c r="D126" s="39">
        <v>812.18999999999903</v>
      </c>
      <c r="E126" s="40">
        <v>44230</v>
      </c>
      <c r="F126" s="39">
        <v>619.5575</v>
      </c>
      <c r="G126" s="39">
        <v>93.610649999999893</v>
      </c>
      <c r="H126" s="4">
        <v>719.989037575</v>
      </c>
      <c r="I126" s="10" t="s">
        <v>9</v>
      </c>
      <c r="J126" s="7" t="s">
        <v>9</v>
      </c>
      <c r="K126" s="7" t="s">
        <v>9</v>
      </c>
      <c r="L126" s="7" t="s">
        <v>9</v>
      </c>
      <c r="M126" s="7" t="s">
        <v>9</v>
      </c>
      <c r="N126" s="7" t="s">
        <v>9</v>
      </c>
      <c r="O126" s="7" t="s">
        <v>9</v>
      </c>
      <c r="P126" s="7" t="s">
        <v>9</v>
      </c>
      <c r="Q126" s="7" t="s">
        <v>9</v>
      </c>
      <c r="R126" s="7" t="s">
        <v>9</v>
      </c>
      <c r="S126" s="7" t="s">
        <v>9</v>
      </c>
      <c r="T126" s="7" t="s">
        <v>9</v>
      </c>
      <c r="U126" s="7" t="s">
        <v>9</v>
      </c>
      <c r="V126" s="7" t="s">
        <v>9</v>
      </c>
      <c r="W126" s="7" t="s">
        <v>9</v>
      </c>
      <c r="X126" s="7" t="s">
        <v>9</v>
      </c>
      <c r="Y126" s="7" t="s">
        <v>9</v>
      </c>
      <c r="Z126" s="7" t="s">
        <v>9</v>
      </c>
      <c r="AA126" s="7" t="s">
        <v>9</v>
      </c>
      <c r="AB126" s="7" t="s">
        <v>9</v>
      </c>
      <c r="AC126" s="7" t="s">
        <v>9</v>
      </c>
      <c r="AD126" s="7" t="s">
        <v>9</v>
      </c>
      <c r="AE126" s="29" t="s">
        <v>9</v>
      </c>
    </row>
    <row r="127" spans="1:31" x14ac:dyDescent="0.25">
      <c r="A127" s="5" t="s">
        <v>188</v>
      </c>
      <c r="B127" s="3" t="s">
        <v>189</v>
      </c>
      <c r="C127" s="9">
        <v>191.012473032499</v>
      </c>
      <c r="D127" s="39">
        <v>111</v>
      </c>
      <c r="E127" s="40">
        <v>8625</v>
      </c>
      <c r="F127" s="39">
        <v>746.6825</v>
      </c>
      <c r="G127" s="39">
        <v>88.55</v>
      </c>
      <c r="H127" s="4">
        <v>62.319640567500002</v>
      </c>
      <c r="I127" s="10" t="s">
        <v>9</v>
      </c>
      <c r="J127" s="7" t="s">
        <v>9</v>
      </c>
      <c r="K127" s="7" t="s">
        <v>9</v>
      </c>
      <c r="L127" s="7" t="s">
        <v>9</v>
      </c>
      <c r="M127" s="7" t="s">
        <v>9</v>
      </c>
      <c r="N127" s="7" t="s">
        <v>9</v>
      </c>
      <c r="O127" s="7" t="s">
        <v>9</v>
      </c>
      <c r="P127" s="7" t="s">
        <v>9</v>
      </c>
      <c r="Q127" s="7" t="s">
        <v>9</v>
      </c>
      <c r="R127" s="7" t="s">
        <v>9</v>
      </c>
      <c r="S127" s="7" t="s">
        <v>9</v>
      </c>
      <c r="T127" s="7" t="s">
        <v>9</v>
      </c>
      <c r="U127" s="7" t="s">
        <v>9</v>
      </c>
      <c r="V127" s="7" t="s">
        <v>9</v>
      </c>
      <c r="W127" s="7" t="s">
        <v>9</v>
      </c>
      <c r="X127" s="7" t="s">
        <v>9</v>
      </c>
      <c r="Y127" s="7" t="s">
        <v>9</v>
      </c>
      <c r="Z127" s="7" t="s">
        <v>9</v>
      </c>
      <c r="AA127" s="7" t="s">
        <v>9</v>
      </c>
      <c r="AB127" s="7" t="s">
        <v>9</v>
      </c>
      <c r="AC127" s="7" t="s">
        <v>9</v>
      </c>
      <c r="AD127" s="7" t="s">
        <v>9</v>
      </c>
      <c r="AE127" s="29" t="s">
        <v>9</v>
      </c>
    </row>
    <row r="128" spans="1:31" x14ac:dyDescent="0.25">
      <c r="A128" s="5" t="s">
        <v>190</v>
      </c>
      <c r="B128" s="3" t="s">
        <v>191</v>
      </c>
      <c r="C128" s="9">
        <v>281.02999999999997</v>
      </c>
      <c r="D128" s="39">
        <v>91.3</v>
      </c>
      <c r="E128" s="40">
        <v>3630.33</v>
      </c>
      <c r="F128" s="39">
        <v>91.03</v>
      </c>
      <c r="G128" s="39">
        <v>74.349999999999994</v>
      </c>
      <c r="H128" s="4">
        <v>59.88</v>
      </c>
      <c r="I128" s="10" t="s">
        <v>9</v>
      </c>
      <c r="J128" s="7" t="s">
        <v>9</v>
      </c>
      <c r="K128" s="7" t="s">
        <v>9</v>
      </c>
      <c r="L128" s="7" t="s">
        <v>9</v>
      </c>
      <c r="M128" s="7" t="s">
        <v>9</v>
      </c>
      <c r="N128" s="7" t="s">
        <v>9</v>
      </c>
      <c r="O128" s="7" t="s">
        <v>9</v>
      </c>
      <c r="P128" s="7" t="s">
        <v>9</v>
      </c>
      <c r="Q128" s="7" t="s">
        <v>9</v>
      </c>
      <c r="R128" s="7" t="s">
        <v>9</v>
      </c>
      <c r="S128" s="7" t="s">
        <v>9</v>
      </c>
      <c r="T128" s="7" t="s">
        <v>9</v>
      </c>
      <c r="U128" s="7" t="s">
        <v>9</v>
      </c>
      <c r="V128" s="7" t="s">
        <v>9</v>
      </c>
      <c r="W128" s="7" t="s">
        <v>9</v>
      </c>
      <c r="X128" s="7" t="s">
        <v>9</v>
      </c>
      <c r="Y128" s="7" t="s">
        <v>9</v>
      </c>
      <c r="Z128" s="7" t="s">
        <v>9</v>
      </c>
      <c r="AA128" s="7" t="s">
        <v>9</v>
      </c>
      <c r="AB128" s="7" t="s">
        <v>9</v>
      </c>
      <c r="AC128" s="7" t="s">
        <v>9</v>
      </c>
      <c r="AD128" s="7" t="s">
        <v>9</v>
      </c>
      <c r="AE128" s="29" t="s">
        <v>9</v>
      </c>
    </row>
    <row r="129" spans="1:31" x14ac:dyDescent="0.25">
      <c r="A129" s="5" t="s">
        <v>192</v>
      </c>
      <c r="B129" s="3" t="s">
        <v>193</v>
      </c>
      <c r="C129" s="9">
        <v>178.57907964999899</v>
      </c>
      <c r="D129" s="39">
        <v>96.39</v>
      </c>
      <c r="E129" s="40">
        <v>8354</v>
      </c>
      <c r="F129" s="39">
        <v>687.70885869999995</v>
      </c>
      <c r="G129" s="39">
        <v>90.67</v>
      </c>
      <c r="H129" s="4">
        <v>68.802571895</v>
      </c>
      <c r="I129" s="10" t="s">
        <v>9</v>
      </c>
      <c r="J129" s="7" t="s">
        <v>9</v>
      </c>
      <c r="K129" s="7" t="s">
        <v>9</v>
      </c>
      <c r="L129" s="7" t="s">
        <v>9</v>
      </c>
      <c r="M129" s="7" t="s">
        <v>9</v>
      </c>
      <c r="N129" s="7" t="s">
        <v>9</v>
      </c>
      <c r="O129" s="7" t="s">
        <v>9</v>
      </c>
      <c r="P129" s="7" t="s">
        <v>9</v>
      </c>
      <c r="Q129" s="7" t="s">
        <v>9</v>
      </c>
      <c r="R129" s="7" t="s">
        <v>9</v>
      </c>
      <c r="S129" s="7" t="s">
        <v>9</v>
      </c>
      <c r="T129" s="7" t="s">
        <v>9</v>
      </c>
      <c r="U129" s="7" t="s">
        <v>9</v>
      </c>
      <c r="V129" s="7" t="s">
        <v>9</v>
      </c>
      <c r="W129" s="7" t="s">
        <v>9</v>
      </c>
      <c r="X129" s="7" t="s">
        <v>9</v>
      </c>
      <c r="Y129" s="7" t="s">
        <v>9</v>
      </c>
      <c r="Z129" s="7" t="s">
        <v>9</v>
      </c>
      <c r="AA129" s="7" t="s">
        <v>9</v>
      </c>
      <c r="AB129" s="7" t="s">
        <v>9</v>
      </c>
      <c r="AC129" s="7" t="s">
        <v>9</v>
      </c>
      <c r="AD129" s="7" t="s">
        <v>9</v>
      </c>
      <c r="AE129" s="29" t="s">
        <v>9</v>
      </c>
    </row>
    <row r="130" spans="1:31" x14ac:dyDescent="0.25">
      <c r="A130" s="5" t="s">
        <v>194</v>
      </c>
      <c r="B130" s="3" t="s">
        <v>195</v>
      </c>
      <c r="C130" s="9">
        <v>33.147854056666603</v>
      </c>
      <c r="D130" s="39">
        <v>72.8</v>
      </c>
      <c r="E130" s="40">
        <v>5076</v>
      </c>
      <c r="F130" s="39">
        <v>1150</v>
      </c>
      <c r="G130" s="39">
        <v>99.8</v>
      </c>
      <c r="H130" s="4">
        <v>17.1442429033333</v>
      </c>
      <c r="I130" s="10" t="s">
        <v>9</v>
      </c>
      <c r="J130" s="7" t="s">
        <v>9</v>
      </c>
      <c r="K130" s="7" t="s">
        <v>9</v>
      </c>
      <c r="L130" s="7" t="s">
        <v>9</v>
      </c>
      <c r="M130" s="7" t="s">
        <v>9</v>
      </c>
      <c r="N130" s="7" t="s">
        <v>9</v>
      </c>
      <c r="O130" s="7" t="s">
        <v>9</v>
      </c>
      <c r="P130" s="7" t="s">
        <v>9</v>
      </c>
      <c r="Q130" s="7" t="s">
        <v>9</v>
      </c>
      <c r="R130" s="7" t="s">
        <v>9</v>
      </c>
      <c r="S130" s="7" t="s">
        <v>9</v>
      </c>
      <c r="T130" s="7" t="s">
        <v>9</v>
      </c>
      <c r="U130" s="7" t="s">
        <v>9</v>
      </c>
      <c r="V130" s="7" t="s">
        <v>9</v>
      </c>
      <c r="W130" s="7" t="s">
        <v>9</v>
      </c>
      <c r="X130" s="7" t="s">
        <v>9</v>
      </c>
      <c r="Y130" s="7" t="s">
        <v>9</v>
      </c>
      <c r="Z130" s="7" t="s">
        <v>9</v>
      </c>
      <c r="AA130" s="7" t="s">
        <v>9</v>
      </c>
      <c r="AB130" s="7" t="s">
        <v>9</v>
      </c>
      <c r="AC130" s="7" t="s">
        <v>9</v>
      </c>
      <c r="AD130" s="7" t="s">
        <v>9</v>
      </c>
      <c r="AE130" s="29" t="s">
        <v>9</v>
      </c>
    </row>
    <row r="131" spans="1:31" x14ac:dyDescent="0.25">
      <c r="A131" s="5" t="s">
        <v>196</v>
      </c>
      <c r="B131" s="3" t="s">
        <v>197</v>
      </c>
      <c r="C131" s="9">
        <v>2035.9603772</v>
      </c>
      <c r="D131" s="39">
        <v>710</v>
      </c>
      <c r="E131" s="40">
        <v>49416</v>
      </c>
      <c r="F131" s="39">
        <v>556.30499999999995</v>
      </c>
      <c r="G131" s="39">
        <v>80</v>
      </c>
      <c r="H131" s="4">
        <v>1010.75336777499</v>
      </c>
      <c r="I131" s="10" t="s">
        <v>9</v>
      </c>
      <c r="J131" s="7" t="s">
        <v>9</v>
      </c>
      <c r="K131" s="7" t="s">
        <v>9</v>
      </c>
      <c r="L131" s="7" t="s">
        <v>9</v>
      </c>
      <c r="M131" s="7" t="s">
        <v>9</v>
      </c>
      <c r="N131" s="7" t="s">
        <v>9</v>
      </c>
      <c r="O131" s="7" t="s">
        <v>9</v>
      </c>
      <c r="P131" s="7" t="s">
        <v>9</v>
      </c>
      <c r="Q131" s="7" t="s">
        <v>9</v>
      </c>
      <c r="R131" s="7" t="s">
        <v>9</v>
      </c>
      <c r="S131" s="7" t="s">
        <v>9</v>
      </c>
      <c r="T131" s="7" t="s">
        <v>9</v>
      </c>
      <c r="U131" s="7" t="s">
        <v>9</v>
      </c>
      <c r="V131" s="7" t="s">
        <v>9</v>
      </c>
      <c r="W131" s="7" t="s">
        <v>9</v>
      </c>
      <c r="X131" s="7" t="s">
        <v>9</v>
      </c>
      <c r="Y131" s="7" t="s">
        <v>9</v>
      </c>
      <c r="Z131" s="7" t="s">
        <v>9</v>
      </c>
      <c r="AA131" s="7" t="s">
        <v>9</v>
      </c>
      <c r="AB131" s="7" t="s">
        <v>9</v>
      </c>
      <c r="AC131" s="7" t="s">
        <v>9</v>
      </c>
      <c r="AD131" s="7" t="s">
        <v>9</v>
      </c>
      <c r="AE131" s="29" t="s">
        <v>9</v>
      </c>
    </row>
    <row r="132" spans="1:31" x14ac:dyDescent="0.25">
      <c r="A132" s="5" t="s">
        <v>198</v>
      </c>
      <c r="B132" s="3" t="s">
        <v>199</v>
      </c>
      <c r="C132" s="9">
        <v>119.75</v>
      </c>
      <c r="D132" s="39">
        <v>59.8</v>
      </c>
      <c r="E132" s="40">
        <v>4299</v>
      </c>
      <c r="F132" s="39">
        <v>1434.51</v>
      </c>
      <c r="G132" s="39">
        <v>103.48</v>
      </c>
      <c r="H132" s="4">
        <v>37.74</v>
      </c>
      <c r="I132" s="10" t="s">
        <v>9</v>
      </c>
      <c r="J132" s="7" t="s">
        <v>9</v>
      </c>
      <c r="K132" s="7" t="s">
        <v>9</v>
      </c>
      <c r="L132" s="7" t="s">
        <v>9</v>
      </c>
      <c r="M132" s="7" t="s">
        <v>9</v>
      </c>
      <c r="N132" s="7" t="s">
        <v>9</v>
      </c>
      <c r="O132" s="7" t="s">
        <v>9</v>
      </c>
      <c r="P132" s="7" t="s">
        <v>9</v>
      </c>
      <c r="Q132" s="7" t="s">
        <v>9</v>
      </c>
      <c r="R132" s="7" t="s">
        <v>9</v>
      </c>
      <c r="S132" s="7" t="s">
        <v>9</v>
      </c>
      <c r="T132" s="7" t="s">
        <v>9</v>
      </c>
      <c r="U132" s="7" t="s">
        <v>9</v>
      </c>
      <c r="V132" s="7" t="s">
        <v>9</v>
      </c>
      <c r="W132" s="7" t="s">
        <v>9</v>
      </c>
      <c r="X132" s="7" t="s">
        <v>9</v>
      </c>
      <c r="Y132" s="7" t="s">
        <v>9</v>
      </c>
      <c r="Z132" s="7" t="s">
        <v>9</v>
      </c>
      <c r="AA132" s="7" t="s">
        <v>9</v>
      </c>
      <c r="AB132" s="7" t="s">
        <v>9</v>
      </c>
      <c r="AC132" s="7" t="s">
        <v>9</v>
      </c>
      <c r="AD132" s="7" t="s">
        <v>9</v>
      </c>
      <c r="AE132" s="29" t="s">
        <v>9</v>
      </c>
    </row>
    <row r="133" spans="1:31" x14ac:dyDescent="0.25">
      <c r="A133" s="5" t="s">
        <v>200</v>
      </c>
      <c r="B133" s="3" t="s">
        <v>201</v>
      </c>
      <c r="C133" s="9">
        <v>35.5687075775</v>
      </c>
      <c r="D133" s="39">
        <v>42.978000289999997</v>
      </c>
      <c r="E133" s="40">
        <v>1918</v>
      </c>
      <c r="F133" s="39">
        <v>285.697954525</v>
      </c>
      <c r="G133" s="39">
        <v>75</v>
      </c>
      <c r="H133" s="4">
        <v>7.7942078832500004</v>
      </c>
      <c r="I133" s="10" t="s">
        <v>9</v>
      </c>
      <c r="J133" s="7" t="s">
        <v>9</v>
      </c>
      <c r="K133" s="7" t="s">
        <v>9</v>
      </c>
      <c r="L133" s="7" t="s">
        <v>9</v>
      </c>
      <c r="M133" s="7" t="s">
        <v>9</v>
      </c>
      <c r="N133" s="7" t="s">
        <v>9</v>
      </c>
      <c r="O133" s="7" t="s">
        <v>9</v>
      </c>
      <c r="P133" s="7" t="s">
        <v>9</v>
      </c>
      <c r="Q133" s="7" t="s">
        <v>9</v>
      </c>
      <c r="R133" s="7" t="s">
        <v>9</v>
      </c>
      <c r="S133" s="7" t="s">
        <v>9</v>
      </c>
      <c r="T133" s="7" t="s">
        <v>9</v>
      </c>
      <c r="U133" s="7" t="s">
        <v>9</v>
      </c>
      <c r="V133" s="7" t="s">
        <v>9</v>
      </c>
      <c r="W133" s="7" t="s">
        <v>9</v>
      </c>
      <c r="X133" s="7" t="s">
        <v>9</v>
      </c>
      <c r="Y133" s="7" t="s">
        <v>9</v>
      </c>
      <c r="Z133" s="7" t="s">
        <v>9</v>
      </c>
      <c r="AA133" s="7" t="s">
        <v>9</v>
      </c>
      <c r="AB133" s="7" t="s">
        <v>9</v>
      </c>
      <c r="AC133" s="7" t="s">
        <v>9</v>
      </c>
      <c r="AD133" s="7" t="s">
        <v>9</v>
      </c>
      <c r="AE133" s="29" t="s">
        <v>9</v>
      </c>
    </row>
    <row r="134" spans="1:31" x14ac:dyDescent="0.25">
      <c r="A134" s="5" t="s">
        <v>202</v>
      </c>
      <c r="B134" s="3" t="s">
        <v>203</v>
      </c>
      <c r="C134" s="9">
        <v>4.3646790532499997</v>
      </c>
      <c r="D134" s="39">
        <v>3.0542850650000002</v>
      </c>
      <c r="E134" s="40">
        <v>231.5</v>
      </c>
      <c r="F134" s="39">
        <v>285.697954525</v>
      </c>
      <c r="G134" s="39">
        <v>75</v>
      </c>
      <c r="H134" s="4">
        <v>0.73584717050000004</v>
      </c>
      <c r="I134" s="10" t="s">
        <v>9</v>
      </c>
      <c r="J134" s="7" t="s">
        <v>9</v>
      </c>
      <c r="K134" s="7" t="s">
        <v>9</v>
      </c>
      <c r="L134" s="7" t="s">
        <v>9</v>
      </c>
      <c r="M134" s="7" t="s">
        <v>9</v>
      </c>
      <c r="N134" s="7" t="s">
        <v>9</v>
      </c>
      <c r="O134" s="7" t="s">
        <v>9</v>
      </c>
      <c r="P134" s="7" t="s">
        <v>9</v>
      </c>
      <c r="Q134" s="7" t="s">
        <v>9</v>
      </c>
      <c r="R134" s="7" t="s">
        <v>9</v>
      </c>
      <c r="S134" s="7" t="s">
        <v>9</v>
      </c>
      <c r="T134" s="7" t="s">
        <v>9</v>
      </c>
      <c r="U134" s="7" t="s">
        <v>9</v>
      </c>
      <c r="V134" s="7" t="s">
        <v>9</v>
      </c>
      <c r="W134" s="7" t="s">
        <v>9</v>
      </c>
      <c r="X134" s="7" t="s">
        <v>9</v>
      </c>
      <c r="Y134" s="7" t="s">
        <v>9</v>
      </c>
      <c r="Z134" s="7" t="s">
        <v>9</v>
      </c>
      <c r="AA134" s="7" t="s">
        <v>9</v>
      </c>
      <c r="AB134" s="7" t="s">
        <v>9</v>
      </c>
      <c r="AC134" s="7" t="s">
        <v>9</v>
      </c>
      <c r="AD134" s="7" t="s">
        <v>9</v>
      </c>
      <c r="AE134" s="29" t="s">
        <v>9</v>
      </c>
    </row>
    <row r="135" spans="1:31" x14ac:dyDescent="0.25">
      <c r="A135" s="5" t="s">
        <v>204</v>
      </c>
      <c r="B135" s="3" t="s">
        <v>205</v>
      </c>
      <c r="C135" s="9">
        <v>37.596707867500001</v>
      </c>
      <c r="D135" s="39">
        <v>8.8209731824999995</v>
      </c>
      <c r="E135" s="40">
        <v>559.8125</v>
      </c>
      <c r="F135" s="39">
        <v>285.697954525</v>
      </c>
      <c r="G135" s="39">
        <v>75</v>
      </c>
      <c r="H135" s="4">
        <v>1.604953721</v>
      </c>
      <c r="I135" s="10" t="s">
        <v>9</v>
      </c>
      <c r="J135" s="7" t="s">
        <v>9</v>
      </c>
      <c r="K135" s="7" t="s">
        <v>9</v>
      </c>
      <c r="L135" s="7" t="s">
        <v>9</v>
      </c>
      <c r="M135" s="7" t="s">
        <v>9</v>
      </c>
      <c r="N135" s="7" t="s">
        <v>9</v>
      </c>
      <c r="O135" s="7" t="s">
        <v>9</v>
      </c>
      <c r="P135" s="7" t="s">
        <v>9</v>
      </c>
      <c r="Q135" s="7" t="s">
        <v>9</v>
      </c>
      <c r="R135" s="7" t="s">
        <v>9</v>
      </c>
      <c r="S135" s="7" t="s">
        <v>9</v>
      </c>
      <c r="T135" s="7" t="s">
        <v>9</v>
      </c>
      <c r="U135" s="7" t="s">
        <v>9</v>
      </c>
      <c r="V135" s="7" t="s">
        <v>9</v>
      </c>
      <c r="W135" s="7" t="s">
        <v>9</v>
      </c>
      <c r="X135" s="7" t="s">
        <v>9</v>
      </c>
      <c r="Y135" s="7" t="s">
        <v>9</v>
      </c>
      <c r="Z135" s="7" t="s">
        <v>9</v>
      </c>
      <c r="AA135" s="7" t="s">
        <v>9</v>
      </c>
      <c r="AB135" s="7" t="s">
        <v>9</v>
      </c>
      <c r="AC135" s="7" t="s">
        <v>9</v>
      </c>
      <c r="AD135" s="7" t="s">
        <v>9</v>
      </c>
      <c r="AE135" s="29" t="s">
        <v>9</v>
      </c>
    </row>
    <row r="136" spans="1:31" x14ac:dyDescent="0.25">
      <c r="A136" s="5" t="s">
        <v>206</v>
      </c>
      <c r="B136" s="3" t="s">
        <v>207</v>
      </c>
      <c r="C136" s="9">
        <v>25.829409850000001</v>
      </c>
      <c r="D136" s="39">
        <v>2.0084868975000001</v>
      </c>
      <c r="E136" s="40">
        <v>239.02083332500001</v>
      </c>
      <c r="F136" s="39">
        <v>285.697954525</v>
      </c>
      <c r="G136" s="39">
        <v>75</v>
      </c>
      <c r="H136" s="4">
        <v>0.69337569749999906</v>
      </c>
      <c r="I136" s="10" t="s">
        <v>9</v>
      </c>
      <c r="J136" s="7" t="s">
        <v>9</v>
      </c>
      <c r="K136" s="7" t="s">
        <v>9</v>
      </c>
      <c r="L136" s="7" t="s">
        <v>9</v>
      </c>
      <c r="M136" s="7" t="s">
        <v>9</v>
      </c>
      <c r="N136" s="7" t="s">
        <v>9</v>
      </c>
      <c r="O136" s="7" t="s">
        <v>9</v>
      </c>
      <c r="P136" s="7" t="s">
        <v>9</v>
      </c>
      <c r="Q136" s="7" t="s">
        <v>9</v>
      </c>
      <c r="R136" s="7" t="s">
        <v>9</v>
      </c>
      <c r="S136" s="7" t="s">
        <v>9</v>
      </c>
      <c r="T136" s="7" t="s">
        <v>9</v>
      </c>
      <c r="U136" s="7" t="s">
        <v>9</v>
      </c>
      <c r="V136" s="7" t="s">
        <v>9</v>
      </c>
      <c r="W136" s="7" t="s">
        <v>9</v>
      </c>
      <c r="X136" s="7" t="s">
        <v>9</v>
      </c>
      <c r="Y136" s="7" t="s">
        <v>9</v>
      </c>
      <c r="Z136" s="7" t="s">
        <v>9</v>
      </c>
      <c r="AA136" s="7" t="s">
        <v>9</v>
      </c>
      <c r="AB136" s="7" t="s">
        <v>9</v>
      </c>
      <c r="AC136" s="7" t="s">
        <v>9</v>
      </c>
      <c r="AD136" s="7" t="s">
        <v>9</v>
      </c>
      <c r="AE136" s="29" t="s">
        <v>9</v>
      </c>
    </row>
    <row r="137" spans="1:31" x14ac:dyDescent="0.25">
      <c r="A137" s="5" t="s">
        <v>208</v>
      </c>
      <c r="B137" s="3" t="s">
        <v>209</v>
      </c>
      <c r="C137" s="9">
        <v>41.464342457499903</v>
      </c>
      <c r="D137" s="39">
        <v>30.232579424999901</v>
      </c>
      <c r="E137" s="40">
        <v>1005.20833325</v>
      </c>
      <c r="F137" s="39">
        <v>285.697954525</v>
      </c>
      <c r="G137" s="39">
        <v>75</v>
      </c>
      <c r="H137" s="4">
        <v>2.9121460422499998</v>
      </c>
      <c r="I137" s="10" t="s">
        <v>9</v>
      </c>
      <c r="J137" s="7" t="s">
        <v>9</v>
      </c>
      <c r="K137" s="7" t="s">
        <v>9</v>
      </c>
      <c r="L137" s="7" t="s">
        <v>9</v>
      </c>
      <c r="M137" s="7" t="s">
        <v>9</v>
      </c>
      <c r="N137" s="7" t="s">
        <v>9</v>
      </c>
      <c r="O137" s="7" t="s">
        <v>9</v>
      </c>
      <c r="P137" s="7" t="s">
        <v>9</v>
      </c>
      <c r="Q137" s="7" t="s">
        <v>9</v>
      </c>
      <c r="R137" s="7" t="s">
        <v>9</v>
      </c>
      <c r="S137" s="7" t="s">
        <v>9</v>
      </c>
      <c r="T137" s="7" t="s">
        <v>9</v>
      </c>
      <c r="U137" s="7" t="s">
        <v>9</v>
      </c>
      <c r="V137" s="7" t="s">
        <v>9</v>
      </c>
      <c r="W137" s="7" t="s">
        <v>9</v>
      </c>
      <c r="X137" s="7" t="s">
        <v>9</v>
      </c>
      <c r="Y137" s="7" t="s">
        <v>9</v>
      </c>
      <c r="Z137" s="7" t="s">
        <v>9</v>
      </c>
      <c r="AA137" s="7" t="s">
        <v>9</v>
      </c>
      <c r="AB137" s="7" t="s">
        <v>9</v>
      </c>
      <c r="AC137" s="7" t="s">
        <v>9</v>
      </c>
      <c r="AD137" s="7" t="s">
        <v>9</v>
      </c>
      <c r="AE137" s="29" t="s">
        <v>9</v>
      </c>
    </row>
    <row r="138" spans="1:31" x14ac:dyDescent="0.25">
      <c r="A138" s="5" t="s">
        <v>210</v>
      </c>
      <c r="B138" s="3" t="s">
        <v>211</v>
      </c>
      <c r="C138" s="9">
        <v>23.703158936249999</v>
      </c>
      <c r="D138" s="39">
        <v>8.6929465099999899</v>
      </c>
      <c r="E138" s="40">
        <v>621.22916667499999</v>
      </c>
      <c r="F138" s="39">
        <v>127.175</v>
      </c>
      <c r="G138" s="39">
        <v>67</v>
      </c>
      <c r="H138" s="4">
        <v>5.5899293027499999</v>
      </c>
      <c r="I138" s="10" t="s">
        <v>9</v>
      </c>
      <c r="J138" s="7" t="s">
        <v>9</v>
      </c>
      <c r="K138" s="7" t="s">
        <v>9</v>
      </c>
      <c r="L138" s="7" t="s">
        <v>9</v>
      </c>
      <c r="M138" s="7" t="s">
        <v>9</v>
      </c>
      <c r="N138" s="7" t="s">
        <v>9</v>
      </c>
      <c r="O138" s="7" t="s">
        <v>9</v>
      </c>
      <c r="P138" s="7" t="s">
        <v>9</v>
      </c>
      <c r="Q138" s="7" t="s">
        <v>9</v>
      </c>
      <c r="R138" s="7" t="s">
        <v>9</v>
      </c>
      <c r="S138" s="7" t="s">
        <v>9</v>
      </c>
      <c r="T138" s="7" t="s">
        <v>9</v>
      </c>
      <c r="U138" s="7" t="s">
        <v>9</v>
      </c>
      <c r="V138" s="7" t="s">
        <v>9</v>
      </c>
      <c r="W138" s="7" t="s">
        <v>9</v>
      </c>
      <c r="X138" s="7" t="s">
        <v>9</v>
      </c>
      <c r="Y138" s="7" t="s">
        <v>9</v>
      </c>
      <c r="Z138" s="7" t="s">
        <v>9</v>
      </c>
      <c r="AA138" s="7" t="s">
        <v>9</v>
      </c>
      <c r="AB138" s="7" t="s">
        <v>9</v>
      </c>
      <c r="AC138" s="7" t="s">
        <v>9</v>
      </c>
      <c r="AD138" s="7" t="s">
        <v>9</v>
      </c>
      <c r="AE138" s="29" t="s">
        <v>9</v>
      </c>
    </row>
    <row r="139" spans="1:31" x14ac:dyDescent="0.25">
      <c r="A139" s="5" t="s">
        <v>212</v>
      </c>
      <c r="B139" s="3" t="s">
        <v>213</v>
      </c>
      <c r="C139" s="9">
        <v>73.756894807500004</v>
      </c>
      <c r="D139" s="39">
        <v>11.446509832499901</v>
      </c>
      <c r="E139" s="40">
        <v>898</v>
      </c>
      <c r="F139" s="39">
        <v>127.175</v>
      </c>
      <c r="G139" s="39">
        <v>52.5</v>
      </c>
      <c r="H139" s="4">
        <v>8.1163455402500002</v>
      </c>
      <c r="I139" s="10" t="s">
        <v>9</v>
      </c>
      <c r="J139" s="7" t="s">
        <v>9</v>
      </c>
      <c r="K139" s="7" t="s">
        <v>9</v>
      </c>
      <c r="L139" s="7" t="s">
        <v>9</v>
      </c>
      <c r="M139" s="7" t="s">
        <v>9</v>
      </c>
      <c r="N139" s="7" t="s">
        <v>9</v>
      </c>
      <c r="O139" s="7" t="s">
        <v>9</v>
      </c>
      <c r="P139" s="7" t="s">
        <v>9</v>
      </c>
      <c r="Q139" s="7" t="s">
        <v>9</v>
      </c>
      <c r="R139" s="7" t="s">
        <v>9</v>
      </c>
      <c r="S139" s="7" t="s">
        <v>9</v>
      </c>
      <c r="T139" s="7" t="s">
        <v>9</v>
      </c>
      <c r="U139" s="7" t="s">
        <v>9</v>
      </c>
      <c r="V139" s="7" t="s">
        <v>9</v>
      </c>
      <c r="W139" s="7" t="s">
        <v>9</v>
      </c>
      <c r="X139" s="7" t="s">
        <v>9</v>
      </c>
      <c r="Y139" s="7" t="s">
        <v>9</v>
      </c>
      <c r="Z139" s="7" t="s">
        <v>9</v>
      </c>
      <c r="AA139" s="7" t="s">
        <v>9</v>
      </c>
      <c r="AB139" s="7" t="s">
        <v>9</v>
      </c>
      <c r="AC139" s="7" t="s">
        <v>9</v>
      </c>
      <c r="AD139" s="7" t="s">
        <v>9</v>
      </c>
      <c r="AE139" s="29" t="s">
        <v>9</v>
      </c>
    </row>
    <row r="140" spans="1:31" x14ac:dyDescent="0.25">
      <c r="A140" s="5" t="s">
        <v>214</v>
      </c>
      <c r="B140" s="3" t="s">
        <v>215</v>
      </c>
      <c r="C140" s="9">
        <v>144.184233175</v>
      </c>
      <c r="D140" s="39">
        <v>45.0447290575</v>
      </c>
      <c r="E140" s="40">
        <v>2104.6458332500001</v>
      </c>
      <c r="F140" s="39">
        <v>127.175</v>
      </c>
      <c r="G140" s="39">
        <v>100</v>
      </c>
      <c r="H140" s="4">
        <v>26.408467105</v>
      </c>
      <c r="I140" s="10" t="s">
        <v>9</v>
      </c>
      <c r="J140" s="7" t="s">
        <v>9</v>
      </c>
      <c r="K140" s="7" t="s">
        <v>9</v>
      </c>
      <c r="L140" s="7" t="s">
        <v>9</v>
      </c>
      <c r="M140" s="7" t="s">
        <v>9</v>
      </c>
      <c r="N140" s="7" t="s">
        <v>9</v>
      </c>
      <c r="O140" s="7" t="s">
        <v>9</v>
      </c>
      <c r="P140" s="7" t="s">
        <v>9</v>
      </c>
      <c r="Q140" s="7" t="s">
        <v>9</v>
      </c>
      <c r="R140" s="7" t="s">
        <v>9</v>
      </c>
      <c r="S140" s="7" t="s">
        <v>9</v>
      </c>
      <c r="T140" s="7" t="s">
        <v>9</v>
      </c>
      <c r="U140" s="7" t="s">
        <v>9</v>
      </c>
      <c r="V140" s="7" t="s">
        <v>9</v>
      </c>
      <c r="W140" s="7" t="s">
        <v>9</v>
      </c>
      <c r="X140" s="7" t="s">
        <v>9</v>
      </c>
      <c r="Y140" s="7" t="s">
        <v>9</v>
      </c>
      <c r="Z140" s="7" t="s">
        <v>9</v>
      </c>
      <c r="AA140" s="7" t="s">
        <v>9</v>
      </c>
      <c r="AB140" s="7" t="s">
        <v>9</v>
      </c>
      <c r="AC140" s="7" t="s">
        <v>9</v>
      </c>
      <c r="AD140" s="7" t="s">
        <v>9</v>
      </c>
      <c r="AE140" s="29" t="s">
        <v>9</v>
      </c>
    </row>
    <row r="141" spans="1:31" x14ac:dyDescent="0.25">
      <c r="A141" s="5" t="s">
        <v>216</v>
      </c>
      <c r="B141" s="3" t="s">
        <v>217</v>
      </c>
      <c r="C141" s="9">
        <v>6.2914484740000001</v>
      </c>
      <c r="D141" s="39">
        <v>8.6192429950000005</v>
      </c>
      <c r="E141" s="40">
        <v>231</v>
      </c>
      <c r="F141" s="39">
        <v>285.697954525</v>
      </c>
      <c r="G141" s="39">
        <v>75</v>
      </c>
      <c r="H141" s="4">
        <v>0.75075408524999998</v>
      </c>
      <c r="I141" s="10" t="s">
        <v>9</v>
      </c>
      <c r="J141" s="7" t="s">
        <v>9</v>
      </c>
      <c r="K141" s="7" t="s">
        <v>9</v>
      </c>
      <c r="L141" s="7" t="s">
        <v>9</v>
      </c>
      <c r="M141" s="7" t="s">
        <v>9</v>
      </c>
      <c r="N141" s="7" t="s">
        <v>9</v>
      </c>
      <c r="O141" s="7" t="s">
        <v>9</v>
      </c>
      <c r="P141" s="7" t="s">
        <v>9</v>
      </c>
      <c r="Q141" s="7" t="s">
        <v>9</v>
      </c>
      <c r="R141" s="7" t="s">
        <v>9</v>
      </c>
      <c r="S141" s="7" t="s">
        <v>9</v>
      </c>
      <c r="T141" s="7" t="s">
        <v>9</v>
      </c>
      <c r="U141" s="7" t="s">
        <v>9</v>
      </c>
      <c r="V141" s="7" t="s">
        <v>9</v>
      </c>
      <c r="W141" s="7" t="s">
        <v>9</v>
      </c>
      <c r="X141" s="7" t="s">
        <v>9</v>
      </c>
      <c r="Y141" s="7" t="s">
        <v>9</v>
      </c>
      <c r="Z141" s="7" t="s">
        <v>9</v>
      </c>
      <c r="AA141" s="7" t="s">
        <v>9</v>
      </c>
      <c r="AB141" s="7" t="s">
        <v>9</v>
      </c>
      <c r="AC141" s="7" t="s">
        <v>9</v>
      </c>
      <c r="AD141" s="7" t="s">
        <v>9</v>
      </c>
      <c r="AE141" s="29" t="s">
        <v>9</v>
      </c>
    </row>
    <row r="142" spans="1:31" x14ac:dyDescent="0.25">
      <c r="A142" s="5" t="s">
        <v>218</v>
      </c>
      <c r="B142" s="3" t="s">
        <v>219</v>
      </c>
      <c r="C142" s="9">
        <v>298.56776786749998</v>
      </c>
      <c r="D142" s="39">
        <v>199</v>
      </c>
      <c r="E142" s="40">
        <v>23136.75</v>
      </c>
      <c r="F142" s="39">
        <v>1524.2752670971599</v>
      </c>
      <c r="G142" s="39">
        <v>71</v>
      </c>
      <c r="H142" s="4">
        <v>69.407286369999994</v>
      </c>
      <c r="I142" s="10" t="s">
        <v>9</v>
      </c>
      <c r="J142" s="7" t="s">
        <v>9</v>
      </c>
      <c r="K142" s="7" t="s">
        <v>9</v>
      </c>
      <c r="L142" s="7" t="s">
        <v>9</v>
      </c>
      <c r="M142" s="7" t="s">
        <v>9</v>
      </c>
      <c r="N142" s="7" t="s">
        <v>9</v>
      </c>
      <c r="O142" s="7" t="s">
        <v>9</v>
      </c>
      <c r="P142" s="7" t="s">
        <v>9</v>
      </c>
      <c r="Q142" s="7" t="s">
        <v>9</v>
      </c>
      <c r="R142" s="7" t="s">
        <v>9</v>
      </c>
      <c r="S142" s="7" t="s">
        <v>9</v>
      </c>
      <c r="T142" s="7" t="s">
        <v>9</v>
      </c>
      <c r="U142" s="7" t="s">
        <v>9</v>
      </c>
      <c r="V142" s="7" t="s">
        <v>9</v>
      </c>
      <c r="W142" s="7" t="s">
        <v>9</v>
      </c>
      <c r="X142" s="7" t="s">
        <v>9</v>
      </c>
      <c r="Y142" s="7" t="s">
        <v>9</v>
      </c>
      <c r="Z142" s="7" t="s">
        <v>9</v>
      </c>
      <c r="AA142" s="7" t="s">
        <v>9</v>
      </c>
      <c r="AB142" s="7" t="s">
        <v>9</v>
      </c>
      <c r="AC142" s="7" t="s">
        <v>9</v>
      </c>
      <c r="AD142" s="7" t="s">
        <v>9</v>
      </c>
      <c r="AE142" s="29" t="s">
        <v>9</v>
      </c>
    </row>
    <row r="143" spans="1:31" x14ac:dyDescent="0.25">
      <c r="A143" s="5" t="s">
        <v>220</v>
      </c>
      <c r="B143" s="3" t="s">
        <v>221</v>
      </c>
      <c r="C143" s="9">
        <v>730.88064565000002</v>
      </c>
      <c r="D143" s="39">
        <v>192.82249999999999</v>
      </c>
      <c r="E143" s="40">
        <v>17142.25</v>
      </c>
      <c r="F143" s="39">
        <v>284.97703550815601</v>
      </c>
      <c r="G143" s="39">
        <v>50</v>
      </c>
      <c r="H143" s="4">
        <v>184.94328435</v>
      </c>
      <c r="I143" s="10" t="s">
        <v>9</v>
      </c>
      <c r="J143" s="7">
        <v>4</v>
      </c>
      <c r="K143" s="7" t="s">
        <v>9</v>
      </c>
      <c r="L143" s="7" t="s">
        <v>9</v>
      </c>
      <c r="M143" s="7" t="s">
        <v>9</v>
      </c>
      <c r="N143" s="7" t="s">
        <v>9</v>
      </c>
      <c r="O143" s="7" t="s">
        <v>9</v>
      </c>
      <c r="P143" s="7" t="s">
        <v>9</v>
      </c>
      <c r="Q143" s="7" t="s">
        <v>9</v>
      </c>
      <c r="R143" s="7" t="s">
        <v>9</v>
      </c>
      <c r="S143" s="7" t="s">
        <v>9</v>
      </c>
      <c r="T143" s="7" t="s">
        <v>9</v>
      </c>
      <c r="U143" s="7" t="s">
        <v>9</v>
      </c>
      <c r="V143" s="7" t="s">
        <v>9</v>
      </c>
      <c r="W143" s="7" t="s">
        <v>9</v>
      </c>
      <c r="X143" s="7" t="s">
        <v>9</v>
      </c>
      <c r="Y143" s="7" t="s">
        <v>9</v>
      </c>
      <c r="Z143" s="7" t="s">
        <v>9</v>
      </c>
      <c r="AA143" s="7" t="s">
        <v>9</v>
      </c>
      <c r="AB143" s="7" t="s">
        <v>9</v>
      </c>
      <c r="AC143" s="7" t="s">
        <v>9</v>
      </c>
      <c r="AD143" s="7" t="s">
        <v>9</v>
      </c>
      <c r="AE143" s="29" t="s">
        <v>9</v>
      </c>
    </row>
    <row r="144" spans="1:31" x14ac:dyDescent="0.25">
      <c r="A144" s="5" t="s">
        <v>222</v>
      </c>
      <c r="B144" s="3" t="s">
        <v>223</v>
      </c>
      <c r="C144" s="9">
        <v>103.3319715075</v>
      </c>
      <c r="D144" s="39">
        <v>64.8</v>
      </c>
      <c r="E144" s="40">
        <v>4831</v>
      </c>
      <c r="F144" s="39">
        <v>535.00142975247502</v>
      </c>
      <c r="G144" s="39">
        <v>82.442019999999999</v>
      </c>
      <c r="H144" s="4">
        <v>11.306685946</v>
      </c>
      <c r="I144" s="10" t="s">
        <v>9</v>
      </c>
      <c r="J144" s="7" t="s">
        <v>9</v>
      </c>
      <c r="K144" s="7" t="s">
        <v>9</v>
      </c>
      <c r="L144" s="7" t="s">
        <v>9</v>
      </c>
      <c r="M144" s="7" t="s">
        <v>9</v>
      </c>
      <c r="N144" s="7" t="s">
        <v>9</v>
      </c>
      <c r="O144" s="7" t="s">
        <v>9</v>
      </c>
      <c r="P144" s="7" t="s">
        <v>9</v>
      </c>
      <c r="Q144" s="7" t="s">
        <v>9</v>
      </c>
      <c r="R144" s="7" t="s">
        <v>9</v>
      </c>
      <c r="S144" s="7" t="s">
        <v>9</v>
      </c>
      <c r="T144" s="7" t="s">
        <v>9</v>
      </c>
      <c r="U144" s="7" t="s">
        <v>9</v>
      </c>
      <c r="V144" s="7" t="s">
        <v>9</v>
      </c>
      <c r="W144" s="7" t="s">
        <v>9</v>
      </c>
      <c r="X144" s="7" t="s">
        <v>9</v>
      </c>
      <c r="Y144" s="7" t="s">
        <v>9</v>
      </c>
      <c r="Z144" s="7" t="s">
        <v>9</v>
      </c>
      <c r="AA144" s="7" t="s">
        <v>9</v>
      </c>
      <c r="AB144" s="7" t="s">
        <v>9</v>
      </c>
      <c r="AC144" s="7" t="s">
        <v>9</v>
      </c>
      <c r="AD144" s="7" t="s">
        <v>9</v>
      </c>
      <c r="AE144" s="29" t="s">
        <v>9</v>
      </c>
    </row>
    <row r="145" spans="1:31" x14ac:dyDescent="0.25">
      <c r="A145" s="5" t="s">
        <v>224</v>
      </c>
      <c r="B145" s="3" t="s">
        <v>225</v>
      </c>
      <c r="C145" s="9">
        <v>510.07508992499902</v>
      </c>
      <c r="D145" s="39">
        <v>130.25</v>
      </c>
      <c r="E145" s="40">
        <v>9452</v>
      </c>
      <c r="F145" s="39">
        <v>306.79413714999998</v>
      </c>
      <c r="G145" s="39">
        <v>60.5</v>
      </c>
      <c r="H145" s="4">
        <v>98.483387620000002</v>
      </c>
      <c r="I145" s="10" t="s">
        <v>9</v>
      </c>
      <c r="J145" s="7" t="s">
        <v>9</v>
      </c>
      <c r="K145" s="7" t="s">
        <v>9</v>
      </c>
      <c r="L145" s="7" t="s">
        <v>9</v>
      </c>
      <c r="M145" s="7" t="s">
        <v>9</v>
      </c>
      <c r="N145" s="7" t="s">
        <v>9</v>
      </c>
      <c r="O145" s="7" t="s">
        <v>9</v>
      </c>
      <c r="P145" s="7" t="s">
        <v>9</v>
      </c>
      <c r="Q145" s="7" t="s">
        <v>9</v>
      </c>
      <c r="R145" s="7" t="s">
        <v>9</v>
      </c>
      <c r="S145" s="7" t="s">
        <v>9</v>
      </c>
      <c r="T145" s="7" t="s">
        <v>9</v>
      </c>
      <c r="U145" s="7" t="s">
        <v>9</v>
      </c>
      <c r="V145" s="7" t="s">
        <v>9</v>
      </c>
      <c r="W145" s="7" t="s">
        <v>9</v>
      </c>
      <c r="X145" s="7" t="s">
        <v>9</v>
      </c>
      <c r="Y145" s="7" t="s">
        <v>9</v>
      </c>
      <c r="Z145" s="7" t="s">
        <v>9</v>
      </c>
      <c r="AA145" s="7" t="s">
        <v>9</v>
      </c>
      <c r="AB145" s="7" t="s">
        <v>9</v>
      </c>
      <c r="AC145" s="7" t="s">
        <v>9</v>
      </c>
      <c r="AD145" s="7" t="s">
        <v>9</v>
      </c>
      <c r="AE145" s="29" t="s">
        <v>9</v>
      </c>
    </row>
    <row r="146" spans="1:31" x14ac:dyDescent="0.25">
      <c r="A146" s="5" t="s">
        <v>226</v>
      </c>
      <c r="B146" s="3" t="s">
        <v>227</v>
      </c>
      <c r="C146" s="9">
        <v>2006.71</v>
      </c>
      <c r="D146" s="39">
        <v>421.99</v>
      </c>
      <c r="E146" s="40">
        <v>25798</v>
      </c>
      <c r="F146" s="39">
        <v>267.2</v>
      </c>
      <c r="G146" s="39">
        <v>79.823333333333295</v>
      </c>
      <c r="H146" s="4">
        <v>423.2</v>
      </c>
      <c r="I146" s="10" t="s">
        <v>9</v>
      </c>
      <c r="J146" s="7">
        <v>3.3</v>
      </c>
      <c r="K146" s="7">
        <v>3.5</v>
      </c>
      <c r="L146" s="7" t="s">
        <v>9</v>
      </c>
      <c r="M146" s="7" t="s">
        <v>9</v>
      </c>
      <c r="N146" s="7" t="s">
        <v>9</v>
      </c>
      <c r="O146" s="7" t="s">
        <v>9</v>
      </c>
      <c r="P146" s="7">
        <v>1.56</v>
      </c>
      <c r="Q146" s="7" t="s">
        <v>9</v>
      </c>
      <c r="R146" s="7">
        <v>4.7</v>
      </c>
      <c r="S146" s="7" t="s">
        <v>9</v>
      </c>
      <c r="T146" s="7" t="s">
        <v>9</v>
      </c>
      <c r="U146" s="7" t="s">
        <v>9</v>
      </c>
      <c r="V146" s="7" t="s">
        <v>9</v>
      </c>
      <c r="W146" s="7" t="s">
        <v>9</v>
      </c>
      <c r="X146" s="7" t="s">
        <v>9</v>
      </c>
      <c r="Y146" s="7" t="s">
        <v>9</v>
      </c>
      <c r="Z146" s="7" t="s">
        <v>9</v>
      </c>
      <c r="AA146" s="7" t="s">
        <v>9</v>
      </c>
      <c r="AB146" s="7" t="s">
        <v>9</v>
      </c>
      <c r="AC146" s="7" t="s">
        <v>9</v>
      </c>
      <c r="AD146" s="7" t="s">
        <v>9</v>
      </c>
      <c r="AE146" s="29" t="s">
        <v>9</v>
      </c>
    </row>
    <row r="147" spans="1:31" x14ac:dyDescent="0.25">
      <c r="A147" s="5" t="s">
        <v>228</v>
      </c>
      <c r="B147" s="3" t="s">
        <v>229</v>
      </c>
      <c r="C147" s="9">
        <v>329.20763095000001</v>
      </c>
      <c r="D147" s="39">
        <v>192.75</v>
      </c>
      <c r="E147" s="40">
        <v>12172</v>
      </c>
      <c r="F147" s="39">
        <v>764.17082372364905</v>
      </c>
      <c r="G147" s="39">
        <v>70</v>
      </c>
      <c r="H147" s="4">
        <v>82.377417835000003</v>
      </c>
      <c r="I147" s="10" t="s">
        <v>9</v>
      </c>
      <c r="J147" s="7" t="s">
        <v>9</v>
      </c>
      <c r="K147" s="7" t="s">
        <v>9</v>
      </c>
      <c r="L147" s="7" t="s">
        <v>9</v>
      </c>
      <c r="M147" s="7" t="s">
        <v>9</v>
      </c>
      <c r="N147" s="7" t="s">
        <v>9</v>
      </c>
      <c r="O147" s="7" t="s">
        <v>9</v>
      </c>
      <c r="P147" s="7" t="s">
        <v>9</v>
      </c>
      <c r="Q147" s="7" t="s">
        <v>9</v>
      </c>
      <c r="R147" s="7" t="s">
        <v>9</v>
      </c>
      <c r="S147" s="7" t="s">
        <v>9</v>
      </c>
      <c r="T147" s="7" t="s">
        <v>9</v>
      </c>
      <c r="U147" s="7" t="s">
        <v>9</v>
      </c>
      <c r="V147" s="7" t="s">
        <v>9</v>
      </c>
      <c r="W147" s="7" t="s">
        <v>9</v>
      </c>
      <c r="X147" s="7" t="s">
        <v>9</v>
      </c>
      <c r="Y147" s="7" t="s">
        <v>9</v>
      </c>
      <c r="Z147" s="7" t="s">
        <v>9</v>
      </c>
      <c r="AA147" s="7" t="s">
        <v>9</v>
      </c>
      <c r="AB147" s="7" t="s">
        <v>9</v>
      </c>
      <c r="AC147" s="7" t="s">
        <v>9</v>
      </c>
      <c r="AD147" s="7" t="s">
        <v>9</v>
      </c>
      <c r="AE147" s="29" t="s">
        <v>9</v>
      </c>
    </row>
    <row r="148" spans="1:31" x14ac:dyDescent="0.25">
      <c r="A148" s="5" t="s">
        <v>230</v>
      </c>
      <c r="B148" s="3" t="s">
        <v>231</v>
      </c>
      <c r="C148" s="9">
        <v>221.47941333999901</v>
      </c>
      <c r="D148" s="39">
        <v>73.715000000000003</v>
      </c>
      <c r="E148" s="40">
        <v>6020</v>
      </c>
      <c r="F148" s="39">
        <v>119.424370623383</v>
      </c>
      <c r="G148" s="39">
        <v>50</v>
      </c>
      <c r="H148" s="4">
        <v>61.405720109999997</v>
      </c>
      <c r="I148" s="10" t="s">
        <v>9</v>
      </c>
      <c r="J148" s="7" t="s">
        <v>9</v>
      </c>
      <c r="K148" s="7" t="s">
        <v>9</v>
      </c>
      <c r="L148" s="7" t="s">
        <v>9</v>
      </c>
      <c r="M148" s="7" t="s">
        <v>9</v>
      </c>
      <c r="N148" s="7" t="s">
        <v>9</v>
      </c>
      <c r="O148" s="7" t="s">
        <v>9</v>
      </c>
      <c r="P148" s="7" t="s">
        <v>9</v>
      </c>
      <c r="Q148" s="7" t="s">
        <v>9</v>
      </c>
      <c r="R148" s="7" t="s">
        <v>9</v>
      </c>
      <c r="S148" s="7" t="s">
        <v>9</v>
      </c>
      <c r="T148" s="7" t="s">
        <v>9</v>
      </c>
      <c r="U148" s="7" t="s">
        <v>9</v>
      </c>
      <c r="V148" s="7" t="s">
        <v>9</v>
      </c>
      <c r="W148" s="7" t="s">
        <v>9</v>
      </c>
      <c r="X148" s="7" t="s">
        <v>9</v>
      </c>
      <c r="Y148" s="7" t="s">
        <v>9</v>
      </c>
      <c r="Z148" s="7" t="s">
        <v>9</v>
      </c>
      <c r="AA148" s="7" t="s">
        <v>9</v>
      </c>
      <c r="AB148" s="7" t="s">
        <v>9</v>
      </c>
      <c r="AC148" s="7" t="s">
        <v>9</v>
      </c>
      <c r="AD148" s="7" t="s">
        <v>9</v>
      </c>
      <c r="AE148" s="29" t="s">
        <v>9</v>
      </c>
    </row>
    <row r="149" spans="1:31" x14ac:dyDescent="0.25">
      <c r="A149" s="5" t="s">
        <v>232</v>
      </c>
      <c r="B149" s="3" t="s">
        <v>233</v>
      </c>
      <c r="C149" s="9">
        <v>133.60405091249899</v>
      </c>
      <c r="D149" s="39">
        <v>48</v>
      </c>
      <c r="E149" s="40">
        <v>5991.75</v>
      </c>
      <c r="F149" s="39">
        <v>150.13422725760401</v>
      </c>
      <c r="G149" s="39">
        <v>60</v>
      </c>
      <c r="H149" s="4">
        <v>49.6270102074999</v>
      </c>
      <c r="I149" s="10" t="s">
        <v>9</v>
      </c>
      <c r="J149" s="7" t="s">
        <v>9</v>
      </c>
      <c r="K149" s="7" t="s">
        <v>9</v>
      </c>
      <c r="L149" s="7" t="s">
        <v>9</v>
      </c>
      <c r="M149" s="7" t="s">
        <v>9</v>
      </c>
      <c r="N149" s="7" t="s">
        <v>9</v>
      </c>
      <c r="O149" s="7" t="s">
        <v>9</v>
      </c>
      <c r="P149" s="7" t="s">
        <v>9</v>
      </c>
      <c r="Q149" s="7" t="s">
        <v>9</v>
      </c>
      <c r="R149" s="7" t="s">
        <v>9</v>
      </c>
      <c r="S149" s="7" t="s">
        <v>9</v>
      </c>
      <c r="T149" s="7" t="s">
        <v>9</v>
      </c>
      <c r="U149" s="7" t="s">
        <v>9</v>
      </c>
      <c r="V149" s="7" t="s">
        <v>9</v>
      </c>
      <c r="W149" s="7" t="s">
        <v>9</v>
      </c>
      <c r="X149" s="7" t="s">
        <v>9</v>
      </c>
      <c r="Y149" s="7" t="s">
        <v>9</v>
      </c>
      <c r="Z149" s="7" t="s">
        <v>9</v>
      </c>
      <c r="AA149" s="7" t="s">
        <v>9</v>
      </c>
      <c r="AB149" s="7" t="s">
        <v>9</v>
      </c>
      <c r="AC149" s="7" t="s">
        <v>9</v>
      </c>
      <c r="AD149" s="7" t="s">
        <v>9</v>
      </c>
      <c r="AE149" s="29" t="s">
        <v>9</v>
      </c>
    </row>
    <row r="150" spans="1:31" x14ac:dyDescent="0.25">
      <c r="A150" s="5" t="s">
        <v>234</v>
      </c>
      <c r="B150" s="3" t="s">
        <v>235</v>
      </c>
      <c r="C150" s="9">
        <v>555.38</v>
      </c>
      <c r="D150" s="39">
        <v>276</v>
      </c>
      <c r="E150" s="40">
        <v>23422</v>
      </c>
      <c r="F150" s="39">
        <v>391.32</v>
      </c>
      <c r="G150" s="39">
        <v>65</v>
      </c>
      <c r="H150" s="4">
        <v>263.13</v>
      </c>
      <c r="I150" s="10" t="s">
        <v>9</v>
      </c>
      <c r="J150" s="7" t="s">
        <v>9</v>
      </c>
      <c r="K150" s="7" t="s">
        <v>9</v>
      </c>
      <c r="L150" s="7" t="s">
        <v>9</v>
      </c>
      <c r="M150" s="7" t="s">
        <v>9</v>
      </c>
      <c r="N150" s="7" t="s">
        <v>9</v>
      </c>
      <c r="O150" s="7" t="s">
        <v>9</v>
      </c>
      <c r="P150" s="7" t="s">
        <v>9</v>
      </c>
      <c r="Q150" s="7" t="s">
        <v>9</v>
      </c>
      <c r="R150" s="7" t="s">
        <v>9</v>
      </c>
      <c r="S150" s="7" t="s">
        <v>9</v>
      </c>
      <c r="T150" s="7" t="s">
        <v>9</v>
      </c>
      <c r="U150" s="7" t="s">
        <v>9</v>
      </c>
      <c r="V150" s="7" t="s">
        <v>9</v>
      </c>
      <c r="W150" s="7" t="s">
        <v>9</v>
      </c>
      <c r="X150" s="7" t="s">
        <v>9</v>
      </c>
      <c r="Y150" s="7" t="s">
        <v>9</v>
      </c>
      <c r="Z150" s="7" t="s">
        <v>9</v>
      </c>
      <c r="AA150" s="7" t="s">
        <v>9</v>
      </c>
      <c r="AB150" s="7" t="s">
        <v>9</v>
      </c>
      <c r="AC150" s="7" t="s">
        <v>9</v>
      </c>
      <c r="AD150" s="7" t="s">
        <v>9</v>
      </c>
      <c r="AE150" s="29" t="s">
        <v>9</v>
      </c>
    </row>
    <row r="151" spans="1:31" x14ac:dyDescent="0.25">
      <c r="A151" s="5" t="s">
        <v>236</v>
      </c>
      <c r="B151" s="3" t="s">
        <v>237</v>
      </c>
      <c r="C151" s="9">
        <v>299.69909633333299</v>
      </c>
      <c r="D151" s="39">
        <v>328.86666666666599</v>
      </c>
      <c r="E151" s="40">
        <v>24983</v>
      </c>
      <c r="F151" s="39">
        <v>1546.56</v>
      </c>
      <c r="G151" s="39">
        <v>78.95</v>
      </c>
      <c r="H151" s="4">
        <v>143.42727449999899</v>
      </c>
      <c r="I151" s="10" t="s">
        <v>9</v>
      </c>
      <c r="J151" s="7" t="s">
        <v>9</v>
      </c>
      <c r="K151" s="7" t="s">
        <v>9</v>
      </c>
      <c r="L151" s="7" t="s">
        <v>9</v>
      </c>
      <c r="M151" s="7" t="s">
        <v>9</v>
      </c>
      <c r="N151" s="7" t="s">
        <v>9</v>
      </c>
      <c r="O151" s="7" t="s">
        <v>9</v>
      </c>
      <c r="P151" s="7" t="s">
        <v>9</v>
      </c>
      <c r="Q151" s="7" t="s">
        <v>9</v>
      </c>
      <c r="R151" s="7" t="s">
        <v>9</v>
      </c>
      <c r="S151" s="7" t="s">
        <v>9</v>
      </c>
      <c r="T151" s="7" t="s">
        <v>9</v>
      </c>
      <c r="U151" s="7" t="s">
        <v>9</v>
      </c>
      <c r="V151" s="7" t="s">
        <v>9</v>
      </c>
      <c r="W151" s="7" t="s">
        <v>9</v>
      </c>
      <c r="X151" s="7" t="s">
        <v>9</v>
      </c>
      <c r="Y151" s="7" t="s">
        <v>9</v>
      </c>
      <c r="Z151" s="7" t="s">
        <v>9</v>
      </c>
      <c r="AA151" s="7" t="s">
        <v>9</v>
      </c>
      <c r="AB151" s="7" t="s">
        <v>9</v>
      </c>
      <c r="AC151" s="7" t="s">
        <v>9</v>
      </c>
      <c r="AD151" s="7" t="s">
        <v>9</v>
      </c>
      <c r="AE151" s="29" t="s">
        <v>9</v>
      </c>
    </row>
    <row r="152" spans="1:31" x14ac:dyDescent="0.25">
      <c r="A152" s="5" t="s">
        <v>238</v>
      </c>
      <c r="B152" s="3" t="s">
        <v>239</v>
      </c>
      <c r="C152" s="9">
        <v>10.33</v>
      </c>
      <c r="D152" s="39">
        <v>10.78</v>
      </c>
      <c r="E152" s="40">
        <v>721</v>
      </c>
      <c r="F152" s="39">
        <v>335.59</v>
      </c>
      <c r="G152" s="39">
        <v>58</v>
      </c>
      <c r="H152" s="4">
        <v>0.38940455550000003</v>
      </c>
      <c r="I152" s="10" t="s">
        <v>9</v>
      </c>
      <c r="J152" s="7" t="s">
        <v>9</v>
      </c>
      <c r="K152" s="7" t="s">
        <v>9</v>
      </c>
      <c r="L152" s="7" t="s">
        <v>9</v>
      </c>
      <c r="M152" s="7" t="s">
        <v>9</v>
      </c>
      <c r="N152" s="7" t="s">
        <v>9</v>
      </c>
      <c r="O152" s="7" t="s">
        <v>9</v>
      </c>
      <c r="P152" s="7" t="s">
        <v>9</v>
      </c>
      <c r="Q152" s="7" t="s">
        <v>9</v>
      </c>
      <c r="R152" s="7" t="s">
        <v>9</v>
      </c>
      <c r="S152" s="7" t="s">
        <v>9</v>
      </c>
      <c r="T152" s="7" t="s">
        <v>9</v>
      </c>
      <c r="U152" s="7" t="s">
        <v>9</v>
      </c>
      <c r="V152" s="7" t="s">
        <v>9</v>
      </c>
      <c r="W152" s="7" t="s">
        <v>9</v>
      </c>
      <c r="X152" s="7" t="s">
        <v>9</v>
      </c>
      <c r="Y152" s="7" t="s">
        <v>9</v>
      </c>
      <c r="Z152" s="7" t="s">
        <v>9</v>
      </c>
      <c r="AA152" s="7" t="s">
        <v>9</v>
      </c>
      <c r="AB152" s="7" t="s">
        <v>9</v>
      </c>
      <c r="AC152" s="7" t="s">
        <v>9</v>
      </c>
      <c r="AD152" s="7" t="s">
        <v>9</v>
      </c>
      <c r="AE152" s="29" t="s">
        <v>9</v>
      </c>
    </row>
    <row r="153" spans="1:31" x14ac:dyDescent="0.25">
      <c r="A153" s="5" t="s">
        <v>240</v>
      </c>
      <c r="B153" s="3" t="s">
        <v>241</v>
      </c>
      <c r="C153" s="9">
        <v>18575.939027500001</v>
      </c>
      <c r="D153" s="39">
        <v>4249.7749999999996</v>
      </c>
      <c r="E153" s="40">
        <v>377243.5</v>
      </c>
      <c r="F153" s="39">
        <v>79.589092837002795</v>
      </c>
      <c r="G153" s="39">
        <v>82.674999999999997</v>
      </c>
      <c r="H153" s="4">
        <v>6908.7750797500003</v>
      </c>
      <c r="I153" s="10" t="s">
        <v>9</v>
      </c>
      <c r="J153" s="7">
        <v>2.2000000000000002</v>
      </c>
      <c r="K153" s="7">
        <v>6.4</v>
      </c>
      <c r="L153" s="7" t="s">
        <v>9</v>
      </c>
      <c r="M153" s="7" t="s">
        <v>9</v>
      </c>
      <c r="N153" s="7">
        <v>1302</v>
      </c>
      <c r="O153" s="7">
        <v>4.7</v>
      </c>
      <c r="P153" s="7">
        <v>0.21</v>
      </c>
      <c r="Q153" s="7">
        <v>9</v>
      </c>
      <c r="R153" s="7">
        <v>4.2</v>
      </c>
      <c r="S153" s="7" t="s">
        <v>9</v>
      </c>
      <c r="T153" s="7">
        <v>9241.7999999999993</v>
      </c>
      <c r="U153" s="7">
        <v>61</v>
      </c>
      <c r="V153" s="7">
        <v>8.6999999999999993</v>
      </c>
      <c r="W153" s="7">
        <v>4.8</v>
      </c>
      <c r="X153" s="7">
        <v>3.3</v>
      </c>
      <c r="Y153" s="7">
        <v>0.62</v>
      </c>
      <c r="Z153" s="7">
        <v>16170</v>
      </c>
      <c r="AA153" s="7">
        <v>9690</v>
      </c>
      <c r="AB153" s="7" t="s">
        <v>9</v>
      </c>
      <c r="AC153" s="7" t="s">
        <v>9</v>
      </c>
      <c r="AD153" s="7" t="s">
        <v>9</v>
      </c>
      <c r="AE153" s="29" t="s">
        <v>9</v>
      </c>
    </row>
    <row r="154" spans="1:31" x14ac:dyDescent="0.25">
      <c r="A154" s="5" t="s">
        <v>242</v>
      </c>
      <c r="B154" s="3" t="s">
        <v>243</v>
      </c>
      <c r="C154" s="9">
        <v>158.29675112499999</v>
      </c>
      <c r="D154" s="39">
        <v>133.72490529999999</v>
      </c>
      <c r="E154" s="40">
        <v>8064.5</v>
      </c>
      <c r="F154" s="39">
        <v>530.45249999999999</v>
      </c>
      <c r="G154" s="39">
        <v>63.25</v>
      </c>
      <c r="H154" s="4">
        <v>149.449476025</v>
      </c>
      <c r="I154" s="10" t="s">
        <v>9</v>
      </c>
      <c r="J154" s="7" t="s">
        <v>9</v>
      </c>
      <c r="K154" s="7" t="s">
        <v>9</v>
      </c>
      <c r="L154" s="7" t="s">
        <v>9</v>
      </c>
      <c r="M154" s="7" t="s">
        <v>9</v>
      </c>
      <c r="N154" s="7" t="s">
        <v>9</v>
      </c>
      <c r="O154" s="7" t="s">
        <v>9</v>
      </c>
      <c r="P154" s="7" t="s">
        <v>9</v>
      </c>
      <c r="Q154" s="7" t="s">
        <v>9</v>
      </c>
      <c r="R154" s="7" t="s">
        <v>9</v>
      </c>
      <c r="S154" s="7" t="s">
        <v>9</v>
      </c>
      <c r="T154" s="7" t="s">
        <v>9</v>
      </c>
      <c r="U154" s="7" t="s">
        <v>9</v>
      </c>
      <c r="V154" s="7" t="s">
        <v>9</v>
      </c>
      <c r="W154" s="7" t="s">
        <v>9</v>
      </c>
      <c r="X154" s="7" t="s">
        <v>9</v>
      </c>
      <c r="Y154" s="7" t="s">
        <v>9</v>
      </c>
      <c r="Z154" s="7" t="s">
        <v>9</v>
      </c>
      <c r="AA154" s="7" t="s">
        <v>9</v>
      </c>
      <c r="AB154" s="7" t="s">
        <v>9</v>
      </c>
      <c r="AC154" s="7" t="s">
        <v>9</v>
      </c>
      <c r="AD154" s="7" t="s">
        <v>9</v>
      </c>
      <c r="AE154" s="29" t="s">
        <v>9</v>
      </c>
    </row>
    <row r="155" spans="1:31" x14ac:dyDescent="0.25">
      <c r="A155" s="5" t="s">
        <v>244</v>
      </c>
      <c r="B155" s="3" t="s">
        <v>245</v>
      </c>
      <c r="C155" s="9">
        <v>115.2870648</v>
      </c>
      <c r="D155" s="39">
        <v>38.6</v>
      </c>
      <c r="E155" s="40">
        <v>4102</v>
      </c>
      <c r="F155" s="39">
        <v>1786.08025705468</v>
      </c>
      <c r="G155" s="39">
        <v>65</v>
      </c>
      <c r="H155" s="4">
        <v>39.227502629999996</v>
      </c>
      <c r="I155" s="10" t="s">
        <v>9</v>
      </c>
      <c r="J155" s="7" t="s">
        <v>9</v>
      </c>
      <c r="K155" s="7" t="s">
        <v>9</v>
      </c>
      <c r="L155" s="7" t="s">
        <v>9</v>
      </c>
      <c r="M155" s="7" t="s">
        <v>9</v>
      </c>
      <c r="N155" s="7" t="s">
        <v>9</v>
      </c>
      <c r="O155" s="7" t="s">
        <v>9</v>
      </c>
      <c r="P155" s="7" t="s">
        <v>9</v>
      </c>
      <c r="Q155" s="7" t="s">
        <v>9</v>
      </c>
      <c r="R155" s="7" t="s">
        <v>9</v>
      </c>
      <c r="S155" s="7" t="s">
        <v>9</v>
      </c>
      <c r="T155" s="7" t="s">
        <v>9</v>
      </c>
      <c r="U155" s="7" t="s">
        <v>9</v>
      </c>
      <c r="V155" s="7" t="s">
        <v>9</v>
      </c>
      <c r="W155" s="7" t="s">
        <v>9</v>
      </c>
      <c r="X155" s="7" t="s">
        <v>9</v>
      </c>
      <c r="Y155" s="7" t="s">
        <v>9</v>
      </c>
      <c r="Z155" s="7" t="s">
        <v>9</v>
      </c>
      <c r="AA155" s="7" t="s">
        <v>9</v>
      </c>
      <c r="AB155" s="7" t="s">
        <v>9</v>
      </c>
      <c r="AC155" s="7" t="s">
        <v>9</v>
      </c>
      <c r="AD155" s="7" t="s">
        <v>9</v>
      </c>
      <c r="AE155" s="29" t="s">
        <v>9</v>
      </c>
    </row>
    <row r="156" spans="1:31" x14ac:dyDescent="0.25">
      <c r="A156" s="5" t="s">
        <v>246</v>
      </c>
      <c r="B156" s="3" t="s">
        <v>247</v>
      </c>
      <c r="C156" s="9">
        <v>801.36</v>
      </c>
      <c r="D156" s="39">
        <v>317.27</v>
      </c>
      <c r="E156" s="40">
        <v>23069</v>
      </c>
      <c r="F156" s="39">
        <v>143.13</v>
      </c>
      <c r="G156" s="39">
        <v>80</v>
      </c>
      <c r="H156" s="4">
        <v>415.32</v>
      </c>
      <c r="I156" s="10" t="s">
        <v>9</v>
      </c>
      <c r="J156" s="7" t="s">
        <v>9</v>
      </c>
      <c r="K156" s="7" t="s">
        <v>9</v>
      </c>
      <c r="L156" s="7" t="s">
        <v>9</v>
      </c>
      <c r="M156" s="7" t="s">
        <v>9</v>
      </c>
      <c r="N156" s="7" t="s">
        <v>9</v>
      </c>
      <c r="O156" s="7" t="s">
        <v>9</v>
      </c>
      <c r="P156" s="7" t="s">
        <v>9</v>
      </c>
      <c r="Q156" s="7" t="s">
        <v>9</v>
      </c>
      <c r="R156" s="7" t="s">
        <v>9</v>
      </c>
      <c r="S156" s="7" t="s">
        <v>9</v>
      </c>
      <c r="T156" s="7" t="s">
        <v>9</v>
      </c>
      <c r="U156" s="7" t="s">
        <v>9</v>
      </c>
      <c r="V156" s="7" t="s">
        <v>9</v>
      </c>
      <c r="W156" s="7" t="s">
        <v>9</v>
      </c>
      <c r="X156" s="7" t="s">
        <v>9</v>
      </c>
      <c r="Y156" s="7" t="s">
        <v>9</v>
      </c>
      <c r="Z156" s="7" t="s">
        <v>9</v>
      </c>
      <c r="AA156" s="7" t="s">
        <v>9</v>
      </c>
      <c r="AB156" s="7" t="s">
        <v>9</v>
      </c>
      <c r="AC156" s="7" t="s">
        <v>9</v>
      </c>
      <c r="AD156" s="7" t="s">
        <v>9</v>
      </c>
      <c r="AE156" s="29" t="s">
        <v>9</v>
      </c>
    </row>
    <row r="157" spans="1:31" x14ac:dyDescent="0.25">
      <c r="A157" s="5" t="s">
        <v>248</v>
      </c>
      <c r="B157" s="3" t="s">
        <v>249</v>
      </c>
      <c r="C157" s="9">
        <v>4381.4396360000001</v>
      </c>
      <c r="D157" s="39">
        <v>2377.4274999999998</v>
      </c>
      <c r="E157" s="40">
        <v>161516.75</v>
      </c>
      <c r="F157" s="39">
        <v>906.88600157500002</v>
      </c>
      <c r="G157" s="39">
        <v>74.525000000000006</v>
      </c>
      <c r="H157" s="4">
        <v>1367.9074187249901</v>
      </c>
      <c r="I157" s="10" t="s">
        <v>9</v>
      </c>
      <c r="J157" s="7" t="s">
        <v>9</v>
      </c>
      <c r="K157" s="7" t="s">
        <v>9</v>
      </c>
      <c r="L157" s="7" t="s">
        <v>9</v>
      </c>
      <c r="M157" s="7" t="s">
        <v>9</v>
      </c>
      <c r="N157" s="7" t="s">
        <v>9</v>
      </c>
      <c r="O157" s="7" t="s">
        <v>9</v>
      </c>
      <c r="P157" s="7" t="s">
        <v>9</v>
      </c>
      <c r="Q157" s="7" t="s">
        <v>9</v>
      </c>
      <c r="R157" s="7" t="s">
        <v>9</v>
      </c>
      <c r="S157" s="7" t="s">
        <v>9</v>
      </c>
      <c r="T157" s="7" t="s">
        <v>9</v>
      </c>
      <c r="U157" s="7" t="s">
        <v>9</v>
      </c>
      <c r="V157" s="7" t="s">
        <v>9</v>
      </c>
      <c r="W157" s="7" t="s">
        <v>9</v>
      </c>
      <c r="X157" s="7" t="s">
        <v>9</v>
      </c>
      <c r="Y157" s="7" t="s">
        <v>9</v>
      </c>
      <c r="Z157" s="7" t="s">
        <v>9</v>
      </c>
      <c r="AA157" s="7" t="s">
        <v>9</v>
      </c>
      <c r="AB157" s="7" t="s">
        <v>9</v>
      </c>
      <c r="AC157" s="7" t="s">
        <v>9</v>
      </c>
      <c r="AD157" s="7" t="s">
        <v>9</v>
      </c>
      <c r="AE157" s="29" t="s">
        <v>9</v>
      </c>
    </row>
    <row r="158" spans="1:31" x14ac:dyDescent="0.25">
      <c r="A158" s="5" t="s">
        <v>250</v>
      </c>
      <c r="B158" s="3" t="s">
        <v>251</v>
      </c>
      <c r="C158" s="9">
        <v>1222.9888251499999</v>
      </c>
      <c r="D158" s="39">
        <v>120</v>
      </c>
      <c r="E158" s="40">
        <v>9957</v>
      </c>
      <c r="F158" s="39">
        <v>80.555506744894501</v>
      </c>
      <c r="G158" s="39">
        <v>60</v>
      </c>
      <c r="H158" s="4">
        <v>100.9444565925</v>
      </c>
      <c r="I158" s="10" t="s">
        <v>9</v>
      </c>
      <c r="J158" s="7" t="s">
        <v>9</v>
      </c>
      <c r="K158" s="7" t="s">
        <v>9</v>
      </c>
      <c r="L158" s="7" t="s">
        <v>9</v>
      </c>
      <c r="M158" s="7" t="s">
        <v>9</v>
      </c>
      <c r="N158" s="7" t="s">
        <v>9</v>
      </c>
      <c r="O158" s="7" t="s">
        <v>9</v>
      </c>
      <c r="P158" s="7" t="s">
        <v>9</v>
      </c>
      <c r="Q158" s="7" t="s">
        <v>9</v>
      </c>
      <c r="R158" s="7" t="s">
        <v>9</v>
      </c>
      <c r="S158" s="7" t="s">
        <v>9</v>
      </c>
      <c r="T158" s="7" t="s">
        <v>9</v>
      </c>
      <c r="U158" s="7" t="s">
        <v>9</v>
      </c>
      <c r="V158" s="7" t="s">
        <v>9</v>
      </c>
      <c r="W158" s="7" t="s">
        <v>9</v>
      </c>
      <c r="X158" s="7" t="s">
        <v>9</v>
      </c>
      <c r="Y158" s="7" t="s">
        <v>9</v>
      </c>
      <c r="Z158" s="7" t="s">
        <v>9</v>
      </c>
      <c r="AA158" s="7" t="s">
        <v>9</v>
      </c>
      <c r="AB158" s="7" t="s">
        <v>9</v>
      </c>
      <c r="AC158" s="7" t="s">
        <v>9</v>
      </c>
      <c r="AD158" s="7" t="s">
        <v>9</v>
      </c>
      <c r="AE158" s="29" t="s">
        <v>9</v>
      </c>
    </row>
    <row r="159" spans="1:31" x14ac:dyDescent="0.25">
      <c r="A159" s="5" t="s">
        <v>252</v>
      </c>
      <c r="B159" s="3" t="s">
        <v>253</v>
      </c>
      <c r="C159" s="9">
        <v>4376.5086615</v>
      </c>
      <c r="D159" s="39">
        <v>1132.0250000000001</v>
      </c>
      <c r="E159" s="40">
        <v>42228.5</v>
      </c>
      <c r="F159" s="39">
        <v>97.61</v>
      </c>
      <c r="G159" s="39">
        <v>113.1</v>
      </c>
      <c r="H159" s="4">
        <v>1629.5190077499999</v>
      </c>
      <c r="I159" s="10" t="s">
        <v>9</v>
      </c>
      <c r="J159" s="7" t="s">
        <v>9</v>
      </c>
      <c r="K159" s="7" t="s">
        <v>9</v>
      </c>
      <c r="L159" s="7" t="s">
        <v>9</v>
      </c>
      <c r="M159" s="7" t="s">
        <v>9</v>
      </c>
      <c r="N159" s="7" t="s">
        <v>9</v>
      </c>
      <c r="O159" s="7" t="s">
        <v>9</v>
      </c>
      <c r="P159" s="7" t="s">
        <v>9</v>
      </c>
      <c r="Q159" s="7" t="s">
        <v>9</v>
      </c>
      <c r="R159" s="7" t="s">
        <v>9</v>
      </c>
      <c r="S159" s="7" t="s">
        <v>9</v>
      </c>
      <c r="T159" s="7" t="s">
        <v>9</v>
      </c>
      <c r="U159" s="7" t="s">
        <v>9</v>
      </c>
      <c r="V159" s="7" t="s">
        <v>9</v>
      </c>
      <c r="W159" s="7" t="s">
        <v>9</v>
      </c>
      <c r="X159" s="7" t="s">
        <v>9</v>
      </c>
      <c r="Y159" s="7" t="s">
        <v>9</v>
      </c>
      <c r="Z159" s="7" t="s">
        <v>9</v>
      </c>
      <c r="AA159" s="7" t="s">
        <v>9</v>
      </c>
      <c r="AB159" s="7" t="s">
        <v>9</v>
      </c>
      <c r="AC159" s="7" t="s">
        <v>9</v>
      </c>
      <c r="AD159" s="7" t="s">
        <v>9</v>
      </c>
      <c r="AE159" s="29" t="s">
        <v>9</v>
      </c>
    </row>
    <row r="160" spans="1:31" x14ac:dyDescent="0.25">
      <c r="A160" s="5" t="s">
        <v>254</v>
      </c>
      <c r="B160" s="3" t="s">
        <v>255</v>
      </c>
      <c r="C160" s="9">
        <v>223.76760629</v>
      </c>
      <c r="D160" s="39">
        <v>43</v>
      </c>
      <c r="E160" s="40">
        <v>3732.3333333333298</v>
      </c>
      <c r="F160" s="39">
        <v>147.45949959255299</v>
      </c>
      <c r="G160" s="39">
        <v>60</v>
      </c>
      <c r="H160" s="4">
        <v>53.885104056666599</v>
      </c>
      <c r="I160" s="10" t="s">
        <v>9</v>
      </c>
      <c r="J160" s="7" t="s">
        <v>9</v>
      </c>
      <c r="K160" s="7" t="s">
        <v>9</v>
      </c>
      <c r="L160" s="7" t="s">
        <v>9</v>
      </c>
      <c r="M160" s="7" t="s">
        <v>9</v>
      </c>
      <c r="N160" s="7" t="s">
        <v>9</v>
      </c>
      <c r="O160" s="7" t="s">
        <v>9</v>
      </c>
      <c r="P160" s="7" t="s">
        <v>9</v>
      </c>
      <c r="Q160" s="7" t="s">
        <v>9</v>
      </c>
      <c r="R160" s="7" t="s">
        <v>9</v>
      </c>
      <c r="S160" s="7" t="s">
        <v>9</v>
      </c>
      <c r="T160" s="7" t="s">
        <v>9</v>
      </c>
      <c r="U160" s="7" t="s">
        <v>9</v>
      </c>
      <c r="V160" s="7" t="s">
        <v>9</v>
      </c>
      <c r="W160" s="7" t="s">
        <v>9</v>
      </c>
      <c r="X160" s="7" t="s">
        <v>9</v>
      </c>
      <c r="Y160" s="7" t="s">
        <v>9</v>
      </c>
      <c r="Z160" s="7" t="s">
        <v>9</v>
      </c>
      <c r="AA160" s="7" t="s">
        <v>9</v>
      </c>
      <c r="AB160" s="7" t="s">
        <v>9</v>
      </c>
      <c r="AC160" s="7" t="s">
        <v>9</v>
      </c>
      <c r="AD160" s="7" t="s">
        <v>9</v>
      </c>
      <c r="AE160" s="29" t="s">
        <v>9</v>
      </c>
    </row>
    <row r="161" spans="1:31" x14ac:dyDescent="0.25">
      <c r="A161" s="5" t="s">
        <v>256</v>
      </c>
      <c r="B161" s="3" t="s">
        <v>257</v>
      </c>
      <c r="C161" s="9">
        <v>11.408915393999999</v>
      </c>
      <c r="D161" s="39">
        <v>57.5</v>
      </c>
      <c r="E161" s="40">
        <v>5073.75</v>
      </c>
      <c r="F161" s="39">
        <v>1356.5</v>
      </c>
      <c r="G161" s="39">
        <v>67.5</v>
      </c>
      <c r="H161" s="4">
        <v>40.804378742250002</v>
      </c>
      <c r="I161" s="10" t="s">
        <v>9</v>
      </c>
      <c r="J161" s="7" t="s">
        <v>9</v>
      </c>
      <c r="K161" s="7" t="s">
        <v>9</v>
      </c>
      <c r="L161" s="7" t="s">
        <v>9</v>
      </c>
      <c r="M161" s="7" t="s">
        <v>9</v>
      </c>
      <c r="N161" s="7" t="s">
        <v>9</v>
      </c>
      <c r="O161" s="7" t="s">
        <v>9</v>
      </c>
      <c r="P161" s="7" t="s">
        <v>9</v>
      </c>
      <c r="Q161" s="7" t="s">
        <v>9</v>
      </c>
      <c r="R161" s="7" t="s">
        <v>9</v>
      </c>
      <c r="S161" s="7" t="s">
        <v>9</v>
      </c>
      <c r="T161" s="7" t="s">
        <v>9</v>
      </c>
      <c r="U161" s="7" t="s">
        <v>9</v>
      </c>
      <c r="V161" s="7" t="s">
        <v>9</v>
      </c>
      <c r="W161" s="7" t="s">
        <v>9</v>
      </c>
      <c r="X161" s="7" t="s">
        <v>9</v>
      </c>
      <c r="Y161" s="7" t="s">
        <v>9</v>
      </c>
      <c r="Z161" s="7" t="s">
        <v>9</v>
      </c>
      <c r="AA161" s="7" t="s">
        <v>9</v>
      </c>
      <c r="AB161" s="7" t="s">
        <v>9</v>
      </c>
      <c r="AC161" s="7" t="s">
        <v>9</v>
      </c>
      <c r="AD161" s="7" t="s">
        <v>9</v>
      </c>
      <c r="AE161" s="29" t="s">
        <v>9</v>
      </c>
    </row>
    <row r="162" spans="1:31" x14ac:dyDescent="0.25">
      <c r="A162" s="5" t="s">
        <v>258</v>
      </c>
      <c r="B162" s="3" t="s">
        <v>259</v>
      </c>
      <c r="C162" s="9">
        <v>300.78303260000001</v>
      </c>
      <c r="D162" s="39">
        <v>179.96150109999999</v>
      </c>
      <c r="E162" s="40">
        <v>10057.75</v>
      </c>
      <c r="F162" s="39">
        <v>978.49291649999998</v>
      </c>
      <c r="G162" s="39">
        <v>86.851949629999893</v>
      </c>
      <c r="H162" s="4">
        <v>80.283224625000003</v>
      </c>
      <c r="I162" s="10" t="s">
        <v>9</v>
      </c>
      <c r="J162" s="7" t="s">
        <v>9</v>
      </c>
      <c r="K162" s="7" t="s">
        <v>9</v>
      </c>
      <c r="L162" s="7" t="s">
        <v>9</v>
      </c>
      <c r="M162" s="7" t="s">
        <v>9</v>
      </c>
      <c r="N162" s="7" t="s">
        <v>9</v>
      </c>
      <c r="O162" s="7" t="s">
        <v>9</v>
      </c>
      <c r="P162" s="7" t="s">
        <v>9</v>
      </c>
      <c r="Q162" s="7" t="s">
        <v>9</v>
      </c>
      <c r="R162" s="7" t="s">
        <v>9</v>
      </c>
      <c r="S162" s="7" t="s">
        <v>9</v>
      </c>
      <c r="T162" s="7" t="s">
        <v>9</v>
      </c>
      <c r="U162" s="7" t="s">
        <v>9</v>
      </c>
      <c r="V162" s="7" t="s">
        <v>9</v>
      </c>
      <c r="W162" s="7" t="s">
        <v>9</v>
      </c>
      <c r="X162" s="7" t="s">
        <v>9</v>
      </c>
      <c r="Y162" s="7" t="s">
        <v>9</v>
      </c>
      <c r="Z162" s="7" t="s">
        <v>9</v>
      </c>
      <c r="AA162" s="7" t="s">
        <v>9</v>
      </c>
      <c r="AB162" s="7" t="s">
        <v>9</v>
      </c>
      <c r="AC162" s="7" t="s">
        <v>9</v>
      </c>
      <c r="AD162" s="7" t="s">
        <v>9</v>
      </c>
      <c r="AE162" s="29" t="s">
        <v>9</v>
      </c>
    </row>
    <row r="163" spans="1:31" s="91" customFormat="1" x14ac:dyDescent="0.25">
      <c r="A163" s="81" t="s">
        <v>260</v>
      </c>
      <c r="B163" s="82" t="s">
        <v>261</v>
      </c>
      <c r="C163" s="87">
        <v>141</v>
      </c>
      <c r="D163" s="88">
        <v>102.545</v>
      </c>
      <c r="E163" s="89">
        <v>7973</v>
      </c>
      <c r="F163" s="88">
        <v>141.13999999999999</v>
      </c>
      <c r="G163" s="88">
        <v>60.78</v>
      </c>
      <c r="H163" s="90">
        <v>58.99</v>
      </c>
      <c r="I163" s="83">
        <v>2020</v>
      </c>
      <c r="J163" s="84" t="s">
        <v>9</v>
      </c>
      <c r="K163" s="84" t="s">
        <v>9</v>
      </c>
      <c r="L163" s="84" t="s">
        <v>9</v>
      </c>
      <c r="M163" s="84" t="s">
        <v>9</v>
      </c>
      <c r="N163" s="84" t="s">
        <v>9</v>
      </c>
      <c r="O163" s="84" t="s">
        <v>9</v>
      </c>
      <c r="P163" s="84" t="s">
        <v>9</v>
      </c>
      <c r="Q163" s="84" t="s">
        <v>9</v>
      </c>
      <c r="R163" s="84" t="s">
        <v>9</v>
      </c>
      <c r="S163" s="84" t="s">
        <v>9</v>
      </c>
      <c r="T163" s="84" t="s">
        <v>9</v>
      </c>
      <c r="U163" s="84" t="s">
        <v>9</v>
      </c>
      <c r="V163" s="84" t="s">
        <v>9</v>
      </c>
      <c r="W163" s="84" t="s">
        <v>9</v>
      </c>
      <c r="X163" s="84" t="s">
        <v>9</v>
      </c>
      <c r="Y163" s="84" t="s">
        <v>9</v>
      </c>
      <c r="Z163" s="84" t="s">
        <v>9</v>
      </c>
      <c r="AA163" s="84" t="s">
        <v>9</v>
      </c>
      <c r="AB163" s="84" t="s">
        <v>9</v>
      </c>
      <c r="AC163" s="84" t="s">
        <v>9</v>
      </c>
      <c r="AD163" s="84" t="s">
        <v>9</v>
      </c>
      <c r="AE163" s="85" t="s">
        <v>9</v>
      </c>
    </row>
    <row r="164" spans="1:31" x14ac:dyDescent="0.25">
      <c r="A164" s="5" t="s">
        <v>262</v>
      </c>
      <c r="B164" s="3" t="s">
        <v>263</v>
      </c>
      <c r="C164" s="9">
        <v>965.12670234999996</v>
      </c>
      <c r="D164" s="39">
        <v>731.125</v>
      </c>
      <c r="E164" s="40">
        <v>46406</v>
      </c>
      <c r="F164" s="39">
        <v>1074.25</v>
      </c>
      <c r="G164" s="39">
        <v>84</v>
      </c>
      <c r="H164" s="4">
        <v>587.00049860000001</v>
      </c>
      <c r="I164" s="10" t="s">
        <v>9</v>
      </c>
      <c r="J164" s="7" t="s">
        <v>9</v>
      </c>
      <c r="K164" s="7" t="s">
        <v>9</v>
      </c>
      <c r="L164" s="7" t="s">
        <v>9</v>
      </c>
      <c r="M164" s="7" t="s">
        <v>9</v>
      </c>
      <c r="N164" s="7" t="s">
        <v>9</v>
      </c>
      <c r="O164" s="7" t="s">
        <v>9</v>
      </c>
      <c r="P164" s="7" t="s">
        <v>9</v>
      </c>
      <c r="Q164" s="7" t="s">
        <v>9</v>
      </c>
      <c r="R164" s="7" t="s">
        <v>9</v>
      </c>
      <c r="S164" s="7" t="s">
        <v>9</v>
      </c>
      <c r="T164" s="7" t="s">
        <v>9</v>
      </c>
      <c r="U164" s="7" t="s">
        <v>9</v>
      </c>
      <c r="V164" s="7" t="s">
        <v>9</v>
      </c>
      <c r="W164" s="7" t="s">
        <v>9</v>
      </c>
      <c r="X164" s="7" t="s">
        <v>9</v>
      </c>
      <c r="Y164" s="7" t="s">
        <v>9</v>
      </c>
      <c r="Z164" s="7" t="s">
        <v>9</v>
      </c>
      <c r="AA164" s="7" t="s">
        <v>9</v>
      </c>
      <c r="AB164" s="7" t="s">
        <v>9</v>
      </c>
      <c r="AC164" s="7" t="s">
        <v>9</v>
      </c>
      <c r="AD164" s="7" t="s">
        <v>9</v>
      </c>
      <c r="AE164" s="29" t="s">
        <v>9</v>
      </c>
    </row>
    <row r="165" spans="1:31" x14ac:dyDescent="0.25">
      <c r="A165" s="5" t="s">
        <v>264</v>
      </c>
      <c r="B165" s="3" t="s">
        <v>265</v>
      </c>
      <c r="C165" s="9">
        <v>1455.3210623499999</v>
      </c>
      <c r="D165" s="39">
        <v>437</v>
      </c>
      <c r="E165" s="40">
        <v>26904.5</v>
      </c>
      <c r="F165" s="39">
        <v>1280.06249886257</v>
      </c>
      <c r="G165" s="39">
        <v>96.1</v>
      </c>
      <c r="H165" s="4">
        <v>278.139886875</v>
      </c>
      <c r="I165" s="10" t="s">
        <v>9</v>
      </c>
      <c r="J165" s="7" t="s">
        <v>9</v>
      </c>
      <c r="K165" s="7" t="s">
        <v>9</v>
      </c>
      <c r="L165" s="7" t="s">
        <v>9</v>
      </c>
      <c r="M165" s="7" t="s">
        <v>9</v>
      </c>
      <c r="N165" s="7" t="s">
        <v>9</v>
      </c>
      <c r="O165" s="7" t="s">
        <v>9</v>
      </c>
      <c r="P165" s="7" t="s">
        <v>9</v>
      </c>
      <c r="Q165" s="7" t="s">
        <v>9</v>
      </c>
      <c r="R165" s="7" t="s">
        <v>9</v>
      </c>
      <c r="S165" s="7" t="s">
        <v>9</v>
      </c>
      <c r="T165" s="7" t="s">
        <v>9</v>
      </c>
      <c r="U165" s="7" t="s">
        <v>9</v>
      </c>
      <c r="V165" s="7" t="s">
        <v>9</v>
      </c>
      <c r="W165" s="7" t="s">
        <v>9</v>
      </c>
      <c r="X165" s="7" t="s">
        <v>9</v>
      </c>
      <c r="Y165" s="7" t="s">
        <v>9</v>
      </c>
      <c r="Z165" s="7" t="s">
        <v>9</v>
      </c>
      <c r="AA165" s="7" t="s">
        <v>9</v>
      </c>
      <c r="AB165" s="7" t="s">
        <v>9</v>
      </c>
      <c r="AC165" s="7" t="s">
        <v>9</v>
      </c>
      <c r="AD165" s="7" t="s">
        <v>9</v>
      </c>
      <c r="AE165" s="29" t="s">
        <v>9</v>
      </c>
    </row>
    <row r="166" spans="1:31" x14ac:dyDescent="0.25">
      <c r="A166" s="5" t="s">
        <v>266</v>
      </c>
      <c r="B166" s="3" t="s">
        <v>267</v>
      </c>
      <c r="C166" s="9">
        <v>279.527441125</v>
      </c>
      <c r="D166" s="39">
        <v>120.63525</v>
      </c>
      <c r="E166" s="40">
        <v>6703</v>
      </c>
      <c r="F166" s="39">
        <v>1841.86468397664</v>
      </c>
      <c r="G166" s="39">
        <v>57</v>
      </c>
      <c r="H166" s="4">
        <v>66.144797664999999</v>
      </c>
      <c r="I166" s="10" t="s">
        <v>9</v>
      </c>
      <c r="J166" s="7">
        <v>3</v>
      </c>
      <c r="K166" s="7" t="s">
        <v>9</v>
      </c>
      <c r="L166" s="7" t="s">
        <v>9</v>
      </c>
      <c r="M166" s="7" t="s">
        <v>9</v>
      </c>
      <c r="N166" s="7" t="s">
        <v>9</v>
      </c>
      <c r="O166" s="7" t="s">
        <v>9</v>
      </c>
      <c r="P166" s="7" t="s">
        <v>9</v>
      </c>
      <c r="Q166" s="7" t="s">
        <v>9</v>
      </c>
      <c r="R166" s="7" t="s">
        <v>9</v>
      </c>
      <c r="S166" s="7" t="s">
        <v>9</v>
      </c>
      <c r="T166" s="7">
        <v>62.5</v>
      </c>
      <c r="U166" s="7" t="s">
        <v>9</v>
      </c>
      <c r="V166" s="7" t="s">
        <v>9</v>
      </c>
      <c r="W166" s="7" t="s">
        <v>9</v>
      </c>
      <c r="X166" s="7" t="s">
        <v>9</v>
      </c>
      <c r="Y166" s="7" t="s">
        <v>9</v>
      </c>
      <c r="Z166" s="7" t="s">
        <v>9</v>
      </c>
      <c r="AA166" s="7" t="s">
        <v>9</v>
      </c>
      <c r="AB166" s="7" t="s">
        <v>9</v>
      </c>
      <c r="AC166" s="7" t="s">
        <v>9</v>
      </c>
      <c r="AD166" s="7" t="s">
        <v>9</v>
      </c>
      <c r="AE166" s="29" t="s">
        <v>9</v>
      </c>
    </row>
    <row r="167" spans="1:31" x14ac:dyDescent="0.25">
      <c r="A167" s="5" t="s">
        <v>268</v>
      </c>
      <c r="B167" s="3" t="s">
        <v>269</v>
      </c>
      <c r="C167" s="9">
        <v>334.81782967499998</v>
      </c>
      <c r="D167" s="39">
        <v>160.90151519999901</v>
      </c>
      <c r="E167" s="40">
        <v>9990.75</v>
      </c>
      <c r="F167" s="39">
        <v>944.01137858459003</v>
      </c>
      <c r="G167" s="39">
        <v>61.2</v>
      </c>
      <c r="H167" s="4">
        <v>53.383018602500002</v>
      </c>
      <c r="I167" s="10" t="s">
        <v>9</v>
      </c>
      <c r="J167" s="7" t="s">
        <v>9</v>
      </c>
      <c r="K167" s="7" t="s">
        <v>9</v>
      </c>
      <c r="L167" s="7" t="s">
        <v>9</v>
      </c>
      <c r="M167" s="7" t="s">
        <v>9</v>
      </c>
      <c r="N167" s="7" t="s">
        <v>9</v>
      </c>
      <c r="O167" s="7" t="s">
        <v>9</v>
      </c>
      <c r="P167" s="7" t="s">
        <v>9</v>
      </c>
      <c r="Q167" s="7" t="s">
        <v>9</v>
      </c>
      <c r="R167" s="7" t="s">
        <v>9</v>
      </c>
      <c r="S167" s="7" t="s">
        <v>9</v>
      </c>
      <c r="T167" s="7" t="s">
        <v>9</v>
      </c>
      <c r="U167" s="7" t="s">
        <v>9</v>
      </c>
      <c r="V167" s="7" t="s">
        <v>9</v>
      </c>
      <c r="W167" s="7" t="s">
        <v>9</v>
      </c>
      <c r="X167" s="7" t="s">
        <v>9</v>
      </c>
      <c r="Y167" s="7" t="s">
        <v>9</v>
      </c>
      <c r="Z167" s="7" t="s">
        <v>9</v>
      </c>
      <c r="AA167" s="7" t="s">
        <v>9</v>
      </c>
      <c r="AB167" s="7" t="s">
        <v>9</v>
      </c>
      <c r="AC167" s="7" t="s">
        <v>9</v>
      </c>
      <c r="AD167" s="7" t="s">
        <v>9</v>
      </c>
      <c r="AE167" s="29" t="s">
        <v>9</v>
      </c>
    </row>
    <row r="168" spans="1:31" x14ac:dyDescent="0.25">
      <c r="A168" s="5" t="s">
        <v>270</v>
      </c>
      <c r="B168" s="3" t="s">
        <v>271</v>
      </c>
      <c r="C168" s="9">
        <v>397.00929637333297</v>
      </c>
      <c r="D168" s="39">
        <v>43</v>
      </c>
      <c r="E168" s="40">
        <v>3310.6666666666601</v>
      </c>
      <c r="F168" s="39">
        <v>523.606666666666</v>
      </c>
      <c r="G168" s="39">
        <v>55</v>
      </c>
      <c r="H168" s="4">
        <v>27.882779459999998</v>
      </c>
      <c r="I168" s="10" t="s">
        <v>9</v>
      </c>
      <c r="J168" s="7" t="s">
        <v>9</v>
      </c>
      <c r="K168" s="7" t="s">
        <v>9</v>
      </c>
      <c r="L168" s="7" t="s">
        <v>9</v>
      </c>
      <c r="M168" s="7" t="s">
        <v>9</v>
      </c>
      <c r="N168" s="7" t="s">
        <v>9</v>
      </c>
      <c r="O168" s="7" t="s">
        <v>9</v>
      </c>
      <c r="P168" s="7" t="s">
        <v>9</v>
      </c>
      <c r="Q168" s="7" t="s">
        <v>9</v>
      </c>
      <c r="R168" s="7" t="s">
        <v>9</v>
      </c>
      <c r="S168" s="7" t="s">
        <v>9</v>
      </c>
      <c r="T168" s="7" t="s">
        <v>9</v>
      </c>
      <c r="U168" s="7" t="s">
        <v>9</v>
      </c>
      <c r="V168" s="7" t="s">
        <v>9</v>
      </c>
      <c r="W168" s="7" t="s">
        <v>9</v>
      </c>
      <c r="X168" s="7" t="s">
        <v>9</v>
      </c>
      <c r="Y168" s="7" t="s">
        <v>9</v>
      </c>
      <c r="Z168" s="7" t="s">
        <v>9</v>
      </c>
      <c r="AA168" s="7" t="s">
        <v>9</v>
      </c>
      <c r="AB168" s="7" t="s">
        <v>9</v>
      </c>
      <c r="AC168" s="7" t="s">
        <v>9</v>
      </c>
      <c r="AD168" s="7" t="s">
        <v>9</v>
      </c>
      <c r="AE168" s="29" t="s">
        <v>9</v>
      </c>
    </row>
    <row r="169" spans="1:31" x14ac:dyDescent="0.25">
      <c r="A169" s="5" t="s">
        <v>272</v>
      </c>
      <c r="B169" s="3" t="s">
        <v>273</v>
      </c>
      <c r="C169" s="9">
        <v>411.337087</v>
      </c>
      <c r="D169" s="39">
        <v>184</v>
      </c>
      <c r="E169" s="40">
        <v>14138.25</v>
      </c>
      <c r="F169" s="39">
        <v>247.96250000000001</v>
      </c>
      <c r="G169" s="39">
        <v>78.75</v>
      </c>
      <c r="H169" s="4">
        <v>163.33103800000001</v>
      </c>
      <c r="I169" s="10" t="s">
        <v>9</v>
      </c>
      <c r="J169" s="7">
        <v>1.6</v>
      </c>
      <c r="K169" s="7" t="s">
        <v>9</v>
      </c>
      <c r="L169" s="7" t="s">
        <v>9</v>
      </c>
      <c r="M169" s="7" t="s">
        <v>9</v>
      </c>
      <c r="N169" s="7" t="s">
        <v>9</v>
      </c>
      <c r="O169" s="7" t="s">
        <v>9</v>
      </c>
      <c r="P169" s="7" t="s">
        <v>9</v>
      </c>
      <c r="Q169" s="7" t="s">
        <v>9</v>
      </c>
      <c r="R169" s="7" t="s">
        <v>9</v>
      </c>
      <c r="S169" s="7" t="s">
        <v>9</v>
      </c>
      <c r="T169" s="7" t="s">
        <v>9</v>
      </c>
      <c r="U169" s="7" t="s">
        <v>9</v>
      </c>
      <c r="V169" s="7" t="s">
        <v>9</v>
      </c>
      <c r="W169" s="7" t="s">
        <v>9</v>
      </c>
      <c r="X169" s="7" t="s">
        <v>9</v>
      </c>
      <c r="Y169" s="7" t="s">
        <v>9</v>
      </c>
      <c r="Z169" s="7" t="s">
        <v>9</v>
      </c>
      <c r="AA169" s="7" t="s">
        <v>9</v>
      </c>
      <c r="AB169" s="7" t="s">
        <v>9</v>
      </c>
      <c r="AC169" s="7" t="s">
        <v>9</v>
      </c>
      <c r="AD169" s="7" t="s">
        <v>9</v>
      </c>
      <c r="AE169" s="29" t="s">
        <v>9</v>
      </c>
    </row>
    <row r="170" spans="1:31" x14ac:dyDescent="0.25">
      <c r="A170" s="5" t="s">
        <v>274</v>
      </c>
      <c r="B170" s="3" t="s">
        <v>275</v>
      </c>
      <c r="C170" s="9">
        <v>2562.12</v>
      </c>
      <c r="D170" s="39">
        <v>372</v>
      </c>
      <c r="E170" s="40">
        <v>30853</v>
      </c>
      <c r="F170" s="39">
        <v>114.46</v>
      </c>
      <c r="G170" s="39">
        <v>68</v>
      </c>
      <c r="H170" s="4">
        <v>419.37</v>
      </c>
      <c r="I170" s="10" t="s">
        <v>9</v>
      </c>
      <c r="J170" s="7" t="s">
        <v>9</v>
      </c>
      <c r="K170" s="7" t="s">
        <v>9</v>
      </c>
      <c r="L170" s="7" t="s">
        <v>9</v>
      </c>
      <c r="M170" s="7" t="s">
        <v>9</v>
      </c>
      <c r="N170" s="7" t="s">
        <v>9</v>
      </c>
      <c r="O170" s="7" t="s">
        <v>9</v>
      </c>
      <c r="P170" s="7" t="s">
        <v>9</v>
      </c>
      <c r="Q170" s="7" t="s">
        <v>9</v>
      </c>
      <c r="R170" s="7" t="s">
        <v>9</v>
      </c>
      <c r="S170" s="7" t="s">
        <v>9</v>
      </c>
      <c r="T170" s="7" t="s">
        <v>9</v>
      </c>
      <c r="U170" s="7" t="s">
        <v>9</v>
      </c>
      <c r="V170" s="7" t="s">
        <v>9</v>
      </c>
      <c r="W170" s="7" t="s">
        <v>9</v>
      </c>
      <c r="X170" s="7" t="s">
        <v>9</v>
      </c>
      <c r="Y170" s="7" t="s">
        <v>9</v>
      </c>
      <c r="Z170" s="7" t="s">
        <v>9</v>
      </c>
      <c r="AA170" s="7" t="s">
        <v>9</v>
      </c>
      <c r="AB170" s="7" t="s">
        <v>9</v>
      </c>
      <c r="AC170" s="7" t="s">
        <v>9</v>
      </c>
      <c r="AD170" s="7" t="s">
        <v>9</v>
      </c>
      <c r="AE170" s="29" t="s">
        <v>9</v>
      </c>
    </row>
    <row r="171" spans="1:31" x14ac:dyDescent="0.25">
      <c r="A171" s="5" t="s">
        <v>276</v>
      </c>
      <c r="B171" s="3" t="s">
        <v>277</v>
      </c>
      <c r="C171" s="9">
        <v>436.29</v>
      </c>
      <c r="D171" s="39">
        <v>271.85000000000002</v>
      </c>
      <c r="E171" s="40">
        <v>9254</v>
      </c>
      <c r="F171" s="39">
        <v>1164.1300000000001</v>
      </c>
      <c r="G171" s="39">
        <v>116.58666666666601</v>
      </c>
      <c r="H171" s="4">
        <v>124.66</v>
      </c>
      <c r="I171" s="10" t="s">
        <v>9</v>
      </c>
      <c r="J171" s="7" t="s">
        <v>9</v>
      </c>
      <c r="K171" s="7" t="s">
        <v>9</v>
      </c>
      <c r="L171" s="7" t="s">
        <v>9</v>
      </c>
      <c r="M171" s="7" t="s">
        <v>9</v>
      </c>
      <c r="N171" s="7" t="s">
        <v>9</v>
      </c>
      <c r="O171" s="7" t="s">
        <v>9</v>
      </c>
      <c r="P171" s="7" t="s">
        <v>9</v>
      </c>
      <c r="Q171" s="7" t="s">
        <v>9</v>
      </c>
      <c r="R171" s="7" t="s">
        <v>9</v>
      </c>
      <c r="S171" s="7" t="s">
        <v>9</v>
      </c>
      <c r="T171" s="7" t="s">
        <v>9</v>
      </c>
      <c r="U171" s="7" t="s">
        <v>9</v>
      </c>
      <c r="V171" s="7" t="s">
        <v>9</v>
      </c>
      <c r="W171" s="7" t="s">
        <v>9</v>
      </c>
      <c r="X171" s="7" t="s">
        <v>9</v>
      </c>
      <c r="Y171" s="7" t="s">
        <v>9</v>
      </c>
      <c r="Z171" s="7" t="s">
        <v>9</v>
      </c>
      <c r="AA171" s="7" t="s">
        <v>9</v>
      </c>
      <c r="AB171" s="7" t="s">
        <v>9</v>
      </c>
      <c r="AC171" s="7" t="s">
        <v>9</v>
      </c>
      <c r="AD171" s="7" t="s">
        <v>9</v>
      </c>
      <c r="AE171" s="29" t="s">
        <v>9</v>
      </c>
    </row>
    <row r="172" spans="1:31" x14ac:dyDescent="0.25">
      <c r="A172" s="5" t="s">
        <v>278</v>
      </c>
      <c r="B172" s="3" t="s">
        <v>279</v>
      </c>
      <c r="C172" s="9"/>
      <c r="D172" s="39"/>
      <c r="E172" s="40"/>
      <c r="F172" s="39"/>
      <c r="G172" s="39"/>
      <c r="H172" s="4"/>
      <c r="I172" s="10" t="s">
        <v>9</v>
      </c>
      <c r="J172" s="7" t="s">
        <v>9</v>
      </c>
      <c r="K172" s="7" t="s">
        <v>9</v>
      </c>
      <c r="L172" s="7" t="s">
        <v>9</v>
      </c>
      <c r="M172" s="7" t="s">
        <v>9</v>
      </c>
      <c r="N172" s="7" t="s">
        <v>9</v>
      </c>
      <c r="O172" s="7" t="s">
        <v>9</v>
      </c>
      <c r="P172" s="7" t="s">
        <v>9</v>
      </c>
      <c r="Q172" s="7" t="s">
        <v>9</v>
      </c>
      <c r="R172" s="7" t="s">
        <v>9</v>
      </c>
      <c r="S172" s="7" t="s">
        <v>9</v>
      </c>
      <c r="T172" s="7" t="s">
        <v>9</v>
      </c>
      <c r="U172" s="7" t="s">
        <v>9</v>
      </c>
      <c r="V172" s="7" t="s">
        <v>9</v>
      </c>
      <c r="W172" s="7" t="s">
        <v>9</v>
      </c>
      <c r="X172" s="7" t="s">
        <v>9</v>
      </c>
      <c r="Y172" s="7" t="s">
        <v>9</v>
      </c>
      <c r="Z172" s="7" t="s">
        <v>9</v>
      </c>
      <c r="AA172" s="7" t="s">
        <v>9</v>
      </c>
      <c r="AB172" s="7" t="s">
        <v>9</v>
      </c>
      <c r="AC172" s="7" t="s">
        <v>9</v>
      </c>
      <c r="AD172" s="7" t="s">
        <v>9</v>
      </c>
      <c r="AE172" s="29" t="s">
        <v>9</v>
      </c>
    </row>
    <row r="173" spans="1:31" x14ac:dyDescent="0.25">
      <c r="A173" s="5" t="s">
        <v>280</v>
      </c>
      <c r="B173" s="3" t="s">
        <v>281</v>
      </c>
      <c r="C173" s="9"/>
      <c r="D173" s="39"/>
      <c r="E173" s="40"/>
      <c r="F173" s="39"/>
      <c r="G173" s="39"/>
      <c r="H173" s="4"/>
      <c r="I173" s="10" t="s">
        <v>9</v>
      </c>
      <c r="J173" s="7" t="s">
        <v>9</v>
      </c>
      <c r="K173" s="7" t="s">
        <v>9</v>
      </c>
      <c r="L173" s="7" t="s">
        <v>9</v>
      </c>
      <c r="M173" s="7" t="s">
        <v>9</v>
      </c>
      <c r="N173" s="7" t="s">
        <v>9</v>
      </c>
      <c r="O173" s="7" t="s">
        <v>9</v>
      </c>
      <c r="P173" s="7" t="s">
        <v>9</v>
      </c>
      <c r="Q173" s="7" t="s">
        <v>9</v>
      </c>
      <c r="R173" s="7" t="s">
        <v>9</v>
      </c>
      <c r="S173" s="7" t="s">
        <v>9</v>
      </c>
      <c r="T173" s="7" t="s">
        <v>9</v>
      </c>
      <c r="U173" s="7" t="s">
        <v>9</v>
      </c>
      <c r="V173" s="7" t="s">
        <v>9</v>
      </c>
      <c r="W173" s="7" t="s">
        <v>9</v>
      </c>
      <c r="X173" s="7" t="s">
        <v>9</v>
      </c>
      <c r="Y173" s="7" t="s">
        <v>9</v>
      </c>
      <c r="Z173" s="7" t="s">
        <v>9</v>
      </c>
      <c r="AA173" s="7" t="s">
        <v>9</v>
      </c>
      <c r="AB173" s="7" t="s">
        <v>9</v>
      </c>
      <c r="AC173" s="7" t="s">
        <v>9</v>
      </c>
      <c r="AD173" s="7" t="s">
        <v>9</v>
      </c>
      <c r="AE173" s="29" t="s">
        <v>9</v>
      </c>
    </row>
    <row r="174" spans="1:31" x14ac:dyDescent="0.25">
      <c r="A174" s="5" t="s">
        <v>282</v>
      </c>
      <c r="B174" s="3" t="s">
        <v>283</v>
      </c>
      <c r="C174" s="9">
        <v>1802.51</v>
      </c>
      <c r="D174" s="39">
        <v>333.73</v>
      </c>
      <c r="E174" s="40">
        <v>20342</v>
      </c>
      <c r="F174" s="39">
        <v>49.09</v>
      </c>
      <c r="G174" s="39">
        <v>67.959999999999994</v>
      </c>
      <c r="H174" s="4">
        <v>573.82000000000005</v>
      </c>
      <c r="I174" s="10" t="s">
        <v>9</v>
      </c>
      <c r="J174" s="7">
        <v>2.5</v>
      </c>
      <c r="K174" s="7">
        <v>3.4</v>
      </c>
      <c r="L174" s="7">
        <v>59.21</v>
      </c>
      <c r="M174" s="7"/>
      <c r="N174" s="7" t="s">
        <v>9</v>
      </c>
      <c r="O174" s="7" t="s">
        <v>9</v>
      </c>
      <c r="P174" s="7" t="s">
        <v>9</v>
      </c>
      <c r="Q174" s="7" t="s">
        <v>9</v>
      </c>
      <c r="R174" s="7" t="s">
        <v>9</v>
      </c>
      <c r="S174" s="7" t="s">
        <v>9</v>
      </c>
      <c r="T174" s="7" t="s">
        <v>9</v>
      </c>
      <c r="U174" s="7" t="s">
        <v>9</v>
      </c>
      <c r="V174" s="7" t="s">
        <v>9</v>
      </c>
      <c r="W174" s="7" t="s">
        <v>9</v>
      </c>
      <c r="X174" s="7" t="s">
        <v>9</v>
      </c>
      <c r="Y174" s="7" t="s">
        <v>9</v>
      </c>
      <c r="Z174" s="7" t="s">
        <v>9</v>
      </c>
      <c r="AA174" s="7" t="s">
        <v>9</v>
      </c>
      <c r="AB174" s="7">
        <v>4.4000000000000004</v>
      </c>
      <c r="AC174" s="7" t="s">
        <v>9</v>
      </c>
      <c r="AD174" s="7" t="s">
        <v>9</v>
      </c>
      <c r="AE174" s="29" t="s">
        <v>9</v>
      </c>
    </row>
    <row r="175" spans="1:31" x14ac:dyDescent="0.25">
      <c r="A175" s="5" t="s">
        <v>284</v>
      </c>
      <c r="B175" s="3" t="s">
        <v>285</v>
      </c>
      <c r="C175" s="9">
        <v>24.32</v>
      </c>
      <c r="D175" s="39">
        <v>20.61</v>
      </c>
      <c r="E175" s="40">
        <v>1076</v>
      </c>
      <c r="F175" s="39">
        <v>81.14</v>
      </c>
      <c r="G175" s="39">
        <v>77.92</v>
      </c>
      <c r="H175" s="4">
        <v>37.94</v>
      </c>
      <c r="I175" s="10" t="s">
        <v>9</v>
      </c>
      <c r="J175" s="7" t="s">
        <v>9</v>
      </c>
      <c r="K175" s="7" t="s">
        <v>9</v>
      </c>
      <c r="L175" s="7" t="s">
        <v>9</v>
      </c>
      <c r="M175" s="7" t="s">
        <v>9</v>
      </c>
      <c r="N175" s="7" t="s">
        <v>9</v>
      </c>
      <c r="O175" s="7" t="s">
        <v>9</v>
      </c>
      <c r="P175" s="7" t="s">
        <v>9</v>
      </c>
      <c r="Q175" s="7" t="s">
        <v>9</v>
      </c>
      <c r="R175" s="7" t="s">
        <v>9</v>
      </c>
      <c r="S175" s="7" t="s">
        <v>9</v>
      </c>
      <c r="T175" s="7" t="s">
        <v>9</v>
      </c>
      <c r="U175" s="7" t="s">
        <v>9</v>
      </c>
      <c r="V175" s="7" t="s">
        <v>9</v>
      </c>
      <c r="W175" s="7" t="s">
        <v>9</v>
      </c>
      <c r="X175" s="7" t="s">
        <v>9</v>
      </c>
      <c r="Y175" s="7" t="s">
        <v>9</v>
      </c>
      <c r="Z175" s="7" t="s">
        <v>9</v>
      </c>
      <c r="AA175" s="7" t="s">
        <v>9</v>
      </c>
      <c r="AB175" s="7" t="s">
        <v>9</v>
      </c>
      <c r="AC175" s="7" t="s">
        <v>9</v>
      </c>
      <c r="AD175" s="7" t="s">
        <v>9</v>
      </c>
      <c r="AE175" s="29" t="s">
        <v>9</v>
      </c>
    </row>
    <row r="176" spans="1:31" x14ac:dyDescent="0.25">
      <c r="A176" s="5" t="s">
        <v>286</v>
      </c>
      <c r="B176" s="3" t="s">
        <v>287</v>
      </c>
      <c r="C176" s="9">
        <v>148.76647361249999</v>
      </c>
      <c r="D176" s="39">
        <v>66.397924242499997</v>
      </c>
      <c r="E176" s="40">
        <v>4610</v>
      </c>
      <c r="F176" s="39">
        <v>188.47663592529099</v>
      </c>
      <c r="G176" s="39">
        <v>97.251999999999995</v>
      </c>
      <c r="H176" s="4">
        <v>17.2146468175</v>
      </c>
      <c r="I176" s="10" t="s">
        <v>9</v>
      </c>
      <c r="J176" s="7" t="s">
        <v>9</v>
      </c>
      <c r="K176" s="7" t="s">
        <v>9</v>
      </c>
      <c r="L176" s="7" t="s">
        <v>9</v>
      </c>
      <c r="M176" s="7" t="s">
        <v>9</v>
      </c>
      <c r="N176" s="7" t="s">
        <v>9</v>
      </c>
      <c r="O176" s="7" t="s">
        <v>9</v>
      </c>
      <c r="P176" s="7" t="s">
        <v>9</v>
      </c>
      <c r="Q176" s="7" t="s">
        <v>9</v>
      </c>
      <c r="R176" s="7" t="s">
        <v>9</v>
      </c>
      <c r="S176" s="7" t="s">
        <v>9</v>
      </c>
      <c r="T176" s="7" t="s">
        <v>9</v>
      </c>
      <c r="U176" s="7" t="s">
        <v>9</v>
      </c>
      <c r="V176" s="7" t="s">
        <v>9</v>
      </c>
      <c r="W176" s="7" t="s">
        <v>9</v>
      </c>
      <c r="X176" s="7" t="s">
        <v>9</v>
      </c>
      <c r="Y176" s="7" t="s">
        <v>9</v>
      </c>
      <c r="Z176" s="7" t="s">
        <v>9</v>
      </c>
      <c r="AA176" s="7" t="s">
        <v>9</v>
      </c>
      <c r="AB176" s="7" t="s">
        <v>9</v>
      </c>
      <c r="AC176" s="7" t="s">
        <v>9</v>
      </c>
      <c r="AD176" s="7" t="s">
        <v>9</v>
      </c>
      <c r="AE176" s="29" t="s">
        <v>9</v>
      </c>
    </row>
    <row r="177" spans="1:31" x14ac:dyDescent="0.25">
      <c r="A177" s="5" t="s">
        <v>288</v>
      </c>
      <c r="B177" s="3" t="s">
        <v>289</v>
      </c>
      <c r="C177" s="9">
        <v>346.53956252500001</v>
      </c>
      <c r="D177" s="39">
        <v>217</v>
      </c>
      <c r="E177" s="40">
        <v>17164.25</v>
      </c>
      <c r="F177" s="39">
        <v>649.33057994999899</v>
      </c>
      <c r="G177" s="39">
        <v>70</v>
      </c>
      <c r="H177" s="4">
        <v>113.6086340725</v>
      </c>
      <c r="I177" s="10" t="s">
        <v>9</v>
      </c>
      <c r="J177" s="7">
        <v>1.36</v>
      </c>
      <c r="K177" s="7" t="s">
        <v>9</v>
      </c>
      <c r="L177" s="7" t="s">
        <v>9</v>
      </c>
      <c r="M177" s="7" t="s">
        <v>9</v>
      </c>
      <c r="N177" s="7" t="s">
        <v>9</v>
      </c>
      <c r="O177" s="7" t="s">
        <v>9</v>
      </c>
      <c r="P177" s="7" t="s">
        <v>9</v>
      </c>
      <c r="Q177" s="7" t="s">
        <v>9</v>
      </c>
      <c r="R177" s="7" t="s">
        <v>9</v>
      </c>
      <c r="S177" s="7" t="s">
        <v>9</v>
      </c>
      <c r="T177" s="7" t="s">
        <v>9</v>
      </c>
      <c r="U177" s="7" t="s">
        <v>9</v>
      </c>
      <c r="V177" s="7" t="s">
        <v>9</v>
      </c>
      <c r="W177" s="7" t="s">
        <v>9</v>
      </c>
      <c r="X177" s="7" t="s">
        <v>9</v>
      </c>
      <c r="Y177" s="7" t="s">
        <v>9</v>
      </c>
      <c r="Z177" s="7" t="s">
        <v>9</v>
      </c>
      <c r="AA177" s="7" t="s">
        <v>9</v>
      </c>
      <c r="AB177" s="7" t="s">
        <v>9</v>
      </c>
      <c r="AC177" s="7" t="s">
        <v>9</v>
      </c>
      <c r="AD177" s="7" t="s">
        <v>9</v>
      </c>
      <c r="AE177" s="29" t="s">
        <v>9</v>
      </c>
    </row>
    <row r="178" spans="1:31" x14ac:dyDescent="0.25">
      <c r="A178" s="5" t="s">
        <v>290</v>
      </c>
      <c r="B178" s="3" t="s">
        <v>291</v>
      </c>
      <c r="C178" s="9">
        <v>7300.3</v>
      </c>
      <c r="D178" s="39">
        <v>1861.05</v>
      </c>
      <c r="E178" s="40">
        <v>147364</v>
      </c>
      <c r="F178" s="39">
        <v>188.06</v>
      </c>
      <c r="G178" s="39">
        <v>50.83</v>
      </c>
      <c r="H178" s="4">
        <v>1686.25</v>
      </c>
      <c r="I178" s="10" t="s">
        <v>9</v>
      </c>
      <c r="J178" s="7" t="s">
        <v>9</v>
      </c>
      <c r="K178" s="7" t="s">
        <v>9</v>
      </c>
      <c r="L178" s="7" t="s">
        <v>9</v>
      </c>
      <c r="M178" s="7" t="s">
        <v>9</v>
      </c>
      <c r="N178" s="7" t="s">
        <v>9</v>
      </c>
      <c r="O178" s="7" t="s">
        <v>9</v>
      </c>
      <c r="P178" s="7" t="s">
        <v>9</v>
      </c>
      <c r="Q178" s="7" t="s">
        <v>9</v>
      </c>
      <c r="R178" s="7" t="s">
        <v>9</v>
      </c>
      <c r="S178" s="7" t="s">
        <v>9</v>
      </c>
      <c r="T178" s="7" t="s">
        <v>9</v>
      </c>
      <c r="U178" s="7" t="s">
        <v>9</v>
      </c>
      <c r="V178" s="7" t="s">
        <v>9</v>
      </c>
      <c r="W178" s="7" t="s">
        <v>9</v>
      </c>
      <c r="X178" s="7" t="s">
        <v>9</v>
      </c>
      <c r="Y178" s="7" t="s">
        <v>9</v>
      </c>
      <c r="Z178" s="7" t="s">
        <v>9</v>
      </c>
      <c r="AA178" s="7" t="s">
        <v>9</v>
      </c>
      <c r="AB178" s="7" t="s">
        <v>9</v>
      </c>
      <c r="AC178" s="7" t="s">
        <v>9</v>
      </c>
      <c r="AD178" s="7" t="s">
        <v>9</v>
      </c>
      <c r="AE178" s="29" t="s">
        <v>9</v>
      </c>
    </row>
    <row r="179" spans="1:31" x14ac:dyDescent="0.25">
      <c r="A179" s="5" t="s">
        <v>292</v>
      </c>
      <c r="B179" s="3" t="s">
        <v>293</v>
      </c>
      <c r="C179" s="9">
        <v>518.07957820000001</v>
      </c>
      <c r="D179" s="39">
        <v>431.520074424999</v>
      </c>
      <c r="E179" s="40">
        <v>31982.75</v>
      </c>
      <c r="F179" s="39">
        <v>711.52543647499999</v>
      </c>
      <c r="G179" s="39">
        <v>78.400000000000006</v>
      </c>
      <c r="H179" s="4">
        <v>487.08280495000002</v>
      </c>
      <c r="I179" s="10" t="s">
        <v>9</v>
      </c>
      <c r="J179" s="7" t="s">
        <v>9</v>
      </c>
      <c r="K179" s="7" t="s">
        <v>9</v>
      </c>
      <c r="L179" s="7" t="s">
        <v>9</v>
      </c>
      <c r="M179" s="7" t="s">
        <v>9</v>
      </c>
      <c r="N179" s="7" t="s">
        <v>9</v>
      </c>
      <c r="O179" s="7" t="s">
        <v>9</v>
      </c>
      <c r="P179" s="7" t="s">
        <v>9</v>
      </c>
      <c r="Q179" s="7" t="s">
        <v>9</v>
      </c>
      <c r="R179" s="7" t="s">
        <v>9</v>
      </c>
      <c r="S179" s="7" t="s">
        <v>9</v>
      </c>
      <c r="T179" s="7" t="s">
        <v>9</v>
      </c>
      <c r="U179" s="7" t="s">
        <v>9</v>
      </c>
      <c r="V179" s="7" t="s">
        <v>9</v>
      </c>
      <c r="W179" s="7" t="s">
        <v>9</v>
      </c>
      <c r="X179" s="7" t="s">
        <v>9</v>
      </c>
      <c r="Y179" s="7" t="s">
        <v>9</v>
      </c>
      <c r="Z179" s="7" t="s">
        <v>9</v>
      </c>
      <c r="AA179" s="7" t="s">
        <v>9</v>
      </c>
      <c r="AB179" s="7" t="s">
        <v>9</v>
      </c>
      <c r="AC179" s="7" t="s">
        <v>9</v>
      </c>
      <c r="AD179" s="7" t="s">
        <v>9</v>
      </c>
      <c r="AE179" s="29" t="s">
        <v>9</v>
      </c>
    </row>
    <row r="180" spans="1:31" x14ac:dyDescent="0.25">
      <c r="A180" s="5" t="s">
        <v>294</v>
      </c>
      <c r="B180" s="3" t="s">
        <v>295</v>
      </c>
      <c r="C180" s="9">
        <v>152.13598483999999</v>
      </c>
      <c r="D180" s="39">
        <v>100.74</v>
      </c>
      <c r="E180" s="40">
        <v>7457.6666666666597</v>
      </c>
      <c r="F180" s="39">
        <v>110.975055670411</v>
      </c>
      <c r="G180" s="39">
        <v>50</v>
      </c>
      <c r="H180" s="4">
        <v>55.513495136666599</v>
      </c>
      <c r="I180" s="10" t="s">
        <v>9</v>
      </c>
      <c r="J180" s="7" t="s">
        <v>9</v>
      </c>
      <c r="K180" s="7" t="s">
        <v>9</v>
      </c>
      <c r="L180" s="7" t="s">
        <v>9</v>
      </c>
      <c r="M180" s="7" t="s">
        <v>9</v>
      </c>
      <c r="N180" s="7" t="s">
        <v>9</v>
      </c>
      <c r="O180" s="7" t="s">
        <v>9</v>
      </c>
      <c r="P180" s="7" t="s">
        <v>9</v>
      </c>
      <c r="Q180" s="7" t="s">
        <v>9</v>
      </c>
      <c r="R180" s="7" t="s">
        <v>9</v>
      </c>
      <c r="S180" s="7" t="s">
        <v>9</v>
      </c>
      <c r="T180" s="7" t="s">
        <v>9</v>
      </c>
      <c r="U180" s="7" t="s">
        <v>9</v>
      </c>
      <c r="V180" s="7" t="s">
        <v>9</v>
      </c>
      <c r="W180" s="7" t="s">
        <v>9</v>
      </c>
      <c r="X180" s="7" t="s">
        <v>9</v>
      </c>
      <c r="Y180" s="7" t="s">
        <v>9</v>
      </c>
      <c r="Z180" s="7" t="s">
        <v>9</v>
      </c>
      <c r="AA180" s="7" t="s">
        <v>9</v>
      </c>
      <c r="AB180" s="7" t="s">
        <v>9</v>
      </c>
      <c r="AC180" s="7" t="s">
        <v>9</v>
      </c>
      <c r="AD180" s="7" t="s">
        <v>9</v>
      </c>
      <c r="AE180" s="29" t="s">
        <v>9</v>
      </c>
    </row>
    <row r="181" spans="1:31" x14ac:dyDescent="0.25">
      <c r="A181" s="5" t="s">
        <v>296</v>
      </c>
      <c r="B181" s="3" t="s">
        <v>297</v>
      </c>
      <c r="C181" s="9">
        <v>1190.78</v>
      </c>
      <c r="D181" s="39">
        <v>440</v>
      </c>
      <c r="E181" s="40">
        <v>33934</v>
      </c>
      <c r="F181" s="39">
        <v>730.52300000000002</v>
      </c>
      <c r="G181" s="39">
        <v>52</v>
      </c>
      <c r="H181" s="4">
        <v>316.7</v>
      </c>
      <c r="I181" s="10">
        <v>2018</v>
      </c>
      <c r="J181" s="7" t="s">
        <v>9</v>
      </c>
      <c r="K181" s="7" t="s">
        <v>9</v>
      </c>
      <c r="L181" s="7" t="s">
        <v>9</v>
      </c>
      <c r="M181" s="7">
        <v>886.78</v>
      </c>
      <c r="N181" s="7" t="s">
        <v>9</v>
      </c>
      <c r="O181" s="7" t="s">
        <v>9</v>
      </c>
      <c r="P181" s="7" t="s">
        <v>9</v>
      </c>
      <c r="Q181" s="7" t="s">
        <v>9</v>
      </c>
      <c r="R181" s="7" t="s">
        <v>9</v>
      </c>
      <c r="S181" s="7" t="s">
        <v>9</v>
      </c>
      <c r="T181" s="7">
        <v>159.24</v>
      </c>
      <c r="U181" s="7" t="s">
        <v>9</v>
      </c>
      <c r="V181" s="7" t="s">
        <v>9</v>
      </c>
      <c r="W181" s="7" t="s">
        <v>9</v>
      </c>
      <c r="X181" s="7" t="s">
        <v>9</v>
      </c>
      <c r="Y181" s="7" t="s">
        <v>9</v>
      </c>
      <c r="Z181" s="7" t="s">
        <v>9</v>
      </c>
      <c r="AA181" s="7" t="s">
        <v>9</v>
      </c>
      <c r="AB181" s="7" t="s">
        <v>9</v>
      </c>
      <c r="AC181" s="7">
        <v>144.77000000000001</v>
      </c>
      <c r="AD181" s="7" t="s">
        <v>9</v>
      </c>
      <c r="AE181" s="29" t="s">
        <v>9</v>
      </c>
    </row>
    <row r="182" spans="1:31" x14ac:dyDescent="0.25">
      <c r="A182" s="5" t="s">
        <v>298</v>
      </c>
      <c r="B182" s="3" t="s">
        <v>299</v>
      </c>
      <c r="C182" s="9">
        <v>187.63243545</v>
      </c>
      <c r="D182" s="39">
        <v>147.78749999999999</v>
      </c>
      <c r="E182" s="40">
        <v>3822.5</v>
      </c>
      <c r="F182" s="39">
        <v>237.36725617881399</v>
      </c>
      <c r="G182" s="39">
        <v>93</v>
      </c>
      <c r="H182" s="4">
        <v>154.48979812499999</v>
      </c>
      <c r="I182" s="10" t="s">
        <v>9</v>
      </c>
      <c r="J182" s="7" t="s">
        <v>9</v>
      </c>
      <c r="K182" s="7" t="s">
        <v>9</v>
      </c>
      <c r="L182" s="7" t="s">
        <v>9</v>
      </c>
      <c r="M182" s="7" t="s">
        <v>9</v>
      </c>
      <c r="N182" s="7" t="s">
        <v>9</v>
      </c>
      <c r="O182" s="7" t="s">
        <v>9</v>
      </c>
      <c r="P182" s="7" t="s">
        <v>9</v>
      </c>
      <c r="Q182" s="7" t="s">
        <v>9</v>
      </c>
      <c r="R182" s="7" t="s">
        <v>9</v>
      </c>
      <c r="S182" s="7" t="s">
        <v>9</v>
      </c>
      <c r="T182" s="7" t="s">
        <v>9</v>
      </c>
      <c r="U182" s="7" t="s">
        <v>9</v>
      </c>
      <c r="V182" s="7" t="s">
        <v>9</v>
      </c>
      <c r="W182" s="7" t="s">
        <v>9</v>
      </c>
      <c r="X182" s="7" t="s">
        <v>9</v>
      </c>
      <c r="Y182" s="7" t="s">
        <v>9</v>
      </c>
      <c r="Z182" s="7" t="s">
        <v>9</v>
      </c>
      <c r="AA182" s="7" t="s">
        <v>9</v>
      </c>
      <c r="AB182" s="7" t="s">
        <v>9</v>
      </c>
      <c r="AC182" s="7" t="s">
        <v>9</v>
      </c>
      <c r="AD182" s="7" t="s">
        <v>9</v>
      </c>
      <c r="AE182" s="29" t="s">
        <v>9</v>
      </c>
    </row>
    <row r="183" spans="1:31" x14ac:dyDescent="0.25">
      <c r="A183" s="5" t="s">
        <v>300</v>
      </c>
      <c r="B183" s="3" t="s">
        <v>301</v>
      </c>
      <c r="C183" s="9">
        <v>467.46313162499899</v>
      </c>
      <c r="D183" s="39">
        <v>211.56393939999899</v>
      </c>
      <c r="E183" s="40">
        <v>15044.5</v>
      </c>
      <c r="F183" s="39">
        <v>605.51170027278704</v>
      </c>
      <c r="G183" s="39">
        <v>70</v>
      </c>
      <c r="H183" s="4">
        <v>148.955218325</v>
      </c>
      <c r="I183" s="10" t="s">
        <v>9</v>
      </c>
      <c r="J183" s="7" t="s">
        <v>9</v>
      </c>
      <c r="K183" s="7" t="s">
        <v>9</v>
      </c>
      <c r="L183" s="7" t="s">
        <v>9</v>
      </c>
      <c r="M183" s="7" t="s">
        <v>9</v>
      </c>
      <c r="N183" s="7" t="s">
        <v>9</v>
      </c>
      <c r="O183" s="7" t="s">
        <v>9</v>
      </c>
      <c r="P183" s="7" t="s">
        <v>9</v>
      </c>
      <c r="Q183" s="7" t="s">
        <v>9</v>
      </c>
      <c r="R183" s="7" t="s">
        <v>9</v>
      </c>
      <c r="S183" s="7" t="s">
        <v>9</v>
      </c>
      <c r="T183" s="7" t="s">
        <v>9</v>
      </c>
      <c r="U183" s="7" t="s">
        <v>9</v>
      </c>
      <c r="V183" s="7" t="s">
        <v>9</v>
      </c>
      <c r="W183" s="7" t="s">
        <v>9</v>
      </c>
      <c r="X183" s="7" t="s">
        <v>9</v>
      </c>
      <c r="Y183" s="7" t="s">
        <v>9</v>
      </c>
      <c r="Z183" s="7" t="s">
        <v>9</v>
      </c>
      <c r="AA183" s="7" t="s">
        <v>9</v>
      </c>
      <c r="AB183" s="7" t="s">
        <v>9</v>
      </c>
      <c r="AC183" s="7" t="s">
        <v>9</v>
      </c>
      <c r="AD183" s="7" t="s">
        <v>9</v>
      </c>
      <c r="AE183" s="29" t="s">
        <v>9</v>
      </c>
    </row>
    <row r="184" spans="1:31" x14ac:dyDescent="0.25">
      <c r="A184" s="5" t="s">
        <v>302</v>
      </c>
      <c r="B184" s="3" t="s">
        <v>303</v>
      </c>
      <c r="C184" s="9">
        <v>555.57000000000005</v>
      </c>
      <c r="D184" s="39">
        <v>392.38</v>
      </c>
      <c r="E184" s="40">
        <v>34657</v>
      </c>
      <c r="F184" s="39">
        <v>1224.18</v>
      </c>
      <c r="G184" s="39">
        <v>90.29</v>
      </c>
      <c r="H184" s="4">
        <v>226.95</v>
      </c>
      <c r="I184" s="10" t="s">
        <v>9</v>
      </c>
      <c r="J184" s="7" t="s">
        <v>9</v>
      </c>
      <c r="K184" s="7" t="s">
        <v>9</v>
      </c>
      <c r="L184" s="7" t="s">
        <v>9</v>
      </c>
      <c r="M184" s="7" t="s">
        <v>9</v>
      </c>
      <c r="N184" s="7" t="s">
        <v>9</v>
      </c>
      <c r="O184" s="7" t="s">
        <v>9</v>
      </c>
      <c r="P184" s="7" t="s">
        <v>9</v>
      </c>
      <c r="Q184" s="7" t="s">
        <v>9</v>
      </c>
      <c r="R184" s="7" t="s">
        <v>9</v>
      </c>
      <c r="S184" s="7" t="s">
        <v>9</v>
      </c>
      <c r="T184" s="7" t="s">
        <v>9</v>
      </c>
      <c r="U184" s="7" t="s">
        <v>9</v>
      </c>
      <c r="V184" s="7" t="s">
        <v>9</v>
      </c>
      <c r="W184" s="7" t="s">
        <v>9</v>
      </c>
      <c r="X184" s="7" t="s">
        <v>9</v>
      </c>
      <c r="Y184" s="7" t="s">
        <v>9</v>
      </c>
      <c r="Z184" s="7" t="s">
        <v>9</v>
      </c>
      <c r="AA184" s="7" t="s">
        <v>9</v>
      </c>
      <c r="AB184" s="7" t="s">
        <v>9</v>
      </c>
      <c r="AC184" s="7" t="s">
        <v>9</v>
      </c>
      <c r="AD184" s="7" t="s">
        <v>9</v>
      </c>
      <c r="AE184" s="29" t="s">
        <v>9</v>
      </c>
    </row>
    <row r="185" spans="1:31" x14ac:dyDescent="0.25">
      <c r="A185" s="5" t="s">
        <v>304</v>
      </c>
      <c r="B185" s="3" t="s">
        <v>305</v>
      </c>
      <c r="C185" s="9">
        <v>799.43470600499995</v>
      </c>
      <c r="D185" s="39">
        <v>225.7</v>
      </c>
      <c r="E185" s="40">
        <v>13514.25</v>
      </c>
      <c r="F185" s="39">
        <v>393.23738072499998</v>
      </c>
      <c r="G185" s="39">
        <v>75.194999999999993</v>
      </c>
      <c r="H185" s="4">
        <v>201.76918501999899</v>
      </c>
      <c r="I185" s="10" t="s">
        <v>9</v>
      </c>
      <c r="J185" s="7" t="s">
        <v>9</v>
      </c>
      <c r="K185" s="7" t="s">
        <v>9</v>
      </c>
      <c r="L185" s="7" t="s">
        <v>9</v>
      </c>
      <c r="M185" s="7" t="s">
        <v>9</v>
      </c>
      <c r="N185" s="7" t="s">
        <v>9</v>
      </c>
      <c r="O185" s="7" t="s">
        <v>9</v>
      </c>
      <c r="P185" s="7" t="s">
        <v>9</v>
      </c>
      <c r="Q185" s="7" t="s">
        <v>9</v>
      </c>
      <c r="R185" s="7" t="s">
        <v>9</v>
      </c>
      <c r="S185" s="7" t="s">
        <v>9</v>
      </c>
      <c r="T185" s="7" t="s">
        <v>9</v>
      </c>
      <c r="U185" s="7" t="s">
        <v>9</v>
      </c>
      <c r="V185" s="7" t="s">
        <v>9</v>
      </c>
      <c r="W185" s="7" t="s">
        <v>9</v>
      </c>
      <c r="X185" s="7" t="s">
        <v>9</v>
      </c>
      <c r="Y185" s="7" t="s">
        <v>9</v>
      </c>
      <c r="Z185" s="7" t="s">
        <v>9</v>
      </c>
      <c r="AA185" s="7" t="s">
        <v>9</v>
      </c>
      <c r="AB185" s="7" t="s">
        <v>9</v>
      </c>
      <c r="AC185" s="7" t="s">
        <v>9</v>
      </c>
      <c r="AD185" s="7" t="s">
        <v>9</v>
      </c>
      <c r="AE185" s="29" t="s">
        <v>9</v>
      </c>
    </row>
    <row r="186" spans="1:31" x14ac:dyDescent="0.25">
      <c r="A186" s="5" t="s">
        <v>306</v>
      </c>
      <c r="B186" s="3" t="s">
        <v>307</v>
      </c>
      <c r="C186" s="9">
        <v>172.854805255</v>
      </c>
      <c r="D186" s="39">
        <v>99.3</v>
      </c>
      <c r="E186" s="40">
        <v>10870.25</v>
      </c>
      <c r="F186" s="39">
        <v>548.33500000000004</v>
      </c>
      <c r="G186" s="39">
        <v>61.9</v>
      </c>
      <c r="H186" s="4">
        <v>97.409694747499998</v>
      </c>
      <c r="I186" s="10" t="s">
        <v>9</v>
      </c>
      <c r="J186" s="7" t="s">
        <v>9</v>
      </c>
      <c r="K186" s="7" t="s">
        <v>9</v>
      </c>
      <c r="L186" s="7" t="s">
        <v>9</v>
      </c>
      <c r="M186" s="7" t="s">
        <v>9</v>
      </c>
      <c r="N186" s="7" t="s">
        <v>9</v>
      </c>
      <c r="O186" s="7" t="s">
        <v>9</v>
      </c>
      <c r="P186" s="7" t="s">
        <v>9</v>
      </c>
      <c r="Q186" s="7" t="s">
        <v>9</v>
      </c>
      <c r="R186" s="7" t="s">
        <v>9</v>
      </c>
      <c r="S186" s="7" t="s">
        <v>9</v>
      </c>
      <c r="T186" s="7" t="s">
        <v>9</v>
      </c>
      <c r="U186" s="7" t="s">
        <v>9</v>
      </c>
      <c r="V186" s="7" t="s">
        <v>9</v>
      </c>
      <c r="W186" s="7" t="s">
        <v>9</v>
      </c>
      <c r="X186" s="7" t="s">
        <v>9</v>
      </c>
      <c r="Y186" s="7" t="s">
        <v>9</v>
      </c>
      <c r="Z186" s="7" t="s">
        <v>9</v>
      </c>
      <c r="AA186" s="7" t="s">
        <v>9</v>
      </c>
      <c r="AB186" s="7" t="s">
        <v>9</v>
      </c>
      <c r="AC186" s="7" t="s">
        <v>9</v>
      </c>
      <c r="AD186" s="7" t="s">
        <v>9</v>
      </c>
      <c r="AE186" s="29" t="s">
        <v>9</v>
      </c>
    </row>
    <row r="187" spans="1:31" x14ac:dyDescent="0.25">
      <c r="A187" s="5" t="s">
        <v>308</v>
      </c>
      <c r="B187" s="3" t="s">
        <v>309</v>
      </c>
      <c r="C187" s="9">
        <v>689.45818449999899</v>
      </c>
      <c r="D187" s="39">
        <v>190.06049999999999</v>
      </c>
      <c r="E187" s="40">
        <v>9303</v>
      </c>
      <c r="F187" s="39">
        <v>185.6825</v>
      </c>
      <c r="G187" s="39">
        <v>86.724999999999994</v>
      </c>
      <c r="H187" s="4">
        <v>112.88331550999899</v>
      </c>
      <c r="I187" s="10" t="s">
        <v>9</v>
      </c>
      <c r="J187" s="7">
        <v>2.58</v>
      </c>
      <c r="K187" s="7">
        <v>3.28</v>
      </c>
      <c r="L187" s="7" t="s">
        <v>9</v>
      </c>
      <c r="M187" s="7" t="s">
        <v>9</v>
      </c>
      <c r="N187" s="7" t="s">
        <v>9</v>
      </c>
      <c r="O187" s="7" t="s">
        <v>9</v>
      </c>
      <c r="P187" s="7">
        <v>0.03</v>
      </c>
      <c r="Q187" s="7" t="s">
        <v>9</v>
      </c>
      <c r="R187" s="7">
        <v>3.01</v>
      </c>
      <c r="S187" s="7" t="s">
        <v>9</v>
      </c>
      <c r="T187" s="7" t="s">
        <v>9</v>
      </c>
      <c r="U187" s="7" t="s">
        <v>9</v>
      </c>
      <c r="V187" s="7" t="s">
        <v>9</v>
      </c>
      <c r="W187" s="7" t="s">
        <v>9</v>
      </c>
      <c r="X187" s="7" t="s">
        <v>9</v>
      </c>
      <c r="Y187" s="7" t="s">
        <v>9</v>
      </c>
      <c r="Z187" s="7" t="s">
        <v>9</v>
      </c>
      <c r="AA187" s="7" t="s">
        <v>9</v>
      </c>
      <c r="AB187" s="7" t="s">
        <v>9</v>
      </c>
      <c r="AC187" s="7" t="s">
        <v>9</v>
      </c>
      <c r="AD187" s="7" t="s">
        <v>9</v>
      </c>
      <c r="AE187" s="29" t="s">
        <v>9</v>
      </c>
    </row>
    <row r="188" spans="1:31" x14ac:dyDescent="0.25">
      <c r="A188" s="5" t="s">
        <v>310</v>
      </c>
      <c r="B188" s="3" t="s">
        <v>311</v>
      </c>
      <c r="C188" s="127">
        <v>125.95306911905901</v>
      </c>
      <c r="D188" s="128">
        <v>52.247409099094703</v>
      </c>
      <c r="E188" s="129">
        <v>5135.75</v>
      </c>
      <c r="F188" s="128">
        <v>1259.6313634596174</v>
      </c>
      <c r="G188" s="128">
        <v>79.373771761437169</v>
      </c>
      <c r="H188" s="130">
        <v>23.250507075236271</v>
      </c>
      <c r="I188" s="10" t="s">
        <v>9</v>
      </c>
      <c r="J188" s="124">
        <v>1.4</v>
      </c>
      <c r="K188" s="124">
        <v>3.32</v>
      </c>
      <c r="L188" s="7" t="s">
        <v>9</v>
      </c>
      <c r="M188" s="7" t="s">
        <v>9</v>
      </c>
      <c r="N188" s="7" t="s">
        <v>9</v>
      </c>
      <c r="O188" s="7" t="s">
        <v>9</v>
      </c>
      <c r="P188" s="124">
        <v>0.11</v>
      </c>
      <c r="Q188" s="7" t="s">
        <v>9</v>
      </c>
      <c r="R188" s="124">
        <v>7.4</v>
      </c>
      <c r="S188" s="7" t="s">
        <v>9</v>
      </c>
      <c r="T188" s="7" t="s">
        <v>9</v>
      </c>
      <c r="U188" s="7" t="s">
        <v>9</v>
      </c>
      <c r="V188" s="7" t="s">
        <v>9</v>
      </c>
      <c r="W188" s="7" t="s">
        <v>9</v>
      </c>
      <c r="X188" s="7" t="s">
        <v>9</v>
      </c>
      <c r="Y188" s="7" t="s">
        <v>9</v>
      </c>
      <c r="Z188" s="7" t="s">
        <v>9</v>
      </c>
      <c r="AA188" s="7" t="s">
        <v>9</v>
      </c>
      <c r="AB188" s="7" t="s">
        <v>9</v>
      </c>
      <c r="AC188" s="7" t="s">
        <v>9</v>
      </c>
      <c r="AD188" s="7" t="s">
        <v>9</v>
      </c>
      <c r="AE188" s="29" t="s">
        <v>9</v>
      </c>
    </row>
    <row r="189" spans="1:31" x14ac:dyDescent="0.25">
      <c r="A189" s="5" t="s">
        <v>312</v>
      </c>
      <c r="B189" s="3" t="s">
        <v>313</v>
      </c>
      <c r="C189" s="70">
        <v>287.99</v>
      </c>
      <c r="D189" s="70">
        <v>72.97</v>
      </c>
      <c r="E189" s="70">
        <v>7462.67</v>
      </c>
      <c r="F189" s="70">
        <v>536.85</v>
      </c>
      <c r="G189" s="70">
        <v>59.77</v>
      </c>
      <c r="H189" s="4">
        <v>87.023889005000001</v>
      </c>
      <c r="I189" s="10">
        <v>2017</v>
      </c>
      <c r="J189" s="7">
        <v>2.69</v>
      </c>
      <c r="K189" s="7">
        <v>3.09</v>
      </c>
      <c r="L189" s="7" t="s">
        <v>9</v>
      </c>
      <c r="M189" s="7" t="s">
        <v>9</v>
      </c>
      <c r="N189" s="7" t="s">
        <v>9</v>
      </c>
      <c r="O189" s="7" t="s">
        <v>9</v>
      </c>
      <c r="P189" s="7">
        <v>0.01</v>
      </c>
      <c r="Q189" s="7" t="s">
        <v>9</v>
      </c>
      <c r="R189" s="7">
        <v>3.35</v>
      </c>
      <c r="S189" s="7" t="s">
        <v>9</v>
      </c>
      <c r="T189" s="7" t="s">
        <v>9</v>
      </c>
      <c r="U189" s="7" t="s">
        <v>9</v>
      </c>
      <c r="V189" s="7" t="s">
        <v>9</v>
      </c>
      <c r="W189" s="7" t="s">
        <v>9</v>
      </c>
      <c r="X189" s="7" t="s">
        <v>9</v>
      </c>
      <c r="Y189" s="7" t="s">
        <v>9</v>
      </c>
      <c r="Z189" s="7" t="s">
        <v>9</v>
      </c>
      <c r="AA189" s="7" t="s">
        <v>9</v>
      </c>
      <c r="AB189" s="7" t="s">
        <v>9</v>
      </c>
      <c r="AC189" s="7" t="s">
        <v>9</v>
      </c>
      <c r="AD189" s="7" t="s">
        <v>9</v>
      </c>
      <c r="AE189" s="29" t="s">
        <v>9</v>
      </c>
    </row>
    <row r="190" spans="1:31" x14ac:dyDescent="0.25">
      <c r="A190" s="5" t="s">
        <v>314</v>
      </c>
      <c r="B190" s="3" t="s">
        <v>315</v>
      </c>
      <c r="C190" s="9">
        <v>728</v>
      </c>
      <c r="D190" s="39">
        <v>169</v>
      </c>
      <c r="E190" s="40">
        <v>11294</v>
      </c>
      <c r="F190" s="39">
        <v>794</v>
      </c>
      <c r="G190" s="39">
        <v>89.9</v>
      </c>
      <c r="H190" s="4">
        <v>174.64</v>
      </c>
      <c r="I190" s="10">
        <v>2019</v>
      </c>
      <c r="J190" s="7">
        <v>2.35</v>
      </c>
      <c r="K190" s="7">
        <v>6.76</v>
      </c>
      <c r="L190" s="7" t="s">
        <v>9</v>
      </c>
      <c r="M190" s="7" t="s">
        <v>9</v>
      </c>
      <c r="N190" s="7" t="s">
        <v>9</v>
      </c>
      <c r="O190" s="7" t="s">
        <v>9</v>
      </c>
      <c r="P190" s="7">
        <v>0.17</v>
      </c>
      <c r="Q190" s="7" t="s">
        <v>9</v>
      </c>
      <c r="R190" s="7">
        <v>11.31</v>
      </c>
      <c r="S190" s="7" t="s">
        <v>9</v>
      </c>
      <c r="T190" s="7" t="s">
        <v>9</v>
      </c>
      <c r="U190" s="7" t="s">
        <v>9</v>
      </c>
      <c r="V190" s="7" t="s">
        <v>9</v>
      </c>
      <c r="W190" s="7" t="s">
        <v>9</v>
      </c>
      <c r="X190" s="7" t="s">
        <v>9</v>
      </c>
      <c r="Y190" s="7" t="s">
        <v>9</v>
      </c>
      <c r="Z190" s="7" t="s">
        <v>9</v>
      </c>
      <c r="AA190" s="7" t="s">
        <v>9</v>
      </c>
      <c r="AB190" s="7" t="s">
        <v>9</v>
      </c>
      <c r="AC190" s="7" t="s">
        <v>9</v>
      </c>
      <c r="AD190" s="7" t="s">
        <v>9</v>
      </c>
      <c r="AE190" s="29" t="s">
        <v>9</v>
      </c>
    </row>
    <row r="191" spans="1:31" x14ac:dyDescent="0.25">
      <c r="A191" s="5" t="s">
        <v>316</v>
      </c>
      <c r="B191" s="3" t="s">
        <v>317</v>
      </c>
      <c r="C191" s="127">
        <v>2651.5753169804334</v>
      </c>
      <c r="D191" s="128">
        <v>207.20000000000002</v>
      </c>
      <c r="E191" s="129">
        <v>15345.333333333334</v>
      </c>
      <c r="F191" s="128">
        <v>90.076666666666668</v>
      </c>
      <c r="G191" s="128">
        <v>56.033333333333331</v>
      </c>
      <c r="H191" s="130">
        <v>182.20230380566534</v>
      </c>
      <c r="I191" s="126">
        <v>2017</v>
      </c>
      <c r="J191" s="124">
        <v>10.56</v>
      </c>
      <c r="K191" s="124">
        <v>3.06</v>
      </c>
      <c r="L191" s="7" t="s">
        <v>9</v>
      </c>
      <c r="M191" s="7" t="s">
        <v>9</v>
      </c>
      <c r="N191" s="7" t="s">
        <v>9</v>
      </c>
      <c r="O191" s="7" t="s">
        <v>9</v>
      </c>
      <c r="P191" s="124">
        <v>0.04</v>
      </c>
      <c r="Q191" s="7" t="s">
        <v>9</v>
      </c>
      <c r="R191" s="124">
        <v>1.89</v>
      </c>
      <c r="S191" s="7" t="s">
        <v>9</v>
      </c>
      <c r="T191" s="7" t="s">
        <v>9</v>
      </c>
      <c r="U191" s="7" t="s">
        <v>9</v>
      </c>
      <c r="V191" s="7" t="s">
        <v>9</v>
      </c>
      <c r="W191" s="7" t="s">
        <v>9</v>
      </c>
      <c r="X191" s="7" t="s">
        <v>9</v>
      </c>
      <c r="Y191" s="7" t="s">
        <v>9</v>
      </c>
      <c r="Z191" s="7" t="s">
        <v>9</v>
      </c>
      <c r="AA191" s="7" t="s">
        <v>9</v>
      </c>
      <c r="AB191" s="7" t="s">
        <v>9</v>
      </c>
      <c r="AC191" s="7" t="s">
        <v>9</v>
      </c>
      <c r="AD191" s="7" t="s">
        <v>9</v>
      </c>
      <c r="AE191" s="29" t="s">
        <v>9</v>
      </c>
    </row>
    <row r="192" spans="1:31" x14ac:dyDescent="0.25">
      <c r="A192" s="5" t="s">
        <v>318</v>
      </c>
      <c r="B192" s="3" t="s">
        <v>319</v>
      </c>
      <c r="C192" s="9">
        <v>147.2449101</v>
      </c>
      <c r="D192" s="39">
        <v>107.44999999999899</v>
      </c>
      <c r="E192" s="40">
        <v>9746</v>
      </c>
      <c r="F192" s="39">
        <v>1425.7874999999999</v>
      </c>
      <c r="G192" s="39">
        <v>74.849999999999994</v>
      </c>
      <c r="H192" s="4">
        <v>94.366089884999994</v>
      </c>
      <c r="I192" s="10" t="s">
        <v>9</v>
      </c>
      <c r="J192" s="7" t="s">
        <v>9</v>
      </c>
      <c r="K192" s="7" t="s">
        <v>9</v>
      </c>
      <c r="L192" s="7" t="s">
        <v>9</v>
      </c>
      <c r="M192" s="7" t="s">
        <v>9</v>
      </c>
      <c r="N192" s="7" t="s">
        <v>9</v>
      </c>
      <c r="O192" s="7" t="s">
        <v>9</v>
      </c>
      <c r="P192" s="7" t="s">
        <v>9</v>
      </c>
      <c r="Q192" s="7" t="s">
        <v>9</v>
      </c>
      <c r="R192" s="7" t="s">
        <v>9</v>
      </c>
      <c r="S192" s="7" t="s">
        <v>9</v>
      </c>
      <c r="T192" s="7" t="s">
        <v>9</v>
      </c>
      <c r="U192" s="7" t="s">
        <v>9</v>
      </c>
      <c r="V192" s="7" t="s">
        <v>9</v>
      </c>
      <c r="W192" s="7" t="s">
        <v>9</v>
      </c>
      <c r="X192" s="7" t="s">
        <v>9</v>
      </c>
      <c r="Y192" s="7" t="s">
        <v>9</v>
      </c>
      <c r="Z192" s="7" t="s">
        <v>9</v>
      </c>
      <c r="AA192" s="7" t="s">
        <v>9</v>
      </c>
      <c r="AB192" s="7" t="s">
        <v>9</v>
      </c>
      <c r="AC192" s="7" t="s">
        <v>9</v>
      </c>
      <c r="AD192" s="7" t="s">
        <v>9</v>
      </c>
      <c r="AE192" s="29" t="s">
        <v>9</v>
      </c>
    </row>
    <row r="193" spans="1:31" x14ac:dyDescent="0.25">
      <c r="A193" s="5" t="s">
        <v>320</v>
      </c>
      <c r="B193" s="3" t="s">
        <v>321</v>
      </c>
      <c r="C193" s="9">
        <v>244.31305935</v>
      </c>
      <c r="D193" s="39">
        <v>92.75</v>
      </c>
      <c r="E193" s="40">
        <v>9839</v>
      </c>
      <c r="F193" s="39">
        <v>504.23750000000001</v>
      </c>
      <c r="G193" s="39">
        <v>60.424999999999997</v>
      </c>
      <c r="H193" s="4">
        <v>89.763440647500005</v>
      </c>
      <c r="I193" s="10" t="s">
        <v>9</v>
      </c>
      <c r="J193" s="7">
        <v>1.9</v>
      </c>
      <c r="K193" s="7">
        <v>3.88</v>
      </c>
      <c r="L193" s="7" t="s">
        <v>9</v>
      </c>
      <c r="M193" s="7" t="s">
        <v>9</v>
      </c>
      <c r="N193" s="7" t="s">
        <v>9</v>
      </c>
      <c r="O193" s="7" t="s">
        <v>9</v>
      </c>
      <c r="P193" s="7" t="s">
        <v>9</v>
      </c>
      <c r="Q193" s="7" t="s">
        <v>9</v>
      </c>
      <c r="R193" s="7">
        <v>3.66</v>
      </c>
      <c r="S193" s="7" t="s">
        <v>9</v>
      </c>
      <c r="T193" s="7" t="s">
        <v>9</v>
      </c>
      <c r="U193" s="7" t="s">
        <v>9</v>
      </c>
      <c r="V193" s="7" t="s">
        <v>9</v>
      </c>
      <c r="W193" s="7" t="s">
        <v>9</v>
      </c>
      <c r="X193" s="7" t="s">
        <v>9</v>
      </c>
      <c r="Y193" s="7" t="s">
        <v>9</v>
      </c>
      <c r="Z193" s="7" t="s">
        <v>9</v>
      </c>
      <c r="AA193" s="7" t="s">
        <v>9</v>
      </c>
      <c r="AB193" s="7" t="s">
        <v>9</v>
      </c>
      <c r="AC193" s="7" t="s">
        <v>9</v>
      </c>
      <c r="AD193" s="7" t="s">
        <v>9</v>
      </c>
      <c r="AE193" s="29" t="s">
        <v>9</v>
      </c>
    </row>
    <row r="194" spans="1:31" x14ac:dyDescent="0.25">
      <c r="A194" s="5" t="s">
        <v>322</v>
      </c>
      <c r="B194" s="3" t="s">
        <v>323</v>
      </c>
      <c r="C194" s="9">
        <v>152.85439844999999</v>
      </c>
      <c r="D194" s="39">
        <v>89.674999999999997</v>
      </c>
      <c r="E194" s="40">
        <v>9517.75</v>
      </c>
      <c r="F194" s="39">
        <v>745.71749999999997</v>
      </c>
      <c r="G194" s="39">
        <v>63.85</v>
      </c>
      <c r="H194" s="4">
        <v>82.586351554999993</v>
      </c>
      <c r="I194" s="10" t="s">
        <v>9</v>
      </c>
      <c r="J194" s="7" t="s">
        <v>9</v>
      </c>
      <c r="K194" s="7" t="s">
        <v>9</v>
      </c>
      <c r="L194" s="7" t="s">
        <v>9</v>
      </c>
      <c r="M194" s="7" t="s">
        <v>9</v>
      </c>
      <c r="N194" s="7" t="s">
        <v>9</v>
      </c>
      <c r="O194" s="7" t="s">
        <v>9</v>
      </c>
      <c r="P194" s="7" t="s">
        <v>9</v>
      </c>
      <c r="Q194" s="7" t="s">
        <v>9</v>
      </c>
      <c r="R194" s="7" t="s">
        <v>9</v>
      </c>
      <c r="S194" s="7" t="s">
        <v>9</v>
      </c>
      <c r="T194" s="7" t="s">
        <v>9</v>
      </c>
      <c r="U194" s="7" t="s">
        <v>9</v>
      </c>
      <c r="V194" s="7" t="s">
        <v>9</v>
      </c>
      <c r="W194" s="7" t="s">
        <v>9</v>
      </c>
      <c r="X194" s="7" t="s">
        <v>9</v>
      </c>
      <c r="Y194" s="7" t="s">
        <v>9</v>
      </c>
      <c r="Z194" s="7" t="s">
        <v>9</v>
      </c>
      <c r="AA194" s="7" t="s">
        <v>9</v>
      </c>
      <c r="AB194" s="7" t="s">
        <v>9</v>
      </c>
      <c r="AC194" s="7" t="s">
        <v>9</v>
      </c>
      <c r="AD194" s="7" t="s">
        <v>9</v>
      </c>
      <c r="AE194" s="29" t="s">
        <v>9</v>
      </c>
    </row>
    <row r="195" spans="1:31" x14ac:dyDescent="0.25">
      <c r="A195" s="5" t="s">
        <v>324</v>
      </c>
      <c r="B195" s="3" t="s">
        <v>325</v>
      </c>
      <c r="C195" s="9">
        <v>796.44</v>
      </c>
      <c r="D195" s="39">
        <v>148.59</v>
      </c>
      <c r="E195" s="40">
        <v>11680</v>
      </c>
      <c r="F195" s="39">
        <v>217.24</v>
      </c>
      <c r="G195" s="39">
        <v>73.03</v>
      </c>
      <c r="H195" s="4">
        <v>67.66</v>
      </c>
      <c r="I195" s="10" t="s">
        <v>9</v>
      </c>
      <c r="J195" s="7">
        <v>3.22</v>
      </c>
      <c r="K195" s="7">
        <v>3.51</v>
      </c>
      <c r="L195" s="7" t="s">
        <v>9</v>
      </c>
      <c r="M195" s="7" t="s">
        <v>9</v>
      </c>
      <c r="N195" s="7" t="s">
        <v>9</v>
      </c>
      <c r="O195" s="7"/>
      <c r="P195" s="7">
        <v>0.03</v>
      </c>
      <c r="Q195" s="7" t="s">
        <v>9</v>
      </c>
      <c r="R195" s="7">
        <v>4.88</v>
      </c>
      <c r="S195" s="7" t="s">
        <v>9</v>
      </c>
      <c r="T195" s="7" t="s">
        <v>9</v>
      </c>
      <c r="U195" s="7" t="s">
        <v>9</v>
      </c>
      <c r="V195" s="7" t="s">
        <v>9</v>
      </c>
      <c r="W195" s="7"/>
      <c r="X195" s="7"/>
      <c r="Y195" s="7" t="s">
        <v>9</v>
      </c>
      <c r="Z195" s="7" t="s">
        <v>9</v>
      </c>
      <c r="AA195" s="7" t="s">
        <v>9</v>
      </c>
      <c r="AB195" s="7" t="s">
        <v>9</v>
      </c>
      <c r="AC195" s="7" t="s">
        <v>9</v>
      </c>
      <c r="AD195" s="7" t="s">
        <v>9</v>
      </c>
      <c r="AE195" s="29" t="s">
        <v>9</v>
      </c>
    </row>
    <row r="196" spans="1:31" x14ac:dyDescent="0.25">
      <c r="A196" s="5" t="s">
        <v>326</v>
      </c>
      <c r="B196" s="3" t="s">
        <v>327</v>
      </c>
      <c r="C196" s="9">
        <v>510.67058342500002</v>
      </c>
      <c r="D196" s="39">
        <v>144.375</v>
      </c>
      <c r="E196" s="40">
        <v>13103.5</v>
      </c>
      <c r="F196" s="39">
        <v>759.91649747499901</v>
      </c>
      <c r="G196" s="39">
        <v>87.324999999999903</v>
      </c>
      <c r="H196" s="4">
        <v>103.32956065250001</v>
      </c>
      <c r="I196" s="10" t="s">
        <v>9</v>
      </c>
      <c r="J196" s="7">
        <v>1.72</v>
      </c>
      <c r="K196" s="7">
        <v>6.85</v>
      </c>
      <c r="L196" s="7" t="s">
        <v>9</v>
      </c>
      <c r="M196" s="7" t="s">
        <v>9</v>
      </c>
      <c r="N196" s="7" t="s">
        <v>9</v>
      </c>
      <c r="O196" s="7" t="s">
        <v>9</v>
      </c>
      <c r="P196" s="7">
        <v>0.02</v>
      </c>
      <c r="Q196" s="7" t="s">
        <v>9</v>
      </c>
      <c r="R196" s="7">
        <v>2.21</v>
      </c>
      <c r="S196" s="7" t="s">
        <v>9</v>
      </c>
      <c r="T196" s="7" t="s">
        <v>9</v>
      </c>
      <c r="U196" s="7" t="s">
        <v>9</v>
      </c>
      <c r="V196" s="7" t="s">
        <v>9</v>
      </c>
      <c r="W196" s="7" t="s">
        <v>9</v>
      </c>
      <c r="X196" s="7" t="s">
        <v>9</v>
      </c>
      <c r="Y196" s="7" t="s">
        <v>9</v>
      </c>
      <c r="Z196" s="7" t="s">
        <v>9</v>
      </c>
      <c r="AA196" s="7" t="s">
        <v>9</v>
      </c>
      <c r="AB196" s="7" t="s">
        <v>9</v>
      </c>
      <c r="AC196" s="7" t="s">
        <v>9</v>
      </c>
      <c r="AD196" s="7" t="s">
        <v>9</v>
      </c>
      <c r="AE196" s="29" t="s">
        <v>9</v>
      </c>
    </row>
    <row r="197" spans="1:31" x14ac:dyDescent="0.25">
      <c r="A197" s="5" t="s">
        <v>328</v>
      </c>
      <c r="B197" s="3" t="s">
        <v>329</v>
      </c>
      <c r="C197" s="9">
        <v>335.73302515</v>
      </c>
      <c r="D197" s="39">
        <v>207.93</v>
      </c>
      <c r="E197" s="40">
        <v>16287.5</v>
      </c>
      <c r="F197" s="39">
        <v>952.01</v>
      </c>
      <c r="G197" s="39">
        <v>85.05</v>
      </c>
      <c r="H197" s="4">
        <v>206.44194655000001</v>
      </c>
      <c r="I197" s="10" t="s">
        <v>9</v>
      </c>
      <c r="J197" s="7" t="s">
        <v>9</v>
      </c>
      <c r="K197" s="7" t="s">
        <v>9</v>
      </c>
      <c r="L197" s="7" t="s">
        <v>9</v>
      </c>
      <c r="M197" s="7" t="s">
        <v>9</v>
      </c>
      <c r="N197" s="7" t="s">
        <v>9</v>
      </c>
      <c r="O197" s="7" t="s">
        <v>9</v>
      </c>
      <c r="P197" s="7" t="s">
        <v>9</v>
      </c>
      <c r="Q197" s="7" t="s">
        <v>9</v>
      </c>
      <c r="R197" s="7" t="s">
        <v>9</v>
      </c>
      <c r="S197" s="7" t="s">
        <v>9</v>
      </c>
      <c r="T197" s="7" t="s">
        <v>9</v>
      </c>
      <c r="U197" s="7" t="s">
        <v>9</v>
      </c>
      <c r="V197" s="7" t="s">
        <v>9</v>
      </c>
      <c r="W197" s="7" t="s">
        <v>9</v>
      </c>
      <c r="X197" s="7" t="s">
        <v>9</v>
      </c>
      <c r="Y197" s="7" t="s">
        <v>9</v>
      </c>
      <c r="Z197" s="7" t="s">
        <v>9</v>
      </c>
      <c r="AA197" s="7" t="s">
        <v>9</v>
      </c>
      <c r="AB197" s="7" t="s">
        <v>9</v>
      </c>
      <c r="AC197" s="7" t="s">
        <v>9</v>
      </c>
      <c r="AD197" s="7" t="s">
        <v>9</v>
      </c>
      <c r="AE197" s="29" t="s">
        <v>9</v>
      </c>
    </row>
    <row r="198" spans="1:31" x14ac:dyDescent="0.25">
      <c r="A198" s="5" t="s">
        <v>330</v>
      </c>
      <c r="B198" s="3" t="s">
        <v>331</v>
      </c>
      <c r="C198" s="9">
        <v>195.44</v>
      </c>
      <c r="D198" s="39">
        <v>148.24</v>
      </c>
      <c r="E198" s="40">
        <v>13622</v>
      </c>
      <c r="F198" s="39">
        <v>1331.6</v>
      </c>
      <c r="G198" s="39">
        <v>77.03</v>
      </c>
      <c r="H198" s="4">
        <v>72.790000000000006</v>
      </c>
      <c r="I198" s="10" t="s">
        <v>9</v>
      </c>
      <c r="J198" s="7" t="s">
        <v>9</v>
      </c>
      <c r="K198" s="7" t="s">
        <v>9</v>
      </c>
      <c r="L198" s="7" t="s">
        <v>9</v>
      </c>
      <c r="M198" s="7" t="s">
        <v>9</v>
      </c>
      <c r="N198" s="7" t="s">
        <v>9</v>
      </c>
      <c r="O198" s="7" t="s">
        <v>9</v>
      </c>
      <c r="P198" s="7" t="s">
        <v>9</v>
      </c>
      <c r="Q198" s="7" t="s">
        <v>9</v>
      </c>
      <c r="R198" s="7" t="s">
        <v>9</v>
      </c>
      <c r="S198" s="7" t="s">
        <v>9</v>
      </c>
      <c r="T198" s="7" t="s">
        <v>9</v>
      </c>
      <c r="U198" s="7" t="s">
        <v>9</v>
      </c>
      <c r="V198" s="7" t="s">
        <v>9</v>
      </c>
      <c r="W198" s="7" t="s">
        <v>9</v>
      </c>
      <c r="X198" s="7" t="s">
        <v>9</v>
      </c>
      <c r="Y198" s="7" t="s">
        <v>9</v>
      </c>
      <c r="Z198" s="7" t="s">
        <v>9</v>
      </c>
      <c r="AA198" s="7" t="s">
        <v>9</v>
      </c>
      <c r="AB198" s="7" t="s">
        <v>9</v>
      </c>
      <c r="AC198" s="7" t="s">
        <v>9</v>
      </c>
      <c r="AD198" s="7" t="s">
        <v>9</v>
      </c>
      <c r="AE198" s="29" t="s">
        <v>9</v>
      </c>
    </row>
    <row r="199" spans="1:31" x14ac:dyDescent="0.25">
      <c r="A199" s="5" t="s">
        <v>332</v>
      </c>
      <c r="B199" s="3" t="s">
        <v>333</v>
      </c>
      <c r="C199" s="9">
        <v>140.95618275249899</v>
      </c>
      <c r="D199" s="39">
        <v>67.474999999999994</v>
      </c>
      <c r="E199" s="40">
        <v>7538.25</v>
      </c>
      <c r="F199" s="39">
        <v>276.4375</v>
      </c>
      <c r="G199" s="39">
        <v>69.400000000000006</v>
      </c>
      <c r="H199" s="4">
        <v>60.009567252499998</v>
      </c>
      <c r="I199" s="10" t="s">
        <v>9</v>
      </c>
      <c r="J199" s="7">
        <v>1.36</v>
      </c>
      <c r="K199" s="7">
        <v>2.14</v>
      </c>
      <c r="L199" s="7" t="s">
        <v>9</v>
      </c>
      <c r="M199" s="7" t="s">
        <v>9</v>
      </c>
      <c r="N199" s="7" t="s">
        <v>9</v>
      </c>
      <c r="O199" s="7" t="s">
        <v>9</v>
      </c>
      <c r="P199" s="7">
        <v>0.1</v>
      </c>
      <c r="Q199" s="7" t="s">
        <v>9</v>
      </c>
      <c r="R199" s="7">
        <v>6.1</v>
      </c>
      <c r="S199" s="7" t="s">
        <v>9</v>
      </c>
      <c r="T199" s="7" t="s">
        <v>9</v>
      </c>
      <c r="U199" s="7" t="s">
        <v>9</v>
      </c>
      <c r="V199" s="7" t="s">
        <v>9</v>
      </c>
      <c r="W199" s="7" t="s">
        <v>9</v>
      </c>
      <c r="X199" s="7" t="s">
        <v>9</v>
      </c>
      <c r="Y199" s="7" t="s">
        <v>9</v>
      </c>
      <c r="Z199" s="7" t="s">
        <v>9</v>
      </c>
      <c r="AA199" s="7" t="s">
        <v>9</v>
      </c>
      <c r="AB199" s="7" t="s">
        <v>9</v>
      </c>
      <c r="AC199" s="7" t="s">
        <v>9</v>
      </c>
      <c r="AD199" s="7" t="s">
        <v>9</v>
      </c>
      <c r="AE199" s="29" t="s">
        <v>9</v>
      </c>
    </row>
    <row r="200" spans="1:31" x14ac:dyDescent="0.25">
      <c r="A200" s="5" t="s">
        <v>334</v>
      </c>
      <c r="B200" s="3" t="s">
        <v>335</v>
      </c>
      <c r="C200" s="9">
        <v>253.06151714999999</v>
      </c>
      <c r="D200" s="39">
        <v>40.200000000000003</v>
      </c>
      <c r="E200" s="40">
        <v>4999</v>
      </c>
      <c r="F200" s="39">
        <v>332.92750000000001</v>
      </c>
      <c r="G200" s="39">
        <v>67.574999999999903</v>
      </c>
      <c r="H200" s="4">
        <v>46.0027657125</v>
      </c>
      <c r="I200" s="10" t="s">
        <v>9</v>
      </c>
      <c r="J200" s="7">
        <v>2.98</v>
      </c>
      <c r="K200" s="7">
        <v>1.48</v>
      </c>
      <c r="L200" s="7" t="s">
        <v>9</v>
      </c>
      <c r="M200" s="7" t="s">
        <v>9</v>
      </c>
      <c r="N200" s="7" t="s">
        <v>9</v>
      </c>
      <c r="O200" s="7" t="s">
        <v>9</v>
      </c>
      <c r="P200" s="7">
        <v>0.2</v>
      </c>
      <c r="Q200" s="7" t="s">
        <v>9</v>
      </c>
      <c r="R200" s="7">
        <v>12.2</v>
      </c>
      <c r="S200" s="7" t="s">
        <v>9</v>
      </c>
      <c r="T200" s="7" t="s">
        <v>9</v>
      </c>
      <c r="U200" s="7" t="s">
        <v>9</v>
      </c>
      <c r="V200" s="7" t="s">
        <v>9</v>
      </c>
      <c r="W200" s="7" t="s">
        <v>9</v>
      </c>
      <c r="X200" s="7" t="s">
        <v>9</v>
      </c>
      <c r="Y200" s="7" t="s">
        <v>9</v>
      </c>
      <c r="Z200" s="7" t="s">
        <v>9</v>
      </c>
      <c r="AA200" s="7" t="s">
        <v>9</v>
      </c>
      <c r="AB200" s="7" t="s">
        <v>9</v>
      </c>
      <c r="AC200" s="7" t="s">
        <v>9</v>
      </c>
      <c r="AD200" s="7" t="s">
        <v>9</v>
      </c>
      <c r="AE200" s="29" t="s">
        <v>9</v>
      </c>
    </row>
    <row r="201" spans="1:31" x14ac:dyDescent="0.25">
      <c r="A201" s="5" t="s">
        <v>336</v>
      </c>
      <c r="B201" s="3" t="s">
        <v>337</v>
      </c>
      <c r="C201" s="9">
        <v>897.02343942499999</v>
      </c>
      <c r="D201" s="39">
        <v>509.25</v>
      </c>
      <c r="E201" s="40">
        <v>53902.75</v>
      </c>
      <c r="F201" s="39">
        <v>1160.3399999999999</v>
      </c>
      <c r="G201" s="39">
        <v>75.974999999999994</v>
      </c>
      <c r="H201" s="4">
        <v>366.28341652500001</v>
      </c>
      <c r="I201" s="10" t="s">
        <v>9</v>
      </c>
      <c r="J201" s="7" t="s">
        <v>9</v>
      </c>
      <c r="K201" s="7" t="s">
        <v>9</v>
      </c>
      <c r="L201" s="7" t="s">
        <v>9</v>
      </c>
      <c r="M201" s="7" t="s">
        <v>9</v>
      </c>
      <c r="N201" s="7" t="s">
        <v>9</v>
      </c>
      <c r="O201" s="7" t="s">
        <v>9</v>
      </c>
      <c r="P201" s="7" t="s">
        <v>9</v>
      </c>
      <c r="Q201" s="7" t="s">
        <v>9</v>
      </c>
      <c r="R201" s="7" t="s">
        <v>9</v>
      </c>
      <c r="S201" s="7" t="s">
        <v>9</v>
      </c>
      <c r="T201" s="7" t="s">
        <v>9</v>
      </c>
      <c r="U201" s="7" t="s">
        <v>9</v>
      </c>
      <c r="V201" s="7" t="s">
        <v>9</v>
      </c>
      <c r="W201" s="7" t="s">
        <v>9</v>
      </c>
      <c r="X201" s="7" t="s">
        <v>9</v>
      </c>
      <c r="Y201" s="7" t="s">
        <v>9</v>
      </c>
      <c r="Z201" s="7" t="s">
        <v>9</v>
      </c>
      <c r="AA201" s="7" t="s">
        <v>9</v>
      </c>
      <c r="AB201" s="7" t="s">
        <v>9</v>
      </c>
      <c r="AC201" s="7" t="s">
        <v>9</v>
      </c>
      <c r="AD201" s="7" t="s">
        <v>9</v>
      </c>
      <c r="AE201" s="29" t="s">
        <v>9</v>
      </c>
    </row>
    <row r="202" spans="1:31" x14ac:dyDescent="0.25">
      <c r="A202" s="5" t="s">
        <v>338</v>
      </c>
      <c r="B202" s="3" t="s">
        <v>339</v>
      </c>
      <c r="C202" s="9">
        <v>724.45063015000005</v>
      </c>
      <c r="D202" s="39">
        <v>274</v>
      </c>
      <c r="E202" s="40">
        <v>28243.25</v>
      </c>
      <c r="F202" s="39">
        <v>607.68099052499997</v>
      </c>
      <c r="G202" s="39">
        <v>80.257499999999993</v>
      </c>
      <c r="H202" s="4">
        <v>214.97440304999901</v>
      </c>
      <c r="I202" s="10" t="s">
        <v>9</v>
      </c>
      <c r="J202" s="7">
        <v>1.44</v>
      </c>
      <c r="K202" s="7">
        <v>12.4</v>
      </c>
      <c r="L202" s="7" t="s">
        <v>9</v>
      </c>
      <c r="M202" s="7" t="s">
        <v>9</v>
      </c>
      <c r="N202" s="7" t="s">
        <v>9</v>
      </c>
      <c r="O202" s="7" t="s">
        <v>9</v>
      </c>
      <c r="P202" s="7">
        <v>0.2</v>
      </c>
      <c r="Q202" s="7" t="s">
        <v>9</v>
      </c>
      <c r="R202" s="7">
        <v>2.21</v>
      </c>
      <c r="S202" s="7" t="s">
        <v>9</v>
      </c>
      <c r="T202" s="7" t="s">
        <v>9</v>
      </c>
      <c r="U202" s="7" t="s">
        <v>9</v>
      </c>
      <c r="V202" s="7" t="s">
        <v>9</v>
      </c>
      <c r="W202" s="7" t="s">
        <v>9</v>
      </c>
      <c r="X202" s="7" t="s">
        <v>9</v>
      </c>
      <c r="Y202" s="7" t="s">
        <v>9</v>
      </c>
      <c r="Z202" s="7" t="s">
        <v>9</v>
      </c>
      <c r="AA202" s="7" t="s">
        <v>9</v>
      </c>
      <c r="AB202" s="7" t="s">
        <v>9</v>
      </c>
      <c r="AC202" s="7" t="s">
        <v>9</v>
      </c>
      <c r="AD202" s="7" t="s">
        <v>9</v>
      </c>
      <c r="AE202" s="29" t="s">
        <v>9</v>
      </c>
    </row>
    <row r="203" spans="1:31" x14ac:dyDescent="0.25">
      <c r="A203" s="5" t="s">
        <v>340</v>
      </c>
      <c r="B203" s="3" t="s">
        <v>341</v>
      </c>
      <c r="C203" s="9">
        <v>532.90242845</v>
      </c>
      <c r="D203" s="39">
        <v>248.26999999999899</v>
      </c>
      <c r="E203" s="40">
        <v>17027.25</v>
      </c>
      <c r="F203" s="39">
        <v>439.21749999999997</v>
      </c>
      <c r="G203" s="39">
        <v>88.635999999999996</v>
      </c>
      <c r="H203" s="4">
        <v>121.073186475</v>
      </c>
      <c r="I203" s="10" t="s">
        <v>9</v>
      </c>
      <c r="J203" s="7">
        <v>1.4</v>
      </c>
      <c r="K203" s="7" t="s">
        <v>9</v>
      </c>
      <c r="L203" s="7" t="s">
        <v>9</v>
      </c>
      <c r="M203" s="7" t="s">
        <v>9</v>
      </c>
      <c r="N203" s="7" t="s">
        <v>9</v>
      </c>
      <c r="O203" s="7" t="s">
        <v>9</v>
      </c>
      <c r="P203" s="7" t="s">
        <v>9</v>
      </c>
      <c r="Q203" s="7" t="s">
        <v>9</v>
      </c>
      <c r="R203" s="7" t="s">
        <v>9</v>
      </c>
      <c r="S203" s="7" t="s">
        <v>9</v>
      </c>
      <c r="T203" s="7" t="s">
        <v>9</v>
      </c>
      <c r="U203" s="7" t="s">
        <v>9</v>
      </c>
      <c r="V203" s="7" t="s">
        <v>9</v>
      </c>
      <c r="W203" s="7" t="s">
        <v>9</v>
      </c>
      <c r="X203" s="7" t="s">
        <v>9</v>
      </c>
      <c r="Y203" s="7" t="s">
        <v>9</v>
      </c>
      <c r="Z203" s="7" t="s">
        <v>9</v>
      </c>
      <c r="AA203" s="7" t="s">
        <v>9</v>
      </c>
      <c r="AB203" s="7" t="s">
        <v>9</v>
      </c>
      <c r="AC203" s="7" t="s">
        <v>9</v>
      </c>
      <c r="AD203" s="7" t="s">
        <v>9</v>
      </c>
      <c r="AE203" s="29" t="s">
        <v>9</v>
      </c>
    </row>
    <row r="204" spans="1:31" x14ac:dyDescent="0.25">
      <c r="A204" s="5" t="s">
        <v>342</v>
      </c>
      <c r="B204" s="3" t="s">
        <v>343</v>
      </c>
      <c r="C204" s="9">
        <v>601.25</v>
      </c>
      <c r="D204" s="39">
        <v>212.34</v>
      </c>
      <c r="E204" s="40">
        <v>21446</v>
      </c>
      <c r="F204" s="39">
        <v>939.27</v>
      </c>
      <c r="G204" s="39">
        <v>65</v>
      </c>
      <c r="H204" s="4">
        <v>73.790000000000006</v>
      </c>
      <c r="I204" s="10" t="s">
        <v>9</v>
      </c>
      <c r="J204" s="7" t="s">
        <v>9</v>
      </c>
      <c r="K204" s="7" t="s">
        <v>9</v>
      </c>
      <c r="L204" s="7" t="s">
        <v>9</v>
      </c>
      <c r="M204" s="7" t="s">
        <v>9</v>
      </c>
      <c r="N204" s="7" t="s">
        <v>9</v>
      </c>
      <c r="O204" s="7" t="s">
        <v>9</v>
      </c>
      <c r="P204" s="7" t="s">
        <v>9</v>
      </c>
      <c r="Q204" s="7" t="s">
        <v>9</v>
      </c>
      <c r="R204" s="7" t="s">
        <v>9</v>
      </c>
      <c r="S204" s="7" t="s">
        <v>9</v>
      </c>
      <c r="T204" s="7" t="s">
        <v>9</v>
      </c>
      <c r="U204" s="7" t="s">
        <v>9</v>
      </c>
      <c r="V204" s="7" t="s">
        <v>9</v>
      </c>
      <c r="W204" s="7" t="s">
        <v>9</v>
      </c>
      <c r="X204" s="7" t="s">
        <v>9</v>
      </c>
      <c r="Y204" s="7" t="s">
        <v>9</v>
      </c>
      <c r="Z204" s="7" t="s">
        <v>9</v>
      </c>
      <c r="AA204" s="7" t="s">
        <v>9</v>
      </c>
      <c r="AB204" s="7" t="s">
        <v>9</v>
      </c>
      <c r="AC204" s="7" t="s">
        <v>9</v>
      </c>
      <c r="AD204" s="7" t="s">
        <v>9</v>
      </c>
      <c r="AE204" s="29" t="s">
        <v>9</v>
      </c>
    </row>
    <row r="205" spans="1:31" x14ac:dyDescent="0.25">
      <c r="A205" s="5" t="s">
        <v>344</v>
      </c>
      <c r="B205" s="3" t="s">
        <v>345</v>
      </c>
      <c r="C205" s="9">
        <v>150.29</v>
      </c>
      <c r="D205" s="39">
        <v>35.75</v>
      </c>
      <c r="E205" s="40">
        <v>3820</v>
      </c>
      <c r="F205" s="39">
        <v>92.1</v>
      </c>
      <c r="G205" s="39">
        <v>63</v>
      </c>
      <c r="H205" s="4">
        <v>24.33</v>
      </c>
      <c r="I205" s="10" t="s">
        <v>9</v>
      </c>
      <c r="J205" s="7" t="s">
        <v>9</v>
      </c>
      <c r="K205" s="7" t="s">
        <v>9</v>
      </c>
      <c r="L205" s="7" t="s">
        <v>9</v>
      </c>
      <c r="M205" s="7" t="s">
        <v>9</v>
      </c>
      <c r="N205" s="7" t="s">
        <v>9</v>
      </c>
      <c r="O205" s="7" t="s">
        <v>9</v>
      </c>
      <c r="P205" s="7" t="s">
        <v>9</v>
      </c>
      <c r="Q205" s="7" t="s">
        <v>9</v>
      </c>
      <c r="R205" s="7" t="s">
        <v>9</v>
      </c>
      <c r="S205" s="7" t="s">
        <v>9</v>
      </c>
      <c r="T205" s="7" t="s">
        <v>9</v>
      </c>
      <c r="U205" s="7" t="s">
        <v>9</v>
      </c>
      <c r="V205" s="7" t="s">
        <v>9</v>
      </c>
      <c r="W205" s="7" t="s">
        <v>9</v>
      </c>
      <c r="X205" s="7" t="s">
        <v>9</v>
      </c>
      <c r="Y205" s="7" t="s">
        <v>9</v>
      </c>
      <c r="Z205" s="7" t="s">
        <v>9</v>
      </c>
      <c r="AA205" s="7" t="s">
        <v>9</v>
      </c>
      <c r="AB205" s="7" t="s">
        <v>9</v>
      </c>
      <c r="AC205" s="7" t="s">
        <v>9</v>
      </c>
      <c r="AD205" s="7" t="s">
        <v>9</v>
      </c>
      <c r="AE205" s="29" t="s">
        <v>9</v>
      </c>
    </row>
    <row r="206" spans="1:31" x14ac:dyDescent="0.25">
      <c r="A206" s="5" t="s">
        <v>346</v>
      </c>
      <c r="B206" s="3" t="s">
        <v>347</v>
      </c>
      <c r="C206" s="9">
        <v>81.180000000000007</v>
      </c>
      <c r="D206" s="39">
        <v>45.82</v>
      </c>
      <c r="E206" s="40">
        <v>3064</v>
      </c>
      <c r="F206" s="39">
        <v>1302</v>
      </c>
      <c r="G206" s="39">
        <v>55</v>
      </c>
      <c r="H206" s="4">
        <v>66.790000000000006</v>
      </c>
      <c r="I206" s="10" t="s">
        <v>9</v>
      </c>
      <c r="J206" s="7" t="s">
        <v>9</v>
      </c>
      <c r="K206" s="7" t="s">
        <v>9</v>
      </c>
      <c r="L206" s="7" t="s">
        <v>9</v>
      </c>
      <c r="M206" s="7" t="s">
        <v>9</v>
      </c>
      <c r="N206" s="7" t="s">
        <v>9</v>
      </c>
      <c r="O206" s="7" t="s">
        <v>9</v>
      </c>
      <c r="P206" s="7" t="s">
        <v>9</v>
      </c>
      <c r="Q206" s="7" t="s">
        <v>9</v>
      </c>
      <c r="R206" s="7" t="s">
        <v>9</v>
      </c>
      <c r="S206" s="7" t="s">
        <v>9</v>
      </c>
      <c r="T206" s="7" t="s">
        <v>9</v>
      </c>
      <c r="U206" s="7" t="s">
        <v>9</v>
      </c>
      <c r="V206" s="7" t="s">
        <v>9</v>
      </c>
      <c r="W206" s="7" t="s">
        <v>9</v>
      </c>
      <c r="X206" s="7" t="s">
        <v>9</v>
      </c>
      <c r="Y206" s="7" t="s">
        <v>9</v>
      </c>
      <c r="Z206" s="7" t="s">
        <v>9</v>
      </c>
      <c r="AA206" s="7" t="s">
        <v>9</v>
      </c>
      <c r="AB206" s="7" t="s">
        <v>9</v>
      </c>
      <c r="AC206" s="7" t="s">
        <v>9</v>
      </c>
      <c r="AD206" s="7" t="s">
        <v>9</v>
      </c>
      <c r="AE206" s="29" t="s">
        <v>9</v>
      </c>
    </row>
    <row r="207" spans="1:31" x14ac:dyDescent="0.25">
      <c r="A207" s="5" t="s">
        <v>348</v>
      </c>
      <c r="B207" s="3" t="s">
        <v>349</v>
      </c>
      <c r="C207" s="9">
        <v>48.63</v>
      </c>
      <c r="D207" s="39">
        <v>71</v>
      </c>
      <c r="E207" s="40">
        <v>3258.3333333333298</v>
      </c>
      <c r="F207" s="39">
        <v>843.73</v>
      </c>
      <c r="G207" s="39">
        <v>120.5</v>
      </c>
      <c r="H207" s="4">
        <v>4.8499999999999996</v>
      </c>
      <c r="I207" s="10" t="s">
        <v>9</v>
      </c>
      <c r="J207" s="7" t="s">
        <v>9</v>
      </c>
      <c r="K207" s="7" t="s">
        <v>9</v>
      </c>
      <c r="L207" s="7" t="s">
        <v>9</v>
      </c>
      <c r="M207" s="7" t="s">
        <v>9</v>
      </c>
      <c r="N207" s="7" t="s">
        <v>9</v>
      </c>
      <c r="O207" s="7" t="s">
        <v>9</v>
      </c>
      <c r="P207" s="7" t="s">
        <v>9</v>
      </c>
      <c r="Q207" s="7" t="s">
        <v>9</v>
      </c>
      <c r="R207" s="7" t="s">
        <v>9</v>
      </c>
      <c r="S207" s="7" t="s">
        <v>9</v>
      </c>
      <c r="T207" s="7" t="s">
        <v>9</v>
      </c>
      <c r="U207" s="7" t="s">
        <v>9</v>
      </c>
      <c r="V207" s="7" t="s">
        <v>9</v>
      </c>
      <c r="W207" s="7" t="s">
        <v>9</v>
      </c>
      <c r="X207" s="7" t="s">
        <v>9</v>
      </c>
      <c r="Y207" s="7" t="s">
        <v>9</v>
      </c>
      <c r="Z207" s="7" t="s">
        <v>9</v>
      </c>
      <c r="AA207" s="7" t="s">
        <v>9</v>
      </c>
      <c r="AB207" s="7" t="s">
        <v>9</v>
      </c>
      <c r="AC207" s="7" t="s">
        <v>9</v>
      </c>
      <c r="AD207" s="7" t="s">
        <v>9</v>
      </c>
      <c r="AE207" s="29" t="s">
        <v>9</v>
      </c>
    </row>
    <row r="208" spans="1:31" x14ac:dyDescent="0.25">
      <c r="A208" s="5" t="s">
        <v>350</v>
      </c>
      <c r="B208" s="3" t="s">
        <v>351</v>
      </c>
      <c r="C208" s="9"/>
      <c r="D208" s="39"/>
      <c r="E208" s="40"/>
      <c r="F208" s="39"/>
      <c r="G208" s="39"/>
      <c r="H208" s="4"/>
      <c r="I208" s="10" t="s">
        <v>9</v>
      </c>
      <c r="J208" s="7" t="s">
        <v>9</v>
      </c>
      <c r="K208" s="7" t="s">
        <v>9</v>
      </c>
      <c r="L208" s="7" t="s">
        <v>9</v>
      </c>
      <c r="M208" s="7" t="s">
        <v>9</v>
      </c>
      <c r="N208" s="7" t="s">
        <v>9</v>
      </c>
      <c r="O208" s="7" t="s">
        <v>9</v>
      </c>
      <c r="P208" s="7" t="s">
        <v>9</v>
      </c>
      <c r="Q208" s="7" t="s">
        <v>9</v>
      </c>
      <c r="R208" s="7" t="s">
        <v>9</v>
      </c>
      <c r="S208" s="7" t="s">
        <v>9</v>
      </c>
      <c r="T208" s="7" t="s">
        <v>9</v>
      </c>
      <c r="U208" s="7" t="s">
        <v>9</v>
      </c>
      <c r="V208" s="7" t="s">
        <v>9</v>
      </c>
      <c r="W208" s="7" t="s">
        <v>9</v>
      </c>
      <c r="X208" s="7" t="s">
        <v>9</v>
      </c>
      <c r="Y208" s="7" t="s">
        <v>9</v>
      </c>
      <c r="Z208" s="7" t="s">
        <v>9</v>
      </c>
      <c r="AA208" s="7" t="s">
        <v>9</v>
      </c>
      <c r="AB208" s="7" t="s">
        <v>9</v>
      </c>
      <c r="AC208" s="7" t="s">
        <v>9</v>
      </c>
      <c r="AD208" s="7" t="s">
        <v>9</v>
      </c>
      <c r="AE208" s="29" t="s">
        <v>9</v>
      </c>
    </row>
    <row r="209" spans="1:31" x14ac:dyDescent="0.25">
      <c r="A209" s="5" t="s">
        <v>352</v>
      </c>
      <c r="B209" s="3" t="s">
        <v>353</v>
      </c>
      <c r="C209" s="9">
        <v>914.45</v>
      </c>
      <c r="D209" s="39">
        <v>228.88</v>
      </c>
      <c r="E209" s="40">
        <v>17411</v>
      </c>
      <c r="F209" s="39">
        <v>188.99</v>
      </c>
      <c r="G209" s="39">
        <v>50</v>
      </c>
      <c r="H209" s="4">
        <v>181.05</v>
      </c>
      <c r="I209" s="10" t="s">
        <v>9</v>
      </c>
      <c r="J209" s="7" t="s">
        <v>9</v>
      </c>
      <c r="K209" s="7" t="s">
        <v>9</v>
      </c>
      <c r="L209" s="7" t="s">
        <v>9</v>
      </c>
      <c r="M209" s="7" t="s">
        <v>9</v>
      </c>
      <c r="N209" s="7" t="s">
        <v>9</v>
      </c>
      <c r="O209" s="7" t="s">
        <v>9</v>
      </c>
      <c r="P209" s="7" t="s">
        <v>9</v>
      </c>
      <c r="Q209" s="7" t="s">
        <v>9</v>
      </c>
      <c r="R209" s="7" t="s">
        <v>9</v>
      </c>
      <c r="S209" s="7" t="s">
        <v>9</v>
      </c>
      <c r="T209" s="7" t="s">
        <v>9</v>
      </c>
      <c r="U209" s="7" t="s">
        <v>9</v>
      </c>
      <c r="V209" s="7" t="s">
        <v>9</v>
      </c>
      <c r="W209" s="7" t="s">
        <v>9</v>
      </c>
      <c r="X209" s="7" t="s">
        <v>9</v>
      </c>
      <c r="Y209" s="7" t="s">
        <v>9</v>
      </c>
      <c r="Z209" s="7" t="s">
        <v>9</v>
      </c>
      <c r="AA209" s="7" t="s">
        <v>9</v>
      </c>
      <c r="AB209" s="7" t="s">
        <v>9</v>
      </c>
      <c r="AC209" s="7" t="s">
        <v>9</v>
      </c>
      <c r="AD209" s="7" t="s">
        <v>9</v>
      </c>
      <c r="AE209" s="29" t="s">
        <v>9</v>
      </c>
    </row>
    <row r="210" spans="1:31" x14ac:dyDescent="0.25">
      <c r="A210" s="5" t="s">
        <v>354</v>
      </c>
      <c r="B210" s="3" t="s">
        <v>355</v>
      </c>
      <c r="C210" s="9">
        <v>81.804543662499995</v>
      </c>
      <c r="D210" s="39">
        <v>60.853555249999999</v>
      </c>
      <c r="E210" s="40">
        <v>6420.1458332499997</v>
      </c>
      <c r="F210" s="39">
        <v>1217.1826305</v>
      </c>
      <c r="G210" s="39">
        <v>58.75</v>
      </c>
      <c r="H210" s="4">
        <v>93.998486549999996</v>
      </c>
      <c r="I210" s="10" t="s">
        <v>9</v>
      </c>
      <c r="J210" s="7">
        <v>1.25</v>
      </c>
      <c r="K210" s="7" t="s">
        <v>9</v>
      </c>
      <c r="L210" s="7" t="s">
        <v>9</v>
      </c>
      <c r="M210" s="7" t="s">
        <v>9</v>
      </c>
      <c r="N210" s="7" t="s">
        <v>9</v>
      </c>
      <c r="O210" s="7" t="s">
        <v>9</v>
      </c>
      <c r="P210" s="7" t="s">
        <v>9</v>
      </c>
      <c r="Q210" s="7" t="s">
        <v>9</v>
      </c>
      <c r="R210" s="7" t="s">
        <v>9</v>
      </c>
      <c r="S210" s="7" t="s">
        <v>9</v>
      </c>
      <c r="T210" s="7" t="s">
        <v>9</v>
      </c>
      <c r="U210" s="7" t="s">
        <v>9</v>
      </c>
      <c r="V210" s="7" t="s">
        <v>9</v>
      </c>
      <c r="W210" s="7" t="s">
        <v>9</v>
      </c>
      <c r="X210" s="7" t="s">
        <v>9</v>
      </c>
      <c r="Y210" s="7" t="s">
        <v>9</v>
      </c>
      <c r="Z210" s="7" t="s">
        <v>9</v>
      </c>
      <c r="AA210" s="7" t="s">
        <v>9</v>
      </c>
      <c r="AB210" s="7" t="s">
        <v>9</v>
      </c>
      <c r="AC210" s="7" t="s">
        <v>9</v>
      </c>
      <c r="AD210" s="7" t="s">
        <v>9</v>
      </c>
      <c r="AE210" s="29" t="s">
        <v>9</v>
      </c>
    </row>
    <row r="211" spans="1:31" x14ac:dyDescent="0.25">
      <c r="A211" s="5" t="s">
        <v>356</v>
      </c>
      <c r="B211" s="3" t="s">
        <v>357</v>
      </c>
      <c r="C211" s="9">
        <v>945.18405063333296</v>
      </c>
      <c r="D211" s="39">
        <v>389</v>
      </c>
      <c r="E211" s="40">
        <v>37461.666666666599</v>
      </c>
      <c r="F211" s="39">
        <v>1826.0426167088499</v>
      </c>
      <c r="G211" s="39">
        <v>95.173333333333304</v>
      </c>
      <c r="H211" s="4">
        <v>201.122137833333</v>
      </c>
      <c r="I211" s="10" t="s">
        <v>9</v>
      </c>
      <c r="J211" s="7" t="s">
        <v>9</v>
      </c>
      <c r="K211" s="7" t="s">
        <v>9</v>
      </c>
      <c r="L211" s="7" t="s">
        <v>9</v>
      </c>
      <c r="M211" s="7" t="s">
        <v>9</v>
      </c>
      <c r="N211" s="7" t="s">
        <v>9</v>
      </c>
      <c r="O211" s="7" t="s">
        <v>9</v>
      </c>
      <c r="P211" s="7" t="s">
        <v>9</v>
      </c>
      <c r="Q211" s="7" t="s">
        <v>9</v>
      </c>
      <c r="R211" s="7" t="s">
        <v>9</v>
      </c>
      <c r="S211" s="7" t="s">
        <v>9</v>
      </c>
      <c r="T211" s="7" t="s">
        <v>9</v>
      </c>
      <c r="U211" s="7" t="s">
        <v>9</v>
      </c>
      <c r="V211" s="7" t="s">
        <v>9</v>
      </c>
      <c r="W211" s="7" t="s">
        <v>9</v>
      </c>
      <c r="X211" s="7" t="s">
        <v>9</v>
      </c>
      <c r="Y211" s="7" t="s">
        <v>9</v>
      </c>
      <c r="Z211" s="7" t="s">
        <v>9</v>
      </c>
      <c r="AA211" s="7" t="s">
        <v>9</v>
      </c>
      <c r="AB211" s="7" t="s">
        <v>9</v>
      </c>
      <c r="AC211" s="7" t="s">
        <v>9</v>
      </c>
      <c r="AD211" s="7" t="s">
        <v>9</v>
      </c>
      <c r="AE211" s="29" t="s">
        <v>9</v>
      </c>
    </row>
    <row r="212" spans="1:31" x14ac:dyDescent="0.25">
      <c r="A212" s="5" t="s">
        <v>358</v>
      </c>
      <c r="B212" s="3" t="s">
        <v>359</v>
      </c>
      <c r="C212" s="9">
        <v>62.807272359999999</v>
      </c>
      <c r="D212" s="39">
        <v>65.841875002500004</v>
      </c>
      <c r="E212" s="40">
        <v>4704.5</v>
      </c>
      <c r="F212" s="39">
        <v>158.06451943168901</v>
      </c>
      <c r="G212" s="39">
        <v>59.75</v>
      </c>
      <c r="H212" s="4">
        <v>30.574841920000001</v>
      </c>
      <c r="I212" s="10" t="s">
        <v>9</v>
      </c>
      <c r="J212" s="7" t="s">
        <v>9</v>
      </c>
      <c r="K212" s="7" t="s">
        <v>9</v>
      </c>
      <c r="L212" s="7" t="s">
        <v>9</v>
      </c>
      <c r="M212" s="7" t="s">
        <v>9</v>
      </c>
      <c r="N212" s="7" t="s">
        <v>9</v>
      </c>
      <c r="O212" s="7" t="s">
        <v>9</v>
      </c>
      <c r="P212" s="7" t="s">
        <v>9</v>
      </c>
      <c r="Q212" s="7" t="s">
        <v>9</v>
      </c>
      <c r="R212" s="7" t="s">
        <v>9</v>
      </c>
      <c r="S212" s="7" t="s">
        <v>9</v>
      </c>
      <c r="T212" s="7" t="s">
        <v>9</v>
      </c>
      <c r="U212" s="7" t="s">
        <v>9</v>
      </c>
      <c r="V212" s="7" t="s">
        <v>9</v>
      </c>
      <c r="W212" s="7" t="s">
        <v>9</v>
      </c>
      <c r="X212" s="7" t="s">
        <v>9</v>
      </c>
      <c r="Y212" s="7" t="s">
        <v>9</v>
      </c>
      <c r="Z212" s="7" t="s">
        <v>9</v>
      </c>
      <c r="AA212" s="7" t="s">
        <v>9</v>
      </c>
      <c r="AB212" s="7" t="s">
        <v>9</v>
      </c>
      <c r="AC212" s="7" t="s">
        <v>9</v>
      </c>
      <c r="AD212" s="7" t="s">
        <v>9</v>
      </c>
      <c r="AE212" s="29" t="s">
        <v>9</v>
      </c>
    </row>
    <row r="213" spans="1:31" x14ac:dyDescent="0.25">
      <c r="A213" s="5" t="s">
        <v>360</v>
      </c>
      <c r="B213" s="3" t="s">
        <v>361</v>
      </c>
      <c r="C213" s="9">
        <v>1271.3700531249999</v>
      </c>
      <c r="D213" s="39">
        <v>745.37249999999995</v>
      </c>
      <c r="E213" s="40">
        <v>58828.5</v>
      </c>
      <c r="F213" s="39">
        <v>1063.2149999999999</v>
      </c>
      <c r="G213" s="39">
        <v>90</v>
      </c>
      <c r="H213" s="4">
        <v>192.747696875</v>
      </c>
      <c r="I213" s="10" t="s">
        <v>9</v>
      </c>
      <c r="J213" s="7" t="s">
        <v>9</v>
      </c>
      <c r="K213" s="7" t="s">
        <v>9</v>
      </c>
      <c r="L213" s="7" t="s">
        <v>9</v>
      </c>
      <c r="M213" s="7" t="s">
        <v>9</v>
      </c>
      <c r="N213" s="7" t="s">
        <v>9</v>
      </c>
      <c r="O213" s="7" t="s">
        <v>9</v>
      </c>
      <c r="P213" s="7" t="s">
        <v>9</v>
      </c>
      <c r="Q213" s="7" t="s">
        <v>9</v>
      </c>
      <c r="R213" s="7" t="s">
        <v>9</v>
      </c>
      <c r="S213" s="7" t="s">
        <v>9</v>
      </c>
      <c r="T213" s="7" t="s">
        <v>9</v>
      </c>
      <c r="U213" s="7" t="s">
        <v>9</v>
      </c>
      <c r="V213" s="7" t="s">
        <v>9</v>
      </c>
      <c r="W213" s="7" t="s">
        <v>9</v>
      </c>
      <c r="X213" s="7" t="s">
        <v>9</v>
      </c>
      <c r="Y213" s="7" t="s">
        <v>9</v>
      </c>
      <c r="Z213" s="7" t="s">
        <v>9</v>
      </c>
      <c r="AA213" s="7" t="s">
        <v>9</v>
      </c>
      <c r="AB213" s="7" t="s">
        <v>9</v>
      </c>
      <c r="AC213" s="7" t="s">
        <v>9</v>
      </c>
      <c r="AD213" s="7" t="s">
        <v>9</v>
      </c>
      <c r="AE213" s="29" t="s">
        <v>9</v>
      </c>
    </row>
    <row r="214" spans="1:31" x14ac:dyDescent="0.25">
      <c r="A214" s="5" t="s">
        <v>362</v>
      </c>
      <c r="B214" s="3" t="s">
        <v>363</v>
      </c>
      <c r="C214" s="9">
        <v>82.734258799749995</v>
      </c>
      <c r="D214" s="39">
        <v>132.30000000000001</v>
      </c>
      <c r="E214" s="40">
        <v>9309.25</v>
      </c>
      <c r="F214" s="39">
        <v>226.71565097499999</v>
      </c>
      <c r="G214" s="39">
        <v>80</v>
      </c>
      <c r="H214" s="4">
        <v>50.287241204999901</v>
      </c>
      <c r="I214" s="10" t="s">
        <v>9</v>
      </c>
      <c r="J214" s="7" t="s">
        <v>9</v>
      </c>
      <c r="K214" s="7" t="s">
        <v>9</v>
      </c>
      <c r="L214" s="7" t="s">
        <v>9</v>
      </c>
      <c r="M214" s="7" t="s">
        <v>9</v>
      </c>
      <c r="N214" s="7" t="s">
        <v>9</v>
      </c>
      <c r="O214" s="7" t="s">
        <v>9</v>
      </c>
      <c r="P214" s="7" t="s">
        <v>9</v>
      </c>
      <c r="Q214" s="7" t="s">
        <v>9</v>
      </c>
      <c r="R214" s="7" t="s">
        <v>9</v>
      </c>
      <c r="S214" s="7" t="s">
        <v>9</v>
      </c>
      <c r="T214" s="7" t="s">
        <v>9</v>
      </c>
      <c r="U214" s="7" t="s">
        <v>9</v>
      </c>
      <c r="V214" s="7" t="s">
        <v>9</v>
      </c>
      <c r="W214" s="7" t="s">
        <v>9</v>
      </c>
      <c r="X214" s="7" t="s">
        <v>9</v>
      </c>
      <c r="Y214" s="7" t="s">
        <v>9</v>
      </c>
      <c r="Z214" s="7" t="s">
        <v>9</v>
      </c>
      <c r="AA214" s="7" t="s">
        <v>9</v>
      </c>
      <c r="AB214" s="7" t="s">
        <v>9</v>
      </c>
      <c r="AC214" s="7" t="s">
        <v>9</v>
      </c>
      <c r="AD214" s="7" t="s">
        <v>9</v>
      </c>
      <c r="AE214" s="29" t="s">
        <v>9</v>
      </c>
    </row>
    <row r="215" spans="1:31" x14ac:dyDescent="0.25">
      <c r="A215" s="5" t="s">
        <v>364</v>
      </c>
      <c r="B215" s="3" t="s">
        <v>365</v>
      </c>
      <c r="C215" s="9">
        <v>493.73657009999999</v>
      </c>
      <c r="D215" s="39">
        <v>589.5</v>
      </c>
      <c r="E215" s="40">
        <v>27071.5</v>
      </c>
      <c r="F215" s="39">
        <v>523.33771979999995</v>
      </c>
      <c r="G215" s="39">
        <v>85</v>
      </c>
      <c r="H215" s="4">
        <v>129.09304990000001</v>
      </c>
      <c r="I215" s="10" t="s">
        <v>9</v>
      </c>
      <c r="J215" s="7" t="s">
        <v>9</v>
      </c>
      <c r="K215" s="7" t="s">
        <v>9</v>
      </c>
      <c r="L215" s="7" t="s">
        <v>9</v>
      </c>
      <c r="M215" s="7" t="s">
        <v>9</v>
      </c>
      <c r="N215" s="7" t="s">
        <v>9</v>
      </c>
      <c r="O215" s="7" t="s">
        <v>9</v>
      </c>
      <c r="P215" s="7" t="s">
        <v>9</v>
      </c>
      <c r="Q215" s="7" t="s">
        <v>9</v>
      </c>
      <c r="R215" s="7" t="s">
        <v>9</v>
      </c>
      <c r="S215" s="7" t="s">
        <v>9</v>
      </c>
      <c r="T215" s="7" t="s">
        <v>9</v>
      </c>
      <c r="U215" s="7" t="s">
        <v>9</v>
      </c>
      <c r="V215" s="7" t="s">
        <v>9</v>
      </c>
      <c r="W215" s="7" t="s">
        <v>9</v>
      </c>
      <c r="X215" s="7" t="s">
        <v>9</v>
      </c>
      <c r="Y215" s="7" t="s">
        <v>9</v>
      </c>
      <c r="Z215" s="7" t="s">
        <v>9</v>
      </c>
      <c r="AA215" s="7" t="s">
        <v>9</v>
      </c>
      <c r="AB215" s="7" t="s">
        <v>9</v>
      </c>
      <c r="AC215" s="7" t="s">
        <v>9</v>
      </c>
      <c r="AD215" s="7" t="s">
        <v>9</v>
      </c>
      <c r="AE215" s="29" t="s">
        <v>9</v>
      </c>
    </row>
    <row r="216" spans="1:31" x14ac:dyDescent="0.25">
      <c r="A216" s="5" t="s">
        <v>366</v>
      </c>
      <c r="B216" s="3" t="s">
        <v>367</v>
      </c>
      <c r="C216" s="9">
        <v>271.03613992499999</v>
      </c>
      <c r="D216" s="39">
        <v>309.25</v>
      </c>
      <c r="E216" s="40">
        <v>10704.75</v>
      </c>
      <c r="F216" s="39">
        <v>223.35</v>
      </c>
      <c r="G216" s="39">
        <v>82</v>
      </c>
      <c r="H216" s="4">
        <v>77.221260064999996</v>
      </c>
      <c r="I216" s="10" t="s">
        <v>9</v>
      </c>
      <c r="J216" s="7" t="s">
        <v>9</v>
      </c>
      <c r="K216" s="7" t="s">
        <v>9</v>
      </c>
      <c r="L216" s="7" t="s">
        <v>9</v>
      </c>
      <c r="M216" s="7" t="s">
        <v>9</v>
      </c>
      <c r="N216" s="7" t="s">
        <v>9</v>
      </c>
      <c r="O216" s="7" t="s">
        <v>9</v>
      </c>
      <c r="P216" s="7" t="s">
        <v>9</v>
      </c>
      <c r="Q216" s="7" t="s">
        <v>9</v>
      </c>
      <c r="R216" s="7" t="s">
        <v>9</v>
      </c>
      <c r="S216" s="7" t="s">
        <v>9</v>
      </c>
      <c r="T216" s="7" t="s">
        <v>9</v>
      </c>
      <c r="U216" s="7" t="s">
        <v>9</v>
      </c>
      <c r="V216" s="7" t="s">
        <v>9</v>
      </c>
      <c r="W216" s="7" t="s">
        <v>9</v>
      </c>
      <c r="X216" s="7" t="s">
        <v>9</v>
      </c>
      <c r="Y216" s="7" t="s">
        <v>9</v>
      </c>
      <c r="Z216" s="7" t="s">
        <v>9</v>
      </c>
      <c r="AA216" s="7" t="s">
        <v>9</v>
      </c>
      <c r="AB216" s="7" t="s">
        <v>9</v>
      </c>
      <c r="AC216" s="7" t="s">
        <v>9</v>
      </c>
      <c r="AD216" s="7" t="s">
        <v>9</v>
      </c>
      <c r="AE216" s="29" t="s">
        <v>9</v>
      </c>
    </row>
    <row r="217" spans="1:31" x14ac:dyDescent="0.25">
      <c r="A217" s="5" t="s">
        <v>368</v>
      </c>
      <c r="B217" s="3" t="s">
        <v>369</v>
      </c>
      <c r="C217" s="9">
        <v>93.592049994999996</v>
      </c>
      <c r="D217" s="39">
        <v>102.05</v>
      </c>
      <c r="E217" s="40">
        <v>4323.75</v>
      </c>
      <c r="F217" s="39">
        <v>2776.47380304236</v>
      </c>
      <c r="G217" s="39">
        <v>85.9</v>
      </c>
      <c r="H217" s="4">
        <v>33.708437959999998</v>
      </c>
      <c r="I217" s="10" t="s">
        <v>9</v>
      </c>
      <c r="J217" s="7" t="s">
        <v>9</v>
      </c>
      <c r="K217" s="7" t="s">
        <v>9</v>
      </c>
      <c r="L217" s="7" t="s">
        <v>9</v>
      </c>
      <c r="M217" s="7" t="s">
        <v>9</v>
      </c>
      <c r="N217" s="7" t="s">
        <v>9</v>
      </c>
      <c r="O217" s="7" t="s">
        <v>9</v>
      </c>
      <c r="P217" s="7" t="s">
        <v>9</v>
      </c>
      <c r="Q217" s="7" t="s">
        <v>9</v>
      </c>
      <c r="R217" s="7" t="s">
        <v>9</v>
      </c>
      <c r="S217" s="7" t="s">
        <v>9</v>
      </c>
      <c r="T217" s="7" t="s">
        <v>9</v>
      </c>
      <c r="U217" s="7" t="s">
        <v>9</v>
      </c>
      <c r="V217" s="7" t="s">
        <v>9</v>
      </c>
      <c r="W217" s="7" t="s">
        <v>9</v>
      </c>
      <c r="X217" s="7" t="s">
        <v>9</v>
      </c>
      <c r="Y217" s="7" t="s">
        <v>9</v>
      </c>
      <c r="Z217" s="7" t="s">
        <v>9</v>
      </c>
      <c r="AA217" s="7" t="s">
        <v>9</v>
      </c>
      <c r="AB217" s="7" t="s">
        <v>9</v>
      </c>
      <c r="AC217" s="7" t="s">
        <v>9</v>
      </c>
      <c r="AD217" s="7" t="s">
        <v>9</v>
      </c>
      <c r="AE217" s="29" t="s">
        <v>9</v>
      </c>
    </row>
    <row r="218" spans="1:31" x14ac:dyDescent="0.25">
      <c r="A218" s="5" t="s">
        <v>370</v>
      </c>
      <c r="B218" s="3" t="s">
        <v>371</v>
      </c>
      <c r="C218" s="9">
        <v>291.62396686666602</v>
      </c>
      <c r="D218" s="39">
        <v>113</v>
      </c>
      <c r="E218" s="40">
        <v>7201.3333333333303</v>
      </c>
      <c r="F218" s="39">
        <v>358.76188828470799</v>
      </c>
      <c r="G218" s="39">
        <v>65</v>
      </c>
      <c r="H218" s="4">
        <v>58.377917740000001</v>
      </c>
      <c r="I218" s="10" t="s">
        <v>9</v>
      </c>
      <c r="J218" s="7" t="s">
        <v>9</v>
      </c>
      <c r="K218" s="7" t="s">
        <v>9</v>
      </c>
      <c r="L218" s="7" t="s">
        <v>9</v>
      </c>
      <c r="M218" s="7" t="s">
        <v>9</v>
      </c>
      <c r="N218" s="7" t="s">
        <v>9</v>
      </c>
      <c r="O218" s="7" t="s">
        <v>9</v>
      </c>
      <c r="P218" s="7" t="s">
        <v>9</v>
      </c>
      <c r="Q218" s="7" t="s">
        <v>9</v>
      </c>
      <c r="R218" s="7" t="s">
        <v>9</v>
      </c>
      <c r="S218" s="7" t="s">
        <v>9</v>
      </c>
      <c r="T218" s="7" t="s">
        <v>9</v>
      </c>
      <c r="U218" s="7" t="s">
        <v>9</v>
      </c>
      <c r="V218" s="7" t="s">
        <v>9</v>
      </c>
      <c r="W218" s="7" t="s">
        <v>9</v>
      </c>
      <c r="X218" s="7" t="s">
        <v>9</v>
      </c>
      <c r="Y218" s="7" t="s">
        <v>9</v>
      </c>
      <c r="Z218" s="7" t="s">
        <v>9</v>
      </c>
      <c r="AA218" s="7" t="s">
        <v>9</v>
      </c>
      <c r="AB218" s="7" t="s">
        <v>9</v>
      </c>
      <c r="AC218" s="7" t="s">
        <v>9</v>
      </c>
      <c r="AD218" s="7" t="s">
        <v>9</v>
      </c>
      <c r="AE218" s="29" t="s">
        <v>9</v>
      </c>
    </row>
    <row r="219" spans="1:31" x14ac:dyDescent="0.25">
      <c r="A219" s="5" t="s">
        <v>372</v>
      </c>
      <c r="B219" s="3" t="s">
        <v>373</v>
      </c>
      <c r="C219" s="9">
        <v>459.78043962499999</v>
      </c>
      <c r="D219" s="39">
        <v>114.52</v>
      </c>
      <c r="E219" s="40">
        <v>7986</v>
      </c>
      <c r="F219" s="39">
        <v>804.68645994997803</v>
      </c>
      <c r="G219" s="39">
        <v>60</v>
      </c>
      <c r="H219" s="4">
        <v>141.45727934749999</v>
      </c>
      <c r="I219" s="10" t="s">
        <v>9</v>
      </c>
      <c r="J219" s="7" t="s">
        <v>9</v>
      </c>
      <c r="K219" s="7" t="s">
        <v>9</v>
      </c>
      <c r="L219" s="7" t="s">
        <v>9</v>
      </c>
      <c r="M219" s="7" t="s">
        <v>9</v>
      </c>
      <c r="N219" s="7" t="s">
        <v>9</v>
      </c>
      <c r="O219" s="7" t="s">
        <v>9</v>
      </c>
      <c r="P219" s="7" t="s">
        <v>9</v>
      </c>
      <c r="Q219" s="7" t="s">
        <v>9</v>
      </c>
      <c r="R219" s="7" t="s">
        <v>9</v>
      </c>
      <c r="S219" s="7" t="s">
        <v>9</v>
      </c>
      <c r="T219" s="7" t="s">
        <v>9</v>
      </c>
      <c r="U219" s="7" t="s">
        <v>9</v>
      </c>
      <c r="V219" s="7" t="s">
        <v>9</v>
      </c>
      <c r="W219" s="7" t="s">
        <v>9</v>
      </c>
      <c r="X219" s="7" t="s">
        <v>9</v>
      </c>
      <c r="Y219" s="7" t="s">
        <v>9</v>
      </c>
      <c r="Z219" s="7" t="s">
        <v>9</v>
      </c>
      <c r="AA219" s="7" t="s">
        <v>9</v>
      </c>
      <c r="AB219" s="7" t="s">
        <v>9</v>
      </c>
      <c r="AC219" s="7" t="s">
        <v>9</v>
      </c>
      <c r="AD219" s="7" t="s">
        <v>9</v>
      </c>
      <c r="AE219" s="29" t="s">
        <v>9</v>
      </c>
    </row>
    <row r="220" spans="1:31" x14ac:dyDescent="0.25">
      <c r="A220" s="5" t="s">
        <v>374</v>
      </c>
      <c r="B220" s="3" t="s">
        <v>375</v>
      </c>
      <c r="C220" s="9">
        <v>888.11</v>
      </c>
      <c r="D220" s="39">
        <v>607.20000000000005</v>
      </c>
      <c r="E220" s="40">
        <v>54473</v>
      </c>
      <c r="F220" s="39">
        <v>703.18</v>
      </c>
      <c r="G220" s="39">
        <v>67.680000000000007</v>
      </c>
      <c r="H220" s="4">
        <v>196.35</v>
      </c>
      <c r="I220" s="10" t="s">
        <v>9</v>
      </c>
      <c r="J220" s="7" t="s">
        <v>9</v>
      </c>
      <c r="K220" s="7" t="s">
        <v>9</v>
      </c>
      <c r="L220" s="7" t="s">
        <v>9</v>
      </c>
      <c r="M220" s="7" t="s">
        <v>9</v>
      </c>
      <c r="N220" s="7" t="s">
        <v>9</v>
      </c>
      <c r="O220" s="7" t="s">
        <v>9</v>
      </c>
      <c r="P220" s="7" t="s">
        <v>9</v>
      </c>
      <c r="Q220" s="7" t="s">
        <v>9</v>
      </c>
      <c r="R220" s="7" t="s">
        <v>9</v>
      </c>
      <c r="S220" s="7" t="s">
        <v>9</v>
      </c>
      <c r="T220" s="7" t="s">
        <v>9</v>
      </c>
      <c r="U220" s="7" t="s">
        <v>9</v>
      </c>
      <c r="V220" s="7" t="s">
        <v>9</v>
      </c>
      <c r="W220" s="7" t="s">
        <v>9</v>
      </c>
      <c r="X220" s="7" t="s">
        <v>9</v>
      </c>
      <c r="Y220" s="7" t="s">
        <v>9</v>
      </c>
      <c r="Z220" s="7" t="s">
        <v>9</v>
      </c>
      <c r="AA220" s="7" t="s">
        <v>9</v>
      </c>
      <c r="AB220" s="7" t="s">
        <v>9</v>
      </c>
      <c r="AC220" s="7" t="s">
        <v>9</v>
      </c>
      <c r="AD220" s="7" t="s">
        <v>9</v>
      </c>
      <c r="AE220" s="29" t="s">
        <v>9</v>
      </c>
    </row>
    <row r="221" spans="1:31" x14ac:dyDescent="0.25">
      <c r="A221" s="5" t="s">
        <v>376</v>
      </c>
      <c r="B221" s="3" t="s">
        <v>377</v>
      </c>
      <c r="C221" s="9">
        <v>148.91</v>
      </c>
      <c r="D221" s="39">
        <v>62.46</v>
      </c>
      <c r="E221" s="40">
        <v>5659</v>
      </c>
      <c r="F221" s="39">
        <v>821.45</v>
      </c>
      <c r="G221" s="39">
        <v>55.75</v>
      </c>
      <c r="H221" s="4">
        <v>60.61</v>
      </c>
      <c r="I221" s="10" t="s">
        <v>9</v>
      </c>
      <c r="J221" s="7" t="s">
        <v>9</v>
      </c>
      <c r="K221" s="7" t="s">
        <v>9</v>
      </c>
      <c r="L221" s="7" t="s">
        <v>9</v>
      </c>
      <c r="M221" s="7" t="s">
        <v>9</v>
      </c>
      <c r="N221" s="7" t="s">
        <v>9</v>
      </c>
      <c r="O221" s="7" t="s">
        <v>9</v>
      </c>
      <c r="P221" s="7" t="s">
        <v>9</v>
      </c>
      <c r="Q221" s="7" t="s">
        <v>9</v>
      </c>
      <c r="R221" s="7" t="s">
        <v>9</v>
      </c>
      <c r="S221" s="7" t="s">
        <v>9</v>
      </c>
      <c r="T221" s="7" t="s">
        <v>9</v>
      </c>
      <c r="U221" s="7" t="s">
        <v>9</v>
      </c>
      <c r="V221" s="7" t="s">
        <v>9</v>
      </c>
      <c r="W221" s="7" t="s">
        <v>9</v>
      </c>
      <c r="X221" s="7" t="s">
        <v>9</v>
      </c>
      <c r="Y221" s="7" t="s">
        <v>9</v>
      </c>
      <c r="Z221" s="7" t="s">
        <v>9</v>
      </c>
      <c r="AA221" s="7" t="s">
        <v>9</v>
      </c>
      <c r="AB221" s="7" t="s">
        <v>9</v>
      </c>
      <c r="AC221" s="7" t="s">
        <v>9</v>
      </c>
      <c r="AD221" s="7" t="s">
        <v>9</v>
      </c>
      <c r="AE221" s="29" t="s">
        <v>9</v>
      </c>
    </row>
    <row r="222" spans="1:31" x14ac:dyDescent="0.25">
      <c r="A222" s="5" t="s">
        <v>378</v>
      </c>
      <c r="B222" s="3" t="s">
        <v>379</v>
      </c>
      <c r="C222" s="9"/>
      <c r="D222" s="39"/>
      <c r="E222" s="40"/>
      <c r="F222" s="39"/>
      <c r="G222" s="39"/>
      <c r="H222" s="4"/>
      <c r="I222" s="10" t="s">
        <v>9</v>
      </c>
      <c r="J222" s="7" t="s">
        <v>9</v>
      </c>
      <c r="K222" s="7" t="s">
        <v>9</v>
      </c>
      <c r="L222" s="7" t="s">
        <v>9</v>
      </c>
      <c r="M222" s="7" t="s">
        <v>9</v>
      </c>
      <c r="N222" s="7" t="s">
        <v>9</v>
      </c>
      <c r="O222" s="7" t="s">
        <v>9</v>
      </c>
      <c r="P222" s="7" t="s">
        <v>9</v>
      </c>
      <c r="Q222" s="7" t="s">
        <v>9</v>
      </c>
      <c r="R222" s="7" t="s">
        <v>9</v>
      </c>
      <c r="S222" s="7" t="s">
        <v>9</v>
      </c>
      <c r="T222" s="7" t="s">
        <v>9</v>
      </c>
      <c r="U222" s="7" t="s">
        <v>9</v>
      </c>
      <c r="V222" s="7" t="s">
        <v>9</v>
      </c>
      <c r="W222" s="7" t="s">
        <v>9</v>
      </c>
      <c r="X222" s="7" t="s">
        <v>9</v>
      </c>
      <c r="Y222" s="7" t="s">
        <v>9</v>
      </c>
      <c r="Z222" s="7" t="s">
        <v>9</v>
      </c>
      <c r="AA222" s="7" t="s">
        <v>9</v>
      </c>
      <c r="AB222" s="7" t="s">
        <v>9</v>
      </c>
      <c r="AC222" s="7" t="s">
        <v>9</v>
      </c>
      <c r="AD222" s="7" t="s">
        <v>9</v>
      </c>
      <c r="AE222" s="29" t="s">
        <v>9</v>
      </c>
    </row>
    <row r="223" spans="1:31" x14ac:dyDescent="0.25">
      <c r="A223" s="5" t="s">
        <v>380</v>
      </c>
      <c r="B223" s="3" t="s">
        <v>381</v>
      </c>
      <c r="C223" s="9">
        <v>540.46833619999995</v>
      </c>
      <c r="D223" s="39">
        <v>265.92500000000001</v>
      </c>
      <c r="E223" s="40">
        <v>12454.75</v>
      </c>
      <c r="F223" s="39">
        <v>83.432503747499993</v>
      </c>
      <c r="G223" s="39">
        <v>63.962499999999999</v>
      </c>
      <c r="H223" s="4">
        <v>89.486909295000004</v>
      </c>
      <c r="I223" s="10" t="s">
        <v>9</v>
      </c>
      <c r="J223" s="7" t="s">
        <v>9</v>
      </c>
      <c r="K223" s="7" t="s">
        <v>9</v>
      </c>
      <c r="L223" s="7" t="s">
        <v>9</v>
      </c>
      <c r="M223" s="7" t="s">
        <v>9</v>
      </c>
      <c r="N223" s="7" t="s">
        <v>9</v>
      </c>
      <c r="O223" s="7" t="s">
        <v>9</v>
      </c>
      <c r="P223" s="7" t="s">
        <v>9</v>
      </c>
      <c r="Q223" s="7" t="s">
        <v>9</v>
      </c>
      <c r="R223" s="7" t="s">
        <v>9</v>
      </c>
      <c r="S223" s="7" t="s">
        <v>9</v>
      </c>
      <c r="T223" s="7" t="s">
        <v>9</v>
      </c>
      <c r="U223" s="7" t="s">
        <v>9</v>
      </c>
      <c r="V223" s="7" t="s">
        <v>9</v>
      </c>
      <c r="W223" s="7" t="s">
        <v>9</v>
      </c>
      <c r="X223" s="7" t="s">
        <v>9</v>
      </c>
      <c r="Y223" s="7" t="s">
        <v>9</v>
      </c>
      <c r="Z223" s="7" t="s">
        <v>9</v>
      </c>
      <c r="AA223" s="7" t="s">
        <v>9</v>
      </c>
      <c r="AB223" s="7" t="s">
        <v>9</v>
      </c>
      <c r="AC223" s="7" t="s">
        <v>9</v>
      </c>
      <c r="AD223" s="7" t="s">
        <v>9</v>
      </c>
      <c r="AE223" s="29" t="s">
        <v>9</v>
      </c>
    </row>
    <row r="224" spans="1:31" x14ac:dyDescent="0.25">
      <c r="A224" s="5" t="s">
        <v>382</v>
      </c>
      <c r="B224" s="3" t="s">
        <v>383</v>
      </c>
      <c r="C224" s="9">
        <v>837.12925932500002</v>
      </c>
      <c r="D224" s="39">
        <v>344.52499999999998</v>
      </c>
      <c r="E224" s="40">
        <v>23396</v>
      </c>
      <c r="F224" s="39">
        <v>172.47040619999899</v>
      </c>
      <c r="G224" s="39">
        <v>70.75</v>
      </c>
      <c r="H224" s="4">
        <v>293.646776974999</v>
      </c>
      <c r="I224" s="10" t="s">
        <v>9</v>
      </c>
      <c r="J224" s="7" t="s">
        <v>9</v>
      </c>
      <c r="K224" s="7" t="s">
        <v>9</v>
      </c>
      <c r="L224" s="7" t="s">
        <v>9</v>
      </c>
      <c r="M224" s="7" t="s">
        <v>9</v>
      </c>
      <c r="N224" s="7" t="s">
        <v>9</v>
      </c>
      <c r="O224" s="7" t="s">
        <v>9</v>
      </c>
      <c r="P224" s="7" t="s">
        <v>9</v>
      </c>
      <c r="Q224" s="7" t="s">
        <v>9</v>
      </c>
      <c r="R224" s="7" t="s">
        <v>9</v>
      </c>
      <c r="S224" s="7" t="s">
        <v>9</v>
      </c>
      <c r="T224" s="7" t="s">
        <v>9</v>
      </c>
      <c r="U224" s="7" t="s">
        <v>9</v>
      </c>
      <c r="V224" s="7" t="s">
        <v>9</v>
      </c>
      <c r="W224" s="7" t="s">
        <v>9</v>
      </c>
      <c r="X224" s="7" t="s">
        <v>9</v>
      </c>
      <c r="Y224" s="7" t="s">
        <v>9</v>
      </c>
      <c r="Z224" s="7" t="s">
        <v>9</v>
      </c>
      <c r="AA224" s="7" t="s">
        <v>9</v>
      </c>
      <c r="AB224" s="7" t="s">
        <v>9</v>
      </c>
      <c r="AC224" s="7" t="s">
        <v>9</v>
      </c>
      <c r="AD224" s="7" t="s">
        <v>9</v>
      </c>
      <c r="AE224" s="29" t="s">
        <v>9</v>
      </c>
    </row>
    <row r="225" spans="1:31" x14ac:dyDescent="0.25">
      <c r="A225" s="5" t="s">
        <v>384</v>
      </c>
      <c r="B225" s="3" t="s">
        <v>385</v>
      </c>
      <c r="C225" s="9">
        <v>197.08313810549899</v>
      </c>
      <c r="D225" s="39">
        <v>156</v>
      </c>
      <c r="E225" s="40">
        <v>15851.25</v>
      </c>
      <c r="F225" s="39">
        <v>1374.3274999999901</v>
      </c>
      <c r="G225" s="39">
        <v>85</v>
      </c>
      <c r="H225" s="4">
        <v>49.743446879999901</v>
      </c>
      <c r="I225" s="10" t="s">
        <v>9</v>
      </c>
      <c r="J225" s="7" t="s">
        <v>9</v>
      </c>
      <c r="K225" s="7" t="s">
        <v>9</v>
      </c>
      <c r="L225" s="7" t="s">
        <v>9</v>
      </c>
      <c r="M225" s="7" t="s">
        <v>9</v>
      </c>
      <c r="N225" s="7" t="s">
        <v>9</v>
      </c>
      <c r="O225" s="7" t="s">
        <v>9</v>
      </c>
      <c r="P225" s="7" t="s">
        <v>9</v>
      </c>
      <c r="Q225" s="7" t="s">
        <v>9</v>
      </c>
      <c r="R225" s="7" t="s">
        <v>9</v>
      </c>
      <c r="S225" s="7" t="s">
        <v>9</v>
      </c>
      <c r="T225" s="7" t="s">
        <v>9</v>
      </c>
      <c r="U225" s="7" t="s">
        <v>9</v>
      </c>
      <c r="V225" s="7" t="s">
        <v>9</v>
      </c>
      <c r="W225" s="7" t="s">
        <v>9</v>
      </c>
      <c r="X225" s="7" t="s">
        <v>9</v>
      </c>
      <c r="Y225" s="7" t="s">
        <v>9</v>
      </c>
      <c r="Z225" s="7" t="s">
        <v>9</v>
      </c>
      <c r="AA225" s="7" t="s">
        <v>9</v>
      </c>
      <c r="AB225" s="7" t="s">
        <v>9</v>
      </c>
      <c r="AC225" s="7" t="s">
        <v>9</v>
      </c>
      <c r="AD225" s="7" t="s">
        <v>9</v>
      </c>
      <c r="AE225" s="29" t="s">
        <v>9</v>
      </c>
    </row>
    <row r="226" spans="1:31" x14ac:dyDescent="0.25">
      <c r="A226" s="5" t="s">
        <v>386</v>
      </c>
      <c r="B226" s="3" t="s">
        <v>387</v>
      </c>
      <c r="C226" s="9">
        <v>2595.21</v>
      </c>
      <c r="D226" s="39">
        <v>1717.65</v>
      </c>
      <c r="E226" s="40">
        <v>115569</v>
      </c>
      <c r="F226" s="39">
        <v>1148.75</v>
      </c>
      <c r="G226" s="39">
        <v>84.1</v>
      </c>
      <c r="H226" s="4">
        <v>825.98918937500002</v>
      </c>
      <c r="I226" s="10" t="s">
        <v>9</v>
      </c>
      <c r="J226" s="7" t="s">
        <v>9</v>
      </c>
      <c r="K226" s="7" t="s">
        <v>9</v>
      </c>
      <c r="L226" s="7" t="s">
        <v>9</v>
      </c>
      <c r="M226" s="7" t="s">
        <v>9</v>
      </c>
      <c r="N226" s="7" t="s">
        <v>9</v>
      </c>
      <c r="O226" s="7" t="s">
        <v>9</v>
      </c>
      <c r="P226" s="7" t="s">
        <v>9</v>
      </c>
      <c r="Q226" s="7" t="s">
        <v>9</v>
      </c>
      <c r="R226" s="7" t="s">
        <v>9</v>
      </c>
      <c r="S226" s="7" t="s">
        <v>9</v>
      </c>
      <c r="T226" s="7" t="s">
        <v>9</v>
      </c>
      <c r="U226" s="7" t="s">
        <v>9</v>
      </c>
      <c r="V226" s="7" t="s">
        <v>9</v>
      </c>
      <c r="W226" s="7" t="s">
        <v>9</v>
      </c>
      <c r="X226" s="7" t="s">
        <v>9</v>
      </c>
      <c r="Y226" s="7" t="s">
        <v>9</v>
      </c>
      <c r="Z226" s="7" t="s">
        <v>9</v>
      </c>
      <c r="AA226" s="7" t="s">
        <v>9</v>
      </c>
      <c r="AB226" s="7" t="s">
        <v>9</v>
      </c>
      <c r="AC226" s="7" t="s">
        <v>9</v>
      </c>
      <c r="AD226" s="7" t="s">
        <v>9</v>
      </c>
      <c r="AE226" s="29" t="s">
        <v>9</v>
      </c>
    </row>
    <row r="227" spans="1:31" x14ac:dyDescent="0.25">
      <c r="A227" s="5" t="s">
        <v>388</v>
      </c>
      <c r="B227" s="3" t="s">
        <v>389</v>
      </c>
      <c r="C227" s="9">
        <v>138.94</v>
      </c>
      <c r="D227" s="39">
        <v>261.8</v>
      </c>
      <c r="E227" s="40">
        <v>5638</v>
      </c>
      <c r="F227" s="39">
        <v>1026.07</v>
      </c>
      <c r="G227" s="39">
        <v>83</v>
      </c>
      <c r="H227" s="4">
        <v>26.53</v>
      </c>
      <c r="I227" s="10" t="s">
        <v>9</v>
      </c>
      <c r="J227" s="7" t="s">
        <v>9</v>
      </c>
      <c r="K227" s="7" t="s">
        <v>9</v>
      </c>
      <c r="L227" s="7" t="s">
        <v>9</v>
      </c>
      <c r="M227" s="7" t="s">
        <v>9</v>
      </c>
      <c r="N227" s="7" t="s">
        <v>9</v>
      </c>
      <c r="O227" s="7" t="s">
        <v>9</v>
      </c>
      <c r="P227" s="7" t="s">
        <v>9</v>
      </c>
      <c r="Q227" s="7" t="s">
        <v>9</v>
      </c>
      <c r="R227" s="7" t="s">
        <v>9</v>
      </c>
      <c r="S227" s="7" t="s">
        <v>9</v>
      </c>
      <c r="T227" s="7" t="s">
        <v>9</v>
      </c>
      <c r="U227" s="7" t="s">
        <v>9</v>
      </c>
      <c r="V227" s="7" t="s">
        <v>9</v>
      </c>
      <c r="W227" s="7" t="s">
        <v>9</v>
      </c>
      <c r="X227" s="7" t="s">
        <v>9</v>
      </c>
      <c r="Y227" s="7" t="s">
        <v>9</v>
      </c>
      <c r="Z227" s="7" t="s">
        <v>9</v>
      </c>
      <c r="AA227" s="7" t="s">
        <v>9</v>
      </c>
      <c r="AB227" s="7" t="s">
        <v>9</v>
      </c>
      <c r="AC227" s="7" t="s">
        <v>9</v>
      </c>
      <c r="AD227" s="7" t="s">
        <v>9</v>
      </c>
      <c r="AE227" s="29" t="s">
        <v>9</v>
      </c>
    </row>
    <row r="228" spans="1:31" x14ac:dyDescent="0.25">
      <c r="A228" s="5" t="s">
        <v>390</v>
      </c>
      <c r="B228" s="3" t="s">
        <v>391</v>
      </c>
      <c r="C228" s="9">
        <v>1154.48</v>
      </c>
      <c r="D228" s="39">
        <v>481.47</v>
      </c>
      <c r="E228" s="40">
        <v>32365</v>
      </c>
      <c r="F228" s="39">
        <v>777.86</v>
      </c>
      <c r="G228" s="39">
        <v>92.5</v>
      </c>
      <c r="H228" s="4">
        <v>240.64</v>
      </c>
      <c r="I228" s="10" t="s">
        <v>9</v>
      </c>
      <c r="J228" s="7" t="s">
        <v>9</v>
      </c>
      <c r="K228" s="7" t="s">
        <v>9</v>
      </c>
      <c r="L228" s="7" t="s">
        <v>9</v>
      </c>
      <c r="M228" s="7" t="s">
        <v>9</v>
      </c>
      <c r="N228" s="7" t="s">
        <v>9</v>
      </c>
      <c r="O228" s="7" t="s">
        <v>9</v>
      </c>
      <c r="P228" s="7" t="s">
        <v>9</v>
      </c>
      <c r="Q228" s="7" t="s">
        <v>9</v>
      </c>
      <c r="R228" s="7" t="s">
        <v>9</v>
      </c>
      <c r="S228" s="7" t="s">
        <v>9</v>
      </c>
      <c r="T228" s="7" t="s">
        <v>9</v>
      </c>
      <c r="U228" s="7" t="s">
        <v>9</v>
      </c>
      <c r="V228" s="7" t="s">
        <v>9</v>
      </c>
      <c r="W228" s="7" t="s">
        <v>9</v>
      </c>
      <c r="X228" s="7" t="s">
        <v>9</v>
      </c>
      <c r="Y228" s="7" t="s">
        <v>9</v>
      </c>
      <c r="Z228" s="7" t="s">
        <v>9</v>
      </c>
      <c r="AA228" s="7" t="s">
        <v>9</v>
      </c>
      <c r="AB228" s="7" t="s">
        <v>9</v>
      </c>
      <c r="AC228" s="7" t="s">
        <v>9</v>
      </c>
      <c r="AD228" s="7" t="s">
        <v>9</v>
      </c>
      <c r="AE228" s="29" t="s">
        <v>9</v>
      </c>
    </row>
    <row r="229" spans="1:31" x14ac:dyDescent="0.25">
      <c r="A229" s="5" t="s">
        <v>392</v>
      </c>
      <c r="B229" s="3" t="s">
        <v>393</v>
      </c>
      <c r="C229" s="9">
        <v>201.65616667500001</v>
      </c>
      <c r="D229" s="39">
        <v>61.35</v>
      </c>
      <c r="E229" s="40">
        <v>3817.5</v>
      </c>
      <c r="F229" s="39">
        <v>114.017791428904</v>
      </c>
      <c r="G229" s="39">
        <v>46.5</v>
      </c>
      <c r="H229" s="4">
        <v>56.490239814999903</v>
      </c>
      <c r="I229" s="10" t="s">
        <v>9</v>
      </c>
      <c r="J229" s="7" t="s">
        <v>9</v>
      </c>
      <c r="K229" s="7" t="s">
        <v>9</v>
      </c>
      <c r="L229" s="7" t="s">
        <v>9</v>
      </c>
      <c r="M229" s="7" t="s">
        <v>9</v>
      </c>
      <c r="N229" s="7" t="s">
        <v>9</v>
      </c>
      <c r="O229" s="7" t="s">
        <v>9</v>
      </c>
      <c r="P229" s="7" t="s">
        <v>9</v>
      </c>
      <c r="Q229" s="7" t="s">
        <v>9</v>
      </c>
      <c r="R229" s="7" t="s">
        <v>9</v>
      </c>
      <c r="S229" s="7" t="s">
        <v>9</v>
      </c>
      <c r="T229" s="7" t="s">
        <v>9</v>
      </c>
      <c r="U229" s="7" t="s">
        <v>9</v>
      </c>
      <c r="V229" s="7" t="s">
        <v>9</v>
      </c>
      <c r="W229" s="7" t="s">
        <v>9</v>
      </c>
      <c r="X229" s="7" t="s">
        <v>9</v>
      </c>
      <c r="Y229" s="7" t="s">
        <v>9</v>
      </c>
      <c r="Z229" s="7" t="s">
        <v>9</v>
      </c>
      <c r="AA229" s="7" t="s">
        <v>9</v>
      </c>
      <c r="AB229" s="7" t="s">
        <v>9</v>
      </c>
      <c r="AC229" s="7" t="s">
        <v>9</v>
      </c>
      <c r="AD229" s="7" t="s">
        <v>9</v>
      </c>
      <c r="AE229" s="29" t="s">
        <v>9</v>
      </c>
    </row>
    <row r="230" spans="1:31" x14ac:dyDescent="0.25">
      <c r="A230" s="5" t="s">
        <v>394</v>
      </c>
      <c r="B230" s="3" t="s">
        <v>395</v>
      </c>
      <c r="C230" s="9">
        <v>204.22734367499999</v>
      </c>
      <c r="D230" s="39">
        <v>65</v>
      </c>
      <c r="E230" s="40">
        <v>3763</v>
      </c>
      <c r="F230" s="39">
        <v>99.575975055588898</v>
      </c>
      <c r="G230" s="39">
        <v>50</v>
      </c>
      <c r="H230" s="4">
        <v>62.158370707499998</v>
      </c>
      <c r="I230" s="10" t="s">
        <v>9</v>
      </c>
      <c r="J230" s="7" t="s">
        <v>9</v>
      </c>
      <c r="K230" s="7" t="s">
        <v>9</v>
      </c>
      <c r="L230" s="7" t="s">
        <v>9</v>
      </c>
      <c r="M230" s="7" t="s">
        <v>9</v>
      </c>
      <c r="N230" s="7" t="s">
        <v>9</v>
      </c>
      <c r="O230" s="7" t="s">
        <v>9</v>
      </c>
      <c r="P230" s="7" t="s">
        <v>9</v>
      </c>
      <c r="Q230" s="7" t="s">
        <v>9</v>
      </c>
      <c r="R230" s="7" t="s">
        <v>9</v>
      </c>
      <c r="S230" s="7" t="s">
        <v>9</v>
      </c>
      <c r="T230" s="7" t="s">
        <v>9</v>
      </c>
      <c r="U230" s="7" t="s">
        <v>9</v>
      </c>
      <c r="V230" s="7" t="s">
        <v>9</v>
      </c>
      <c r="W230" s="7" t="s">
        <v>9</v>
      </c>
      <c r="X230" s="7" t="s">
        <v>9</v>
      </c>
      <c r="Y230" s="7" t="s">
        <v>9</v>
      </c>
      <c r="Z230" s="7" t="s">
        <v>9</v>
      </c>
      <c r="AA230" s="7" t="s">
        <v>9</v>
      </c>
      <c r="AB230" s="7" t="s">
        <v>9</v>
      </c>
      <c r="AC230" s="7" t="s">
        <v>9</v>
      </c>
      <c r="AD230" s="7" t="s">
        <v>9</v>
      </c>
      <c r="AE230" s="29" t="s">
        <v>9</v>
      </c>
    </row>
    <row r="231" spans="1:31" x14ac:dyDescent="0.25">
      <c r="A231" s="5" t="s">
        <v>396</v>
      </c>
      <c r="B231" s="3" t="s">
        <v>397</v>
      </c>
      <c r="C231" s="127">
        <v>458.49</v>
      </c>
      <c r="D231" s="128">
        <v>165</v>
      </c>
      <c r="E231" s="129">
        <v>13121</v>
      </c>
      <c r="F231" s="128">
        <v>529.12</v>
      </c>
      <c r="G231" s="128">
        <v>82</v>
      </c>
      <c r="H231" s="130">
        <v>106.32599999999999</v>
      </c>
      <c r="I231" s="126">
        <v>2020</v>
      </c>
      <c r="J231" s="124">
        <v>2.1</v>
      </c>
      <c r="K231" s="7" t="s">
        <v>9</v>
      </c>
      <c r="L231" s="7" t="s">
        <v>9</v>
      </c>
      <c r="M231" s="7" t="s">
        <v>9</v>
      </c>
      <c r="N231" s="7" t="s">
        <v>9</v>
      </c>
      <c r="O231" s="7" t="s">
        <v>9</v>
      </c>
      <c r="P231" s="7" t="s">
        <v>9</v>
      </c>
      <c r="Q231" s="7" t="s">
        <v>9</v>
      </c>
      <c r="R231" s="7" t="s">
        <v>9</v>
      </c>
      <c r="S231" s="7" t="s">
        <v>9</v>
      </c>
      <c r="T231" s="124">
        <v>35.58</v>
      </c>
      <c r="U231" s="7" t="s">
        <v>9</v>
      </c>
      <c r="V231" s="7" t="s">
        <v>9</v>
      </c>
      <c r="W231" s="7" t="s">
        <v>9</v>
      </c>
      <c r="X231" s="7" t="s">
        <v>9</v>
      </c>
      <c r="Y231" s="7" t="s">
        <v>9</v>
      </c>
      <c r="Z231" s="124">
        <v>8047</v>
      </c>
      <c r="AA231" s="7" t="s">
        <v>9</v>
      </c>
      <c r="AB231" s="7" t="s">
        <v>9</v>
      </c>
      <c r="AC231" s="7" t="s">
        <v>9</v>
      </c>
      <c r="AD231" s="7" t="s">
        <v>9</v>
      </c>
      <c r="AE231" s="29" t="s">
        <v>9</v>
      </c>
    </row>
    <row r="232" spans="1:31" x14ac:dyDescent="0.25">
      <c r="A232" s="5" t="s">
        <v>398</v>
      </c>
      <c r="B232" s="3" t="s">
        <v>399</v>
      </c>
      <c r="C232" s="9">
        <v>197.13522814000001</v>
      </c>
      <c r="D232" s="39">
        <v>39.548143940000003</v>
      </c>
      <c r="E232" s="40">
        <v>4429.5</v>
      </c>
      <c r="F232" s="39">
        <v>489.13206689999998</v>
      </c>
      <c r="G232" s="39">
        <v>68.702821560000004</v>
      </c>
      <c r="H232" s="4">
        <v>33.619149024999999</v>
      </c>
      <c r="I232" s="10" t="s">
        <v>9</v>
      </c>
      <c r="J232" s="7" t="s">
        <v>9</v>
      </c>
      <c r="K232" s="7" t="s">
        <v>9</v>
      </c>
      <c r="L232" s="7" t="s">
        <v>9</v>
      </c>
      <c r="M232" s="7" t="s">
        <v>9</v>
      </c>
      <c r="N232" s="7" t="s">
        <v>9</v>
      </c>
      <c r="O232" s="7" t="s">
        <v>9</v>
      </c>
      <c r="P232" s="7" t="s">
        <v>9</v>
      </c>
      <c r="Q232" s="7" t="s">
        <v>9</v>
      </c>
      <c r="R232" s="7" t="s">
        <v>9</v>
      </c>
      <c r="S232" s="7" t="s">
        <v>9</v>
      </c>
      <c r="T232" s="7" t="s">
        <v>9</v>
      </c>
      <c r="U232" s="7" t="s">
        <v>9</v>
      </c>
      <c r="V232" s="7" t="s">
        <v>9</v>
      </c>
      <c r="W232" s="7" t="s">
        <v>9</v>
      </c>
      <c r="X232" s="7" t="s">
        <v>9</v>
      </c>
      <c r="Y232" s="7" t="s">
        <v>9</v>
      </c>
      <c r="Z232" s="7" t="s">
        <v>9</v>
      </c>
      <c r="AA232" s="7" t="s">
        <v>9</v>
      </c>
      <c r="AB232" s="7" t="s">
        <v>9</v>
      </c>
      <c r="AC232" s="7" t="s">
        <v>9</v>
      </c>
      <c r="AD232" s="7" t="s">
        <v>9</v>
      </c>
      <c r="AE232" s="29" t="s">
        <v>9</v>
      </c>
    </row>
    <row r="233" spans="1:31" x14ac:dyDescent="0.25">
      <c r="A233" s="5" t="s">
        <v>400</v>
      </c>
      <c r="B233" s="3" t="s">
        <v>401</v>
      </c>
      <c r="C233" s="9">
        <v>338.712083239999</v>
      </c>
      <c r="D233" s="39">
        <v>177.95500000000001</v>
      </c>
      <c r="E233" s="40">
        <v>8861.6666666666606</v>
      </c>
      <c r="F233" s="39">
        <v>1020.730297</v>
      </c>
      <c r="G233" s="39">
        <v>70</v>
      </c>
      <c r="H233" s="4">
        <v>102.222141906666</v>
      </c>
      <c r="I233" s="10" t="s">
        <v>9</v>
      </c>
      <c r="J233" s="7" t="s">
        <v>9</v>
      </c>
      <c r="K233" s="7" t="s">
        <v>9</v>
      </c>
      <c r="L233" s="7" t="s">
        <v>9</v>
      </c>
      <c r="M233" s="7" t="s">
        <v>9</v>
      </c>
      <c r="N233" s="7" t="s">
        <v>9</v>
      </c>
      <c r="O233" s="7" t="s">
        <v>9</v>
      </c>
      <c r="P233" s="7" t="s">
        <v>9</v>
      </c>
      <c r="Q233" s="7" t="s">
        <v>9</v>
      </c>
      <c r="R233" s="7" t="s">
        <v>9</v>
      </c>
      <c r="S233" s="7" t="s">
        <v>9</v>
      </c>
      <c r="T233" s="7" t="s">
        <v>9</v>
      </c>
      <c r="U233" s="7" t="s">
        <v>9</v>
      </c>
      <c r="V233" s="7" t="s">
        <v>9</v>
      </c>
      <c r="W233" s="7" t="s">
        <v>9</v>
      </c>
      <c r="X233" s="7" t="s">
        <v>9</v>
      </c>
      <c r="Y233" s="7" t="s">
        <v>9</v>
      </c>
      <c r="Z233" s="7" t="s">
        <v>9</v>
      </c>
      <c r="AA233" s="7" t="s">
        <v>9</v>
      </c>
      <c r="AB233" s="7" t="s">
        <v>9</v>
      </c>
      <c r="AC233" s="7" t="s">
        <v>9</v>
      </c>
      <c r="AD233" s="7" t="s">
        <v>9</v>
      </c>
      <c r="AE233" s="29" t="s">
        <v>9</v>
      </c>
    </row>
    <row r="234" spans="1:31" x14ac:dyDescent="0.25">
      <c r="A234" s="5" t="s">
        <v>402</v>
      </c>
      <c r="B234" s="3" t="s">
        <v>403</v>
      </c>
      <c r="C234" s="9">
        <v>187.16</v>
      </c>
      <c r="D234" s="39">
        <v>134.96</v>
      </c>
      <c r="E234" s="40">
        <v>8682</v>
      </c>
      <c r="F234" s="39">
        <v>1035</v>
      </c>
      <c r="G234" s="39">
        <v>70</v>
      </c>
      <c r="H234" s="4">
        <v>25.08</v>
      </c>
      <c r="I234" s="10" t="s">
        <v>9</v>
      </c>
      <c r="J234" s="7" t="s">
        <v>9</v>
      </c>
      <c r="K234" s="7" t="s">
        <v>9</v>
      </c>
      <c r="L234" s="7" t="s">
        <v>9</v>
      </c>
      <c r="M234" s="7" t="s">
        <v>9</v>
      </c>
      <c r="N234" s="7" t="s">
        <v>9</v>
      </c>
      <c r="O234" s="7" t="s">
        <v>9</v>
      </c>
      <c r="P234" s="7" t="s">
        <v>9</v>
      </c>
      <c r="Q234" s="7" t="s">
        <v>9</v>
      </c>
      <c r="R234" s="7" t="s">
        <v>9</v>
      </c>
      <c r="S234" s="7" t="s">
        <v>9</v>
      </c>
      <c r="T234" s="7" t="s">
        <v>9</v>
      </c>
      <c r="U234" s="7" t="s">
        <v>9</v>
      </c>
      <c r="V234" s="7" t="s">
        <v>9</v>
      </c>
      <c r="W234" s="7" t="s">
        <v>9</v>
      </c>
      <c r="X234" s="7" t="s">
        <v>9</v>
      </c>
      <c r="Y234" s="7" t="s">
        <v>9</v>
      </c>
      <c r="Z234" s="7" t="s">
        <v>9</v>
      </c>
      <c r="AA234" s="7" t="s">
        <v>9</v>
      </c>
      <c r="AB234" s="7" t="s">
        <v>9</v>
      </c>
      <c r="AC234" s="7" t="s">
        <v>9</v>
      </c>
      <c r="AD234" s="7" t="s">
        <v>9</v>
      </c>
      <c r="AE234" s="29" t="s">
        <v>9</v>
      </c>
    </row>
    <row r="235" spans="1:31" x14ac:dyDescent="0.25">
      <c r="A235" s="5" t="s">
        <v>404</v>
      </c>
      <c r="B235" s="3" t="s">
        <v>405</v>
      </c>
      <c r="C235" s="9">
        <v>187.56841622499999</v>
      </c>
      <c r="D235" s="39">
        <v>128.402462125</v>
      </c>
      <c r="E235" s="40">
        <v>8366.75</v>
      </c>
      <c r="F235" s="39">
        <v>438.23250000000002</v>
      </c>
      <c r="G235" s="39">
        <v>87.25</v>
      </c>
      <c r="H235" s="4">
        <v>13.683365036249899</v>
      </c>
      <c r="I235" s="10" t="s">
        <v>9</v>
      </c>
      <c r="J235" s="7" t="s">
        <v>9</v>
      </c>
      <c r="K235" s="7" t="s">
        <v>9</v>
      </c>
      <c r="L235" s="7" t="s">
        <v>9</v>
      </c>
      <c r="M235" s="7" t="s">
        <v>9</v>
      </c>
      <c r="N235" s="7" t="s">
        <v>9</v>
      </c>
      <c r="O235" s="7" t="s">
        <v>9</v>
      </c>
      <c r="P235" s="7" t="s">
        <v>9</v>
      </c>
      <c r="Q235" s="7" t="s">
        <v>9</v>
      </c>
      <c r="R235" s="7" t="s">
        <v>9</v>
      </c>
      <c r="S235" s="7" t="s">
        <v>9</v>
      </c>
      <c r="T235" s="7" t="s">
        <v>9</v>
      </c>
      <c r="U235" s="7" t="s">
        <v>9</v>
      </c>
      <c r="V235" s="7" t="s">
        <v>9</v>
      </c>
      <c r="W235" s="7" t="s">
        <v>9</v>
      </c>
      <c r="X235" s="7" t="s">
        <v>9</v>
      </c>
      <c r="Y235" s="7" t="s">
        <v>9</v>
      </c>
      <c r="Z235" s="7" t="s">
        <v>9</v>
      </c>
      <c r="AA235" s="7" t="s">
        <v>9</v>
      </c>
      <c r="AB235" s="7" t="s">
        <v>9</v>
      </c>
      <c r="AC235" s="7" t="s">
        <v>9</v>
      </c>
      <c r="AD235" s="7" t="s">
        <v>9</v>
      </c>
      <c r="AE235" s="29" t="s">
        <v>9</v>
      </c>
    </row>
    <row r="236" spans="1:31" x14ac:dyDescent="0.25">
      <c r="A236" s="5" t="s">
        <v>406</v>
      </c>
      <c r="B236" s="3" t="s">
        <v>407</v>
      </c>
      <c r="C236" s="9">
        <v>516.24553900000001</v>
      </c>
      <c r="D236" s="39">
        <v>250</v>
      </c>
      <c r="E236" s="40">
        <v>14332</v>
      </c>
      <c r="F236" s="39">
        <v>991.46</v>
      </c>
      <c r="G236" s="39">
        <v>75.6666666666666</v>
      </c>
      <c r="H236" s="4">
        <v>165.02422250000001</v>
      </c>
      <c r="I236" s="10" t="s">
        <v>9</v>
      </c>
      <c r="J236" s="7" t="s">
        <v>9</v>
      </c>
      <c r="K236" s="7" t="s">
        <v>9</v>
      </c>
      <c r="L236" s="7" t="s">
        <v>9</v>
      </c>
      <c r="M236" s="7" t="s">
        <v>9</v>
      </c>
      <c r="N236" s="7" t="s">
        <v>9</v>
      </c>
      <c r="O236" s="7" t="s">
        <v>9</v>
      </c>
      <c r="P236" s="7" t="s">
        <v>9</v>
      </c>
      <c r="Q236" s="7" t="s">
        <v>9</v>
      </c>
      <c r="R236" s="7" t="s">
        <v>9</v>
      </c>
      <c r="S236" s="7" t="s">
        <v>9</v>
      </c>
      <c r="T236" s="7" t="s">
        <v>9</v>
      </c>
      <c r="U236" s="7" t="s">
        <v>9</v>
      </c>
      <c r="V236" s="7" t="s">
        <v>9</v>
      </c>
      <c r="W236" s="7" t="s">
        <v>9</v>
      </c>
      <c r="X236" s="7" t="s">
        <v>9</v>
      </c>
      <c r="Y236" s="7" t="s">
        <v>9</v>
      </c>
      <c r="Z236" s="7" t="s">
        <v>9</v>
      </c>
      <c r="AA236" s="7" t="s">
        <v>9</v>
      </c>
      <c r="AB236" s="7" t="s">
        <v>9</v>
      </c>
      <c r="AC236" s="7" t="s">
        <v>9</v>
      </c>
      <c r="AD236" s="7" t="s">
        <v>9</v>
      </c>
      <c r="AE236" s="29" t="s">
        <v>9</v>
      </c>
    </row>
    <row r="237" spans="1:31" x14ac:dyDescent="0.25">
      <c r="A237" s="5" t="s">
        <v>408</v>
      </c>
      <c r="B237" s="3" t="s">
        <v>409</v>
      </c>
      <c r="C237" s="9">
        <v>168.19314304999901</v>
      </c>
      <c r="D237" s="39">
        <v>126.5</v>
      </c>
      <c r="E237" s="40">
        <v>7082.5</v>
      </c>
      <c r="F237" s="39">
        <v>1454.2024999999901</v>
      </c>
      <c r="G237" s="39">
        <v>92.5</v>
      </c>
      <c r="H237" s="4">
        <v>44.751856944999901</v>
      </c>
      <c r="I237" s="10" t="s">
        <v>9</v>
      </c>
      <c r="J237" s="7" t="s">
        <v>9</v>
      </c>
      <c r="K237" s="7" t="s">
        <v>9</v>
      </c>
      <c r="L237" s="7" t="s">
        <v>9</v>
      </c>
      <c r="M237" s="7" t="s">
        <v>9</v>
      </c>
      <c r="N237" s="7" t="s">
        <v>9</v>
      </c>
      <c r="O237" s="7" t="s">
        <v>9</v>
      </c>
      <c r="P237" s="7" t="s">
        <v>9</v>
      </c>
      <c r="Q237" s="7" t="s">
        <v>9</v>
      </c>
      <c r="R237" s="7" t="s">
        <v>9</v>
      </c>
      <c r="S237" s="7" t="s">
        <v>9</v>
      </c>
      <c r="T237" s="7" t="s">
        <v>9</v>
      </c>
      <c r="U237" s="7" t="s">
        <v>9</v>
      </c>
      <c r="V237" s="7" t="s">
        <v>9</v>
      </c>
      <c r="W237" s="7" t="s">
        <v>9</v>
      </c>
      <c r="X237" s="7" t="s">
        <v>9</v>
      </c>
      <c r="Y237" s="7" t="s">
        <v>9</v>
      </c>
      <c r="Z237" s="7" t="s">
        <v>9</v>
      </c>
      <c r="AA237" s="7" t="s">
        <v>9</v>
      </c>
      <c r="AB237" s="7" t="s">
        <v>9</v>
      </c>
      <c r="AC237" s="7" t="s">
        <v>9</v>
      </c>
      <c r="AD237" s="7" t="s">
        <v>9</v>
      </c>
      <c r="AE237" s="29" t="s">
        <v>9</v>
      </c>
    </row>
    <row r="238" spans="1:31" x14ac:dyDescent="0.25">
      <c r="A238" s="5" t="s">
        <v>410</v>
      </c>
      <c r="B238" s="3" t="s">
        <v>411</v>
      </c>
      <c r="C238" s="9">
        <v>214.43967895999899</v>
      </c>
      <c r="D238" s="39">
        <v>180</v>
      </c>
      <c r="E238" s="40">
        <v>20148.5</v>
      </c>
      <c r="F238" s="39">
        <v>326.00556445000001</v>
      </c>
      <c r="G238" s="39">
        <v>57</v>
      </c>
      <c r="H238" s="4">
        <v>50.747084952500003</v>
      </c>
      <c r="I238" s="10" t="s">
        <v>9</v>
      </c>
      <c r="J238" s="7" t="s">
        <v>9</v>
      </c>
      <c r="K238" s="7" t="s">
        <v>9</v>
      </c>
      <c r="L238" s="7" t="s">
        <v>9</v>
      </c>
      <c r="M238" s="7" t="s">
        <v>9</v>
      </c>
      <c r="N238" s="7" t="s">
        <v>9</v>
      </c>
      <c r="O238" s="7" t="s">
        <v>9</v>
      </c>
      <c r="P238" s="7" t="s">
        <v>9</v>
      </c>
      <c r="Q238" s="7" t="s">
        <v>9</v>
      </c>
      <c r="R238" s="7" t="s">
        <v>9</v>
      </c>
      <c r="S238" s="7" t="s">
        <v>9</v>
      </c>
      <c r="T238" s="7" t="s">
        <v>9</v>
      </c>
      <c r="U238" s="7" t="s">
        <v>9</v>
      </c>
      <c r="V238" s="7" t="s">
        <v>9</v>
      </c>
      <c r="W238" s="7" t="s">
        <v>9</v>
      </c>
      <c r="X238" s="7" t="s">
        <v>9</v>
      </c>
      <c r="Y238" s="7" t="s">
        <v>9</v>
      </c>
      <c r="Z238" s="7" t="s">
        <v>9</v>
      </c>
      <c r="AA238" s="7" t="s">
        <v>9</v>
      </c>
      <c r="AB238" s="7" t="s">
        <v>9</v>
      </c>
      <c r="AC238" s="7" t="s">
        <v>9</v>
      </c>
      <c r="AD238" s="7" t="s">
        <v>9</v>
      </c>
      <c r="AE238" s="29" t="s">
        <v>9</v>
      </c>
    </row>
    <row r="239" spans="1:31" x14ac:dyDescent="0.25">
      <c r="A239" s="5" t="s">
        <v>412</v>
      </c>
      <c r="B239" s="3" t="s">
        <v>413</v>
      </c>
      <c r="C239" s="9">
        <v>322.23973224999997</v>
      </c>
      <c r="D239" s="39">
        <v>28.5</v>
      </c>
      <c r="E239" s="40">
        <v>3152</v>
      </c>
      <c r="F239" s="39">
        <v>81.462735759470604</v>
      </c>
      <c r="G239" s="39">
        <v>60</v>
      </c>
      <c r="H239" s="4">
        <v>86.309570272499997</v>
      </c>
      <c r="I239" s="10" t="s">
        <v>9</v>
      </c>
      <c r="J239" s="7" t="s">
        <v>9</v>
      </c>
      <c r="K239" s="7" t="s">
        <v>9</v>
      </c>
      <c r="L239" s="7" t="s">
        <v>9</v>
      </c>
      <c r="M239" s="7" t="s">
        <v>9</v>
      </c>
      <c r="N239" s="7" t="s">
        <v>9</v>
      </c>
      <c r="O239" s="7" t="s">
        <v>9</v>
      </c>
      <c r="P239" s="7" t="s">
        <v>9</v>
      </c>
      <c r="Q239" s="7" t="s">
        <v>9</v>
      </c>
      <c r="R239" s="7" t="s">
        <v>9</v>
      </c>
      <c r="S239" s="7" t="s">
        <v>9</v>
      </c>
      <c r="T239" s="7" t="s">
        <v>9</v>
      </c>
      <c r="U239" s="7" t="s">
        <v>9</v>
      </c>
      <c r="V239" s="7" t="s">
        <v>9</v>
      </c>
      <c r="W239" s="7" t="s">
        <v>9</v>
      </c>
      <c r="X239" s="7" t="s">
        <v>9</v>
      </c>
      <c r="Y239" s="7" t="s">
        <v>9</v>
      </c>
      <c r="Z239" s="7" t="s">
        <v>9</v>
      </c>
      <c r="AA239" s="7" t="s">
        <v>9</v>
      </c>
      <c r="AB239" s="7" t="s">
        <v>9</v>
      </c>
      <c r="AC239" s="7" t="s">
        <v>9</v>
      </c>
      <c r="AD239" s="7" t="s">
        <v>9</v>
      </c>
      <c r="AE239" s="29" t="s">
        <v>9</v>
      </c>
    </row>
    <row r="240" spans="1:31" x14ac:dyDescent="0.25">
      <c r="A240" s="5" t="s">
        <v>414</v>
      </c>
      <c r="B240" s="3" t="s">
        <v>415</v>
      </c>
      <c r="C240" s="9">
        <v>313.94</v>
      </c>
      <c r="D240" s="39">
        <v>403.27</v>
      </c>
      <c r="E240" s="40">
        <v>20656</v>
      </c>
      <c r="F240" s="39">
        <v>1125.58</v>
      </c>
      <c r="G240" s="39">
        <v>119</v>
      </c>
      <c r="H240" s="4">
        <v>295.14999999999998</v>
      </c>
      <c r="I240" s="10" t="s">
        <v>9</v>
      </c>
      <c r="J240" s="7" t="s">
        <v>9</v>
      </c>
      <c r="K240" s="7" t="s">
        <v>9</v>
      </c>
      <c r="L240" s="7" t="s">
        <v>9</v>
      </c>
      <c r="M240" s="7" t="s">
        <v>9</v>
      </c>
      <c r="N240" s="7" t="s">
        <v>9</v>
      </c>
      <c r="O240" s="7" t="s">
        <v>9</v>
      </c>
      <c r="P240" s="7" t="s">
        <v>9</v>
      </c>
      <c r="Q240" s="7" t="s">
        <v>9</v>
      </c>
      <c r="R240" s="7" t="s">
        <v>9</v>
      </c>
      <c r="S240" s="7" t="s">
        <v>9</v>
      </c>
      <c r="T240" s="7" t="s">
        <v>9</v>
      </c>
      <c r="U240" s="7" t="s">
        <v>9</v>
      </c>
      <c r="V240" s="7" t="s">
        <v>9</v>
      </c>
      <c r="W240" s="7" t="s">
        <v>9</v>
      </c>
      <c r="X240" s="7" t="s">
        <v>9</v>
      </c>
      <c r="Y240" s="7" t="s">
        <v>9</v>
      </c>
      <c r="Z240" s="7" t="s">
        <v>9</v>
      </c>
      <c r="AA240" s="7" t="s">
        <v>9</v>
      </c>
      <c r="AB240" s="7" t="s">
        <v>9</v>
      </c>
      <c r="AC240" s="7" t="s">
        <v>9</v>
      </c>
      <c r="AD240" s="7" t="s">
        <v>9</v>
      </c>
      <c r="AE240" s="29" t="s">
        <v>9</v>
      </c>
    </row>
    <row r="241" spans="1:31" x14ac:dyDescent="0.25">
      <c r="A241" s="5" t="s">
        <v>416</v>
      </c>
      <c r="B241" s="3" t="s">
        <v>417</v>
      </c>
      <c r="C241" s="9">
        <v>103.10476169</v>
      </c>
      <c r="D241" s="39">
        <v>121.72499999999999</v>
      </c>
      <c r="E241" s="40">
        <v>6722.5</v>
      </c>
      <c r="F241" s="39">
        <v>195.29468957296601</v>
      </c>
      <c r="G241" s="39">
        <v>54</v>
      </c>
      <c r="H241" s="4">
        <v>32.189086822500002</v>
      </c>
      <c r="I241" s="10" t="s">
        <v>9</v>
      </c>
      <c r="J241" s="7" t="s">
        <v>9</v>
      </c>
      <c r="K241" s="7" t="s">
        <v>9</v>
      </c>
      <c r="L241" s="7" t="s">
        <v>9</v>
      </c>
      <c r="M241" s="7" t="s">
        <v>9</v>
      </c>
      <c r="N241" s="7" t="s">
        <v>9</v>
      </c>
      <c r="O241" s="7" t="s">
        <v>9</v>
      </c>
      <c r="P241" s="7" t="s">
        <v>9</v>
      </c>
      <c r="Q241" s="7" t="s">
        <v>9</v>
      </c>
      <c r="R241" s="7" t="s">
        <v>9</v>
      </c>
      <c r="S241" s="7" t="s">
        <v>9</v>
      </c>
      <c r="T241" s="7" t="s">
        <v>9</v>
      </c>
      <c r="U241" s="7" t="s">
        <v>9</v>
      </c>
      <c r="V241" s="7" t="s">
        <v>9</v>
      </c>
      <c r="W241" s="7" t="s">
        <v>9</v>
      </c>
      <c r="X241" s="7" t="s">
        <v>9</v>
      </c>
      <c r="Y241" s="7" t="s">
        <v>9</v>
      </c>
      <c r="Z241" s="7" t="s">
        <v>9</v>
      </c>
      <c r="AA241" s="7" t="s">
        <v>9</v>
      </c>
      <c r="AB241" s="7" t="s">
        <v>9</v>
      </c>
      <c r="AC241" s="7" t="s">
        <v>9</v>
      </c>
      <c r="AD241" s="7" t="s">
        <v>9</v>
      </c>
      <c r="AE241" s="29" t="s">
        <v>9</v>
      </c>
    </row>
    <row r="242" spans="1:31" x14ac:dyDescent="0.25">
      <c r="A242" s="5" t="s">
        <v>418</v>
      </c>
      <c r="B242" s="3" t="s">
        <v>419</v>
      </c>
      <c r="C242" s="9"/>
      <c r="D242" s="39"/>
      <c r="E242" s="40"/>
      <c r="F242" s="39"/>
      <c r="G242" s="39"/>
      <c r="H242" s="4"/>
      <c r="I242" s="10" t="s">
        <v>9</v>
      </c>
      <c r="J242" s="7" t="s">
        <v>9</v>
      </c>
      <c r="K242" s="7" t="s">
        <v>9</v>
      </c>
      <c r="L242" s="7" t="s">
        <v>9</v>
      </c>
      <c r="M242" s="7" t="s">
        <v>9</v>
      </c>
      <c r="N242" s="7" t="s">
        <v>9</v>
      </c>
      <c r="O242" s="7" t="s">
        <v>9</v>
      </c>
      <c r="P242" s="7" t="s">
        <v>9</v>
      </c>
      <c r="Q242" s="7" t="s">
        <v>9</v>
      </c>
      <c r="R242" s="7" t="s">
        <v>9</v>
      </c>
      <c r="S242" s="7" t="s">
        <v>9</v>
      </c>
      <c r="T242" s="7" t="s">
        <v>9</v>
      </c>
      <c r="U242" s="7" t="s">
        <v>9</v>
      </c>
      <c r="V242" s="7" t="s">
        <v>9</v>
      </c>
      <c r="W242" s="7" t="s">
        <v>9</v>
      </c>
      <c r="X242" s="7" t="s">
        <v>9</v>
      </c>
      <c r="Y242" s="7" t="s">
        <v>9</v>
      </c>
      <c r="Z242" s="7" t="s">
        <v>9</v>
      </c>
      <c r="AA242" s="7" t="s">
        <v>9</v>
      </c>
      <c r="AB242" s="7" t="s">
        <v>9</v>
      </c>
      <c r="AC242" s="7" t="s">
        <v>9</v>
      </c>
      <c r="AD242" s="7" t="s">
        <v>9</v>
      </c>
      <c r="AE242" s="29" t="s">
        <v>9</v>
      </c>
    </row>
    <row r="243" spans="1:31" x14ac:dyDescent="0.25">
      <c r="A243" s="5" t="s">
        <v>420</v>
      </c>
      <c r="B243" s="3" t="s">
        <v>421</v>
      </c>
      <c r="C243" s="9">
        <v>137.87516586749999</v>
      </c>
      <c r="D243" s="39">
        <v>58</v>
      </c>
      <c r="E243" s="40">
        <v>4484.5</v>
      </c>
      <c r="F243" s="39">
        <v>460.98250000000002</v>
      </c>
      <c r="G243" s="39">
        <v>92</v>
      </c>
      <c r="H243" s="4">
        <v>53.002837239999998</v>
      </c>
      <c r="I243" s="10" t="s">
        <v>9</v>
      </c>
      <c r="J243" s="7" t="s">
        <v>9</v>
      </c>
      <c r="K243" s="7" t="s">
        <v>9</v>
      </c>
      <c r="L243" s="7" t="s">
        <v>9</v>
      </c>
      <c r="M243" s="7" t="s">
        <v>9</v>
      </c>
      <c r="N243" s="7" t="s">
        <v>9</v>
      </c>
      <c r="O243" s="7" t="s">
        <v>9</v>
      </c>
      <c r="P243" s="7" t="s">
        <v>9</v>
      </c>
      <c r="Q243" s="7" t="s">
        <v>9</v>
      </c>
      <c r="R243" s="7" t="s">
        <v>9</v>
      </c>
      <c r="S243" s="7" t="s">
        <v>9</v>
      </c>
      <c r="T243" s="7" t="s">
        <v>9</v>
      </c>
      <c r="U243" s="7" t="s">
        <v>9</v>
      </c>
      <c r="V243" s="7" t="s">
        <v>9</v>
      </c>
      <c r="W243" s="7" t="s">
        <v>9</v>
      </c>
      <c r="X243" s="7" t="s">
        <v>9</v>
      </c>
      <c r="Y243" s="7" t="s">
        <v>9</v>
      </c>
      <c r="Z243" s="7" t="s">
        <v>9</v>
      </c>
      <c r="AA243" s="7" t="s">
        <v>9</v>
      </c>
      <c r="AB243" s="7" t="s">
        <v>9</v>
      </c>
      <c r="AC243" s="7" t="s">
        <v>9</v>
      </c>
      <c r="AD243" s="7" t="s">
        <v>9</v>
      </c>
      <c r="AE243" s="29" t="s">
        <v>9</v>
      </c>
    </row>
    <row r="244" spans="1:31" x14ac:dyDescent="0.25">
      <c r="A244" s="5" t="s">
        <v>422</v>
      </c>
      <c r="B244" s="3" t="s">
        <v>423</v>
      </c>
      <c r="C244" s="9">
        <v>705.72</v>
      </c>
      <c r="D244" s="39">
        <v>248</v>
      </c>
      <c r="E244" s="40">
        <v>18857</v>
      </c>
      <c r="F244" s="39">
        <v>908.33</v>
      </c>
      <c r="G244" s="39">
        <v>92.65</v>
      </c>
      <c r="H244" s="4">
        <v>223.34</v>
      </c>
      <c r="I244" s="10" t="s">
        <v>9</v>
      </c>
      <c r="J244" s="7">
        <v>2.4</v>
      </c>
      <c r="K244" s="7">
        <v>0.48</v>
      </c>
      <c r="L244" s="7" t="s">
        <v>9</v>
      </c>
      <c r="M244" s="7" t="s">
        <v>9</v>
      </c>
      <c r="N244" s="7" t="s">
        <v>9</v>
      </c>
      <c r="O244" s="7" t="s">
        <v>9</v>
      </c>
      <c r="P244" s="7" t="s">
        <v>9</v>
      </c>
      <c r="Q244" s="7" t="s">
        <v>9</v>
      </c>
      <c r="R244" s="7" t="s">
        <v>9</v>
      </c>
      <c r="S244" s="7" t="s">
        <v>9</v>
      </c>
      <c r="T244" s="7" t="s">
        <v>9</v>
      </c>
      <c r="U244" s="7" t="s">
        <v>9</v>
      </c>
      <c r="V244" s="7" t="s">
        <v>9</v>
      </c>
      <c r="W244" s="7" t="s">
        <v>9</v>
      </c>
      <c r="X244" s="7" t="s">
        <v>9</v>
      </c>
      <c r="Y244" s="7" t="s">
        <v>9</v>
      </c>
      <c r="Z244" s="7" t="s">
        <v>9</v>
      </c>
      <c r="AA244" s="7" t="s">
        <v>9</v>
      </c>
      <c r="AB244" s="7" t="s">
        <v>9</v>
      </c>
      <c r="AC244" s="7" t="s">
        <v>9</v>
      </c>
      <c r="AD244" s="7" t="s">
        <v>9</v>
      </c>
      <c r="AE244" s="29" t="s">
        <v>9</v>
      </c>
    </row>
    <row r="245" spans="1:31" x14ac:dyDescent="0.25">
      <c r="A245" s="5" t="s">
        <v>424</v>
      </c>
      <c r="B245" s="3" t="s">
        <v>425</v>
      </c>
      <c r="C245" s="9">
        <v>566.79569552499902</v>
      </c>
      <c r="D245" s="39">
        <v>73.45</v>
      </c>
      <c r="E245" s="40">
        <v>4833</v>
      </c>
      <c r="F245" s="39">
        <v>105.547618724483</v>
      </c>
      <c r="G245" s="39">
        <v>60</v>
      </c>
      <c r="H245" s="4">
        <v>61.306287152499998</v>
      </c>
      <c r="I245" s="10" t="s">
        <v>9</v>
      </c>
      <c r="J245" s="7" t="s">
        <v>9</v>
      </c>
      <c r="K245" s="7" t="s">
        <v>9</v>
      </c>
      <c r="L245" s="7" t="s">
        <v>9</v>
      </c>
      <c r="M245" s="7" t="s">
        <v>9</v>
      </c>
      <c r="N245" s="7" t="s">
        <v>9</v>
      </c>
      <c r="O245" s="7" t="s">
        <v>9</v>
      </c>
      <c r="P245" s="7" t="s">
        <v>9</v>
      </c>
      <c r="Q245" s="7" t="s">
        <v>9</v>
      </c>
      <c r="R245" s="7" t="s">
        <v>9</v>
      </c>
      <c r="S245" s="7" t="s">
        <v>9</v>
      </c>
      <c r="T245" s="7" t="s">
        <v>9</v>
      </c>
      <c r="U245" s="7" t="s">
        <v>9</v>
      </c>
      <c r="V245" s="7" t="s">
        <v>9</v>
      </c>
      <c r="W245" s="7" t="s">
        <v>9</v>
      </c>
      <c r="X245" s="7" t="s">
        <v>9</v>
      </c>
      <c r="Y245" s="7" t="s">
        <v>9</v>
      </c>
      <c r="Z245" s="7" t="s">
        <v>9</v>
      </c>
      <c r="AA245" s="7" t="s">
        <v>9</v>
      </c>
      <c r="AB245" s="7" t="s">
        <v>9</v>
      </c>
      <c r="AC245" s="7" t="s">
        <v>9</v>
      </c>
      <c r="AD245" s="7" t="s">
        <v>9</v>
      </c>
      <c r="AE245" s="29" t="s">
        <v>9</v>
      </c>
    </row>
    <row r="246" spans="1:31" x14ac:dyDescent="0.25">
      <c r="A246" s="5" t="s">
        <v>426</v>
      </c>
      <c r="B246" s="3" t="s">
        <v>427</v>
      </c>
      <c r="C246" s="9"/>
      <c r="D246" s="39"/>
      <c r="E246" s="40"/>
      <c r="F246" s="39"/>
      <c r="G246" s="39"/>
      <c r="H246" s="4"/>
      <c r="I246" s="10" t="s">
        <v>9</v>
      </c>
      <c r="J246" s="7" t="s">
        <v>9</v>
      </c>
      <c r="K246" s="7" t="s">
        <v>9</v>
      </c>
      <c r="L246" s="7" t="s">
        <v>9</v>
      </c>
      <c r="M246" s="7" t="s">
        <v>9</v>
      </c>
      <c r="N246" s="7" t="s">
        <v>9</v>
      </c>
      <c r="O246" s="7" t="s">
        <v>9</v>
      </c>
      <c r="P246" s="7" t="s">
        <v>9</v>
      </c>
      <c r="Q246" s="7" t="s">
        <v>9</v>
      </c>
      <c r="R246" s="7" t="s">
        <v>9</v>
      </c>
      <c r="S246" s="7" t="s">
        <v>9</v>
      </c>
      <c r="T246" s="7" t="s">
        <v>9</v>
      </c>
      <c r="U246" s="7" t="s">
        <v>9</v>
      </c>
      <c r="V246" s="7" t="s">
        <v>9</v>
      </c>
      <c r="W246" s="7" t="s">
        <v>9</v>
      </c>
      <c r="X246" s="7" t="s">
        <v>9</v>
      </c>
      <c r="Y246" s="7" t="s">
        <v>9</v>
      </c>
      <c r="Z246" s="7" t="s">
        <v>9</v>
      </c>
      <c r="AA246" s="7" t="s">
        <v>9</v>
      </c>
      <c r="AB246" s="7" t="s">
        <v>9</v>
      </c>
      <c r="AC246" s="7" t="s">
        <v>9</v>
      </c>
      <c r="AD246" s="7" t="s">
        <v>9</v>
      </c>
      <c r="AE246" s="29" t="s">
        <v>9</v>
      </c>
    </row>
    <row r="247" spans="1:31" x14ac:dyDescent="0.25">
      <c r="A247" s="5" t="s">
        <v>428</v>
      </c>
      <c r="B247" s="3" t="s">
        <v>429</v>
      </c>
      <c r="C247" s="9">
        <v>415.03734172499998</v>
      </c>
      <c r="D247" s="39">
        <v>160.15</v>
      </c>
      <c r="E247" s="40">
        <v>10399.5</v>
      </c>
      <c r="F247" s="39">
        <v>1259.0057665352599</v>
      </c>
      <c r="G247" s="39">
        <v>67</v>
      </c>
      <c r="H247" s="4">
        <v>105.65062351749999</v>
      </c>
      <c r="I247" s="10" t="s">
        <v>9</v>
      </c>
      <c r="J247" s="7" t="s">
        <v>9</v>
      </c>
      <c r="K247" s="7" t="s">
        <v>9</v>
      </c>
      <c r="L247" s="7" t="s">
        <v>9</v>
      </c>
      <c r="M247" s="7" t="s">
        <v>9</v>
      </c>
      <c r="N247" s="7" t="s">
        <v>9</v>
      </c>
      <c r="O247" s="7" t="s">
        <v>9</v>
      </c>
      <c r="P247" s="7" t="s">
        <v>9</v>
      </c>
      <c r="Q247" s="7" t="s">
        <v>9</v>
      </c>
      <c r="R247" s="7" t="s">
        <v>9</v>
      </c>
      <c r="S247" s="7" t="s">
        <v>9</v>
      </c>
      <c r="T247" s="7" t="s">
        <v>9</v>
      </c>
      <c r="U247" s="7" t="s">
        <v>9</v>
      </c>
      <c r="V247" s="7" t="s">
        <v>9</v>
      </c>
      <c r="W247" s="7" t="s">
        <v>9</v>
      </c>
      <c r="X247" s="7" t="s">
        <v>9</v>
      </c>
      <c r="Y247" s="7" t="s">
        <v>9</v>
      </c>
      <c r="Z247" s="7" t="s">
        <v>9</v>
      </c>
      <c r="AA247" s="7" t="s">
        <v>9</v>
      </c>
      <c r="AB247" s="7" t="s">
        <v>9</v>
      </c>
      <c r="AC247" s="7" t="s">
        <v>9</v>
      </c>
      <c r="AD247" s="7" t="s">
        <v>9</v>
      </c>
      <c r="AE247" s="29" t="s">
        <v>9</v>
      </c>
    </row>
    <row r="248" spans="1:31" x14ac:dyDescent="0.25">
      <c r="A248" s="5" t="s">
        <v>430</v>
      </c>
      <c r="B248" s="3" t="s">
        <v>431</v>
      </c>
      <c r="C248" s="9">
        <v>261.07</v>
      </c>
      <c r="D248" s="39">
        <v>36</v>
      </c>
      <c r="E248" s="40">
        <v>3500</v>
      </c>
      <c r="F248" s="39">
        <v>133.34</v>
      </c>
      <c r="G248" s="39">
        <v>53.75</v>
      </c>
      <c r="H248" s="4">
        <v>90.78</v>
      </c>
      <c r="I248" s="10" t="s">
        <v>9</v>
      </c>
      <c r="J248" s="7" t="s">
        <v>9</v>
      </c>
      <c r="K248" s="7" t="s">
        <v>9</v>
      </c>
      <c r="L248" s="7" t="s">
        <v>9</v>
      </c>
      <c r="M248" s="7" t="s">
        <v>9</v>
      </c>
      <c r="N248" s="7" t="s">
        <v>9</v>
      </c>
      <c r="O248" s="7" t="s">
        <v>9</v>
      </c>
      <c r="P248" s="7" t="s">
        <v>9</v>
      </c>
      <c r="Q248" s="7" t="s">
        <v>9</v>
      </c>
      <c r="R248" s="7" t="s">
        <v>9</v>
      </c>
      <c r="S248" s="7" t="s">
        <v>9</v>
      </c>
      <c r="T248" s="7" t="s">
        <v>9</v>
      </c>
      <c r="U248" s="7" t="s">
        <v>9</v>
      </c>
      <c r="V248" s="7" t="s">
        <v>9</v>
      </c>
      <c r="W248" s="7" t="s">
        <v>9</v>
      </c>
      <c r="X248" s="7" t="s">
        <v>9</v>
      </c>
      <c r="Y248" s="7" t="s">
        <v>9</v>
      </c>
      <c r="Z248" s="7" t="s">
        <v>9</v>
      </c>
      <c r="AA248" s="7" t="s">
        <v>9</v>
      </c>
      <c r="AB248" s="7" t="s">
        <v>9</v>
      </c>
      <c r="AC248" s="7" t="s">
        <v>9</v>
      </c>
      <c r="AD248" s="7" t="s">
        <v>9</v>
      </c>
      <c r="AE248" s="29" t="s">
        <v>9</v>
      </c>
    </row>
    <row r="249" spans="1:31" x14ac:dyDescent="0.25">
      <c r="A249" s="5" t="s">
        <v>432</v>
      </c>
      <c r="B249" s="3" t="s">
        <v>433</v>
      </c>
      <c r="C249" s="9">
        <v>300.843083675</v>
      </c>
      <c r="D249" s="39">
        <v>243.3725</v>
      </c>
      <c r="E249" s="40">
        <v>24004.5</v>
      </c>
      <c r="F249" s="39">
        <v>181.94462637499899</v>
      </c>
      <c r="G249" s="39">
        <v>57.515000000000001</v>
      </c>
      <c r="H249" s="4">
        <v>192.25605114999999</v>
      </c>
      <c r="I249" s="10" t="s">
        <v>9</v>
      </c>
      <c r="J249" s="7" t="s">
        <v>9</v>
      </c>
      <c r="K249" s="7" t="s">
        <v>9</v>
      </c>
      <c r="L249" s="7" t="s">
        <v>9</v>
      </c>
      <c r="M249" s="7" t="s">
        <v>9</v>
      </c>
      <c r="N249" s="7" t="s">
        <v>9</v>
      </c>
      <c r="O249" s="7" t="s">
        <v>9</v>
      </c>
      <c r="P249" s="7" t="s">
        <v>9</v>
      </c>
      <c r="Q249" s="7" t="s">
        <v>9</v>
      </c>
      <c r="R249" s="7" t="s">
        <v>9</v>
      </c>
      <c r="S249" s="7" t="s">
        <v>9</v>
      </c>
      <c r="T249" s="7" t="s">
        <v>9</v>
      </c>
      <c r="U249" s="7" t="s">
        <v>9</v>
      </c>
      <c r="V249" s="7" t="s">
        <v>9</v>
      </c>
      <c r="W249" s="7" t="s">
        <v>9</v>
      </c>
      <c r="X249" s="7" t="s">
        <v>9</v>
      </c>
      <c r="Y249" s="7" t="s">
        <v>9</v>
      </c>
      <c r="Z249" s="7" t="s">
        <v>9</v>
      </c>
      <c r="AA249" s="7" t="s">
        <v>9</v>
      </c>
      <c r="AB249" s="7" t="s">
        <v>9</v>
      </c>
      <c r="AC249" s="7" t="s">
        <v>9</v>
      </c>
      <c r="AD249" s="7" t="s">
        <v>9</v>
      </c>
      <c r="AE249" s="29" t="s">
        <v>9</v>
      </c>
    </row>
    <row r="250" spans="1:31" x14ac:dyDescent="0.25">
      <c r="A250" s="5" t="s">
        <v>434</v>
      </c>
      <c r="B250" s="3" t="s">
        <v>435</v>
      </c>
      <c r="C250" s="9">
        <v>481.50209797500003</v>
      </c>
      <c r="D250" s="39">
        <v>90.637500000000003</v>
      </c>
      <c r="E250" s="40">
        <v>5538.75</v>
      </c>
      <c r="F250" s="39">
        <v>581.32500000000005</v>
      </c>
      <c r="G250" s="39">
        <v>57</v>
      </c>
      <c r="H250" s="4">
        <v>58.778558277499997</v>
      </c>
      <c r="I250" s="10" t="s">
        <v>9</v>
      </c>
      <c r="J250" s="7" t="s">
        <v>9</v>
      </c>
      <c r="K250" s="7" t="s">
        <v>9</v>
      </c>
      <c r="L250" s="7" t="s">
        <v>9</v>
      </c>
      <c r="M250" s="7" t="s">
        <v>9</v>
      </c>
      <c r="N250" s="7" t="s">
        <v>9</v>
      </c>
      <c r="O250" s="7" t="s">
        <v>9</v>
      </c>
      <c r="P250" s="7" t="s">
        <v>9</v>
      </c>
      <c r="Q250" s="7" t="s">
        <v>9</v>
      </c>
      <c r="R250" s="7" t="s">
        <v>9</v>
      </c>
      <c r="S250" s="7" t="s">
        <v>9</v>
      </c>
      <c r="T250" s="7" t="s">
        <v>9</v>
      </c>
      <c r="U250" s="7" t="s">
        <v>9</v>
      </c>
      <c r="V250" s="7" t="s">
        <v>9</v>
      </c>
      <c r="W250" s="7" t="s">
        <v>9</v>
      </c>
      <c r="X250" s="7" t="s">
        <v>9</v>
      </c>
      <c r="Y250" s="7" t="s">
        <v>9</v>
      </c>
      <c r="Z250" s="7" t="s">
        <v>9</v>
      </c>
      <c r="AA250" s="7" t="s">
        <v>9</v>
      </c>
      <c r="AB250" s="7" t="s">
        <v>9</v>
      </c>
      <c r="AC250" s="7" t="s">
        <v>9</v>
      </c>
      <c r="AD250" s="7" t="s">
        <v>9</v>
      </c>
      <c r="AE250" s="29" t="s">
        <v>9</v>
      </c>
    </row>
    <row r="251" spans="1:31" x14ac:dyDescent="0.25">
      <c r="A251" s="5" t="s">
        <v>436</v>
      </c>
      <c r="B251" s="3" t="s">
        <v>437</v>
      </c>
      <c r="C251" s="127">
        <v>76.991295435620501</v>
      </c>
      <c r="D251" s="128">
        <v>43.604000000000006</v>
      </c>
      <c r="E251" s="129">
        <v>4335.666666666667</v>
      </c>
      <c r="F251" s="128">
        <v>1686.7433333333331</v>
      </c>
      <c r="G251" s="128">
        <v>61.666666666666664</v>
      </c>
      <c r="H251" s="130">
        <v>23.061536199370735</v>
      </c>
      <c r="I251" s="126">
        <v>2020</v>
      </c>
      <c r="J251" s="7" t="s">
        <v>9</v>
      </c>
      <c r="K251" s="7" t="s">
        <v>9</v>
      </c>
      <c r="L251" s="7" t="s">
        <v>9</v>
      </c>
      <c r="M251" s="7" t="s">
        <v>9</v>
      </c>
      <c r="N251" s="7" t="s">
        <v>9</v>
      </c>
      <c r="O251" s="7" t="s">
        <v>9</v>
      </c>
      <c r="P251" s="7" t="s">
        <v>9</v>
      </c>
      <c r="Q251" s="7" t="s">
        <v>9</v>
      </c>
      <c r="R251" s="7" t="s">
        <v>9</v>
      </c>
      <c r="S251" s="7" t="s">
        <v>9</v>
      </c>
      <c r="T251" s="7" t="s">
        <v>9</v>
      </c>
      <c r="U251" s="7" t="s">
        <v>9</v>
      </c>
      <c r="V251" s="7" t="s">
        <v>9</v>
      </c>
      <c r="W251" s="7" t="s">
        <v>9</v>
      </c>
      <c r="X251" s="7" t="s">
        <v>9</v>
      </c>
      <c r="Y251" s="7" t="s">
        <v>9</v>
      </c>
      <c r="Z251" s="7" t="s">
        <v>9</v>
      </c>
      <c r="AA251" s="7" t="s">
        <v>9</v>
      </c>
      <c r="AB251" s="7" t="s">
        <v>9</v>
      </c>
      <c r="AC251" s="7" t="s">
        <v>9</v>
      </c>
      <c r="AD251" s="7" t="s">
        <v>9</v>
      </c>
      <c r="AE251" s="29" t="s">
        <v>9</v>
      </c>
    </row>
    <row r="252" spans="1:31" x14ac:dyDescent="0.25">
      <c r="A252" s="5" t="s">
        <v>438</v>
      </c>
      <c r="B252" s="3" t="s">
        <v>439</v>
      </c>
      <c r="C252" s="9">
        <v>197.2</v>
      </c>
      <c r="D252" s="39">
        <v>140</v>
      </c>
      <c r="E252" s="40">
        <v>9943</v>
      </c>
      <c r="F252" s="39">
        <v>329.3</v>
      </c>
      <c r="G252" s="39">
        <v>110</v>
      </c>
      <c r="H252" s="4">
        <v>38.1</v>
      </c>
      <c r="I252" s="10">
        <v>2018</v>
      </c>
      <c r="J252" s="7" t="s">
        <v>9</v>
      </c>
      <c r="K252" s="7" t="s">
        <v>9</v>
      </c>
      <c r="L252" s="7" t="s">
        <v>9</v>
      </c>
      <c r="M252" s="7" t="s">
        <v>9</v>
      </c>
      <c r="N252" s="7" t="s">
        <v>9</v>
      </c>
      <c r="O252" s="7" t="s">
        <v>9</v>
      </c>
      <c r="P252" s="7" t="s">
        <v>9</v>
      </c>
      <c r="Q252" s="7" t="s">
        <v>9</v>
      </c>
      <c r="R252" s="7" t="s">
        <v>9</v>
      </c>
      <c r="S252" s="7" t="s">
        <v>9</v>
      </c>
      <c r="T252" s="7" t="s">
        <v>9</v>
      </c>
      <c r="U252" s="7" t="s">
        <v>9</v>
      </c>
      <c r="V252" s="7" t="s">
        <v>9</v>
      </c>
      <c r="W252" s="7" t="s">
        <v>9</v>
      </c>
      <c r="X252" s="7" t="s">
        <v>9</v>
      </c>
      <c r="Y252" s="7" t="s">
        <v>9</v>
      </c>
      <c r="Z252" s="7" t="s">
        <v>9</v>
      </c>
      <c r="AA252" s="7" t="s">
        <v>9</v>
      </c>
      <c r="AB252" s="7" t="s">
        <v>9</v>
      </c>
      <c r="AC252" s="7" t="s">
        <v>9</v>
      </c>
      <c r="AD252" s="7" t="s">
        <v>9</v>
      </c>
      <c r="AE252" s="29" t="s">
        <v>9</v>
      </c>
    </row>
    <row r="253" spans="1:31" x14ac:dyDescent="0.25">
      <c r="A253" s="5" t="s">
        <v>440</v>
      </c>
      <c r="B253" s="3" t="s">
        <v>441</v>
      </c>
      <c r="C253" s="9">
        <v>900.47709809999901</v>
      </c>
      <c r="D253" s="39">
        <v>923.5</v>
      </c>
      <c r="E253" s="40">
        <v>93937.25</v>
      </c>
      <c r="F253" s="39">
        <v>1030.5</v>
      </c>
      <c r="G253" s="39">
        <v>68.250749999999996</v>
      </c>
      <c r="H253" s="4">
        <v>959.20144812499996</v>
      </c>
      <c r="I253" s="10" t="s">
        <v>9</v>
      </c>
      <c r="J253" s="7" t="s">
        <v>9</v>
      </c>
      <c r="K253" s="7" t="s">
        <v>9</v>
      </c>
      <c r="L253" s="7" t="s">
        <v>9</v>
      </c>
      <c r="M253" s="7" t="s">
        <v>9</v>
      </c>
      <c r="N253" s="7" t="s">
        <v>9</v>
      </c>
      <c r="O253" s="7" t="s">
        <v>9</v>
      </c>
      <c r="P253" s="7" t="s">
        <v>9</v>
      </c>
      <c r="Q253" s="7" t="s">
        <v>9</v>
      </c>
      <c r="R253" s="7" t="s">
        <v>9</v>
      </c>
      <c r="S253" s="7" t="s">
        <v>9</v>
      </c>
      <c r="T253" s="7" t="s">
        <v>9</v>
      </c>
      <c r="U253" s="7" t="s">
        <v>9</v>
      </c>
      <c r="V253" s="7" t="s">
        <v>9</v>
      </c>
      <c r="W253" s="7" t="s">
        <v>9</v>
      </c>
      <c r="X253" s="7" t="s">
        <v>9</v>
      </c>
      <c r="Y253" s="7" t="s">
        <v>9</v>
      </c>
      <c r="Z253" s="7" t="s">
        <v>9</v>
      </c>
      <c r="AA253" s="7" t="s">
        <v>9</v>
      </c>
      <c r="AB253" s="7" t="s">
        <v>9</v>
      </c>
      <c r="AC253" s="7" t="s">
        <v>9</v>
      </c>
      <c r="AD253" s="7" t="s">
        <v>9</v>
      </c>
      <c r="AE253" s="29" t="s">
        <v>9</v>
      </c>
    </row>
    <row r="254" spans="1:31" x14ac:dyDescent="0.25">
      <c r="A254" s="5" t="s">
        <v>442</v>
      </c>
      <c r="B254" s="3" t="s">
        <v>443</v>
      </c>
      <c r="C254" s="9">
        <v>29006.029872499999</v>
      </c>
      <c r="D254" s="39">
        <v>7388.6268845000004</v>
      </c>
      <c r="E254" s="40">
        <v>741740.25</v>
      </c>
      <c r="F254" s="39">
        <v>903.00567022500002</v>
      </c>
      <c r="G254" s="39">
        <v>107.7438484</v>
      </c>
      <c r="H254" s="4">
        <v>7176.6227875000004</v>
      </c>
      <c r="I254" s="10" t="s">
        <v>9</v>
      </c>
      <c r="J254" s="7">
        <v>1.52</v>
      </c>
      <c r="K254" s="7">
        <v>10</v>
      </c>
      <c r="L254" s="7" t="s">
        <v>9</v>
      </c>
      <c r="M254" s="7" t="s">
        <v>9</v>
      </c>
      <c r="N254" s="7">
        <v>1558</v>
      </c>
      <c r="O254" s="7" t="s">
        <v>9</v>
      </c>
      <c r="P254" s="7" t="s">
        <v>9</v>
      </c>
      <c r="Q254" s="7" t="s">
        <v>9</v>
      </c>
      <c r="R254" s="7" t="s">
        <v>9</v>
      </c>
      <c r="S254" s="7" t="s">
        <v>9</v>
      </c>
      <c r="T254" s="7" t="s">
        <v>9</v>
      </c>
      <c r="U254" s="7" t="s">
        <v>9</v>
      </c>
      <c r="V254" s="7" t="s">
        <v>9</v>
      </c>
      <c r="W254" s="7" t="s">
        <v>9</v>
      </c>
      <c r="X254" s="7" t="s">
        <v>9</v>
      </c>
      <c r="Y254" s="7" t="s">
        <v>9</v>
      </c>
      <c r="Z254" s="7" t="s">
        <v>9</v>
      </c>
      <c r="AA254" s="7" t="s">
        <v>9</v>
      </c>
      <c r="AB254" s="7" t="s">
        <v>9</v>
      </c>
      <c r="AC254" s="7" t="s">
        <v>9</v>
      </c>
      <c r="AD254" s="7" t="s">
        <v>9</v>
      </c>
      <c r="AE254" s="29" t="s">
        <v>9</v>
      </c>
    </row>
    <row r="255" spans="1:31" x14ac:dyDescent="0.25">
      <c r="A255" s="5" t="s">
        <v>444</v>
      </c>
      <c r="B255" s="3" t="s">
        <v>445</v>
      </c>
      <c r="C255" s="9">
        <v>237.86</v>
      </c>
      <c r="D255" s="39">
        <v>223.31</v>
      </c>
      <c r="E255" s="40">
        <v>7701</v>
      </c>
      <c r="F255" s="39">
        <v>1448.34</v>
      </c>
      <c r="G255" s="39">
        <v>94.63</v>
      </c>
      <c r="H255" s="4">
        <v>219</v>
      </c>
      <c r="I255" s="10" t="s">
        <v>9</v>
      </c>
      <c r="J255" s="7" t="s">
        <v>9</v>
      </c>
      <c r="K255" s="7" t="s">
        <v>9</v>
      </c>
      <c r="L255" s="7" t="s">
        <v>9</v>
      </c>
      <c r="M255" s="7" t="s">
        <v>9</v>
      </c>
      <c r="N255" s="7" t="s">
        <v>9</v>
      </c>
      <c r="O255" s="7" t="s">
        <v>9</v>
      </c>
      <c r="P255" s="7" t="s">
        <v>9</v>
      </c>
      <c r="Q255" s="7" t="s">
        <v>9</v>
      </c>
      <c r="R255" s="7" t="s">
        <v>9</v>
      </c>
      <c r="S255" s="7" t="s">
        <v>9</v>
      </c>
      <c r="T255" s="7" t="s">
        <v>9</v>
      </c>
      <c r="U255" s="7" t="s">
        <v>9</v>
      </c>
      <c r="V255" s="7" t="s">
        <v>9</v>
      </c>
      <c r="W255" s="7" t="s">
        <v>9</v>
      </c>
      <c r="X255" s="7" t="s">
        <v>9</v>
      </c>
      <c r="Y255" s="7" t="s">
        <v>9</v>
      </c>
      <c r="Z255" s="7" t="s">
        <v>9</v>
      </c>
      <c r="AA255" s="7" t="s">
        <v>9</v>
      </c>
      <c r="AB255" s="7" t="s">
        <v>9</v>
      </c>
      <c r="AC255" s="7" t="s">
        <v>9</v>
      </c>
      <c r="AD255" s="7" t="s">
        <v>9</v>
      </c>
      <c r="AE255" s="29" t="s">
        <v>9</v>
      </c>
    </row>
    <row r="256" spans="1:31" x14ac:dyDescent="0.25">
      <c r="A256" s="5" t="s">
        <v>446</v>
      </c>
      <c r="B256" s="3" t="s">
        <v>447</v>
      </c>
      <c r="C256" s="9">
        <v>166.24</v>
      </c>
      <c r="D256" s="39">
        <v>466.54</v>
      </c>
      <c r="E256" s="40">
        <v>19585</v>
      </c>
      <c r="F256" s="39">
        <v>341.6</v>
      </c>
      <c r="G256" s="39">
        <v>76.680000000000007</v>
      </c>
      <c r="H256" s="4">
        <v>734.23</v>
      </c>
      <c r="I256" s="10" t="s">
        <v>9</v>
      </c>
      <c r="J256" s="7" t="s">
        <v>9</v>
      </c>
      <c r="K256" s="7" t="s">
        <v>9</v>
      </c>
      <c r="L256" s="7" t="s">
        <v>9</v>
      </c>
      <c r="M256" s="7" t="s">
        <v>9</v>
      </c>
      <c r="N256" s="7" t="s">
        <v>9</v>
      </c>
      <c r="O256" s="7" t="s">
        <v>9</v>
      </c>
      <c r="P256" s="7" t="s">
        <v>9</v>
      </c>
      <c r="Q256" s="7" t="s">
        <v>9</v>
      </c>
      <c r="R256" s="7" t="s">
        <v>9</v>
      </c>
      <c r="S256" s="7" t="s">
        <v>9</v>
      </c>
      <c r="T256" s="7" t="s">
        <v>9</v>
      </c>
      <c r="U256" s="7" t="s">
        <v>9</v>
      </c>
      <c r="V256" s="7" t="s">
        <v>9</v>
      </c>
      <c r="W256" s="7" t="s">
        <v>9</v>
      </c>
      <c r="X256" s="7" t="s">
        <v>9</v>
      </c>
      <c r="Y256" s="7" t="s">
        <v>9</v>
      </c>
      <c r="Z256" s="7" t="s">
        <v>9</v>
      </c>
      <c r="AA256" s="7" t="s">
        <v>9</v>
      </c>
      <c r="AB256" s="7" t="s">
        <v>9</v>
      </c>
      <c r="AC256" s="7" t="s">
        <v>9</v>
      </c>
      <c r="AD256" s="7" t="s">
        <v>9</v>
      </c>
      <c r="AE256" s="29" t="s">
        <v>9</v>
      </c>
    </row>
    <row r="257" spans="1:31" x14ac:dyDescent="0.25">
      <c r="A257" s="5" t="s">
        <v>448</v>
      </c>
      <c r="B257" s="3" t="s">
        <v>449</v>
      </c>
      <c r="C257" s="9"/>
      <c r="D257" s="39"/>
      <c r="E257" s="40"/>
      <c r="F257" s="39"/>
      <c r="G257" s="39"/>
      <c r="H257" s="4"/>
      <c r="I257" s="10" t="s">
        <v>9</v>
      </c>
      <c r="J257" s="7" t="s">
        <v>9</v>
      </c>
      <c r="K257" s="7" t="s">
        <v>9</v>
      </c>
      <c r="L257" s="7" t="s">
        <v>9</v>
      </c>
      <c r="M257" s="7" t="s">
        <v>9</v>
      </c>
      <c r="N257" s="7" t="s">
        <v>9</v>
      </c>
      <c r="O257" s="7" t="s">
        <v>9</v>
      </c>
      <c r="P257" s="7" t="s">
        <v>9</v>
      </c>
      <c r="Q257" s="7" t="s">
        <v>9</v>
      </c>
      <c r="R257" s="7" t="s">
        <v>9</v>
      </c>
      <c r="S257" s="7" t="s">
        <v>9</v>
      </c>
      <c r="T257" s="7" t="s">
        <v>9</v>
      </c>
      <c r="U257" s="7" t="s">
        <v>9</v>
      </c>
      <c r="V257" s="7" t="s">
        <v>9</v>
      </c>
      <c r="W257" s="7" t="s">
        <v>9</v>
      </c>
      <c r="X257" s="7" t="s">
        <v>9</v>
      </c>
      <c r="Y257" s="7" t="s">
        <v>9</v>
      </c>
      <c r="Z257" s="7" t="s">
        <v>9</v>
      </c>
      <c r="AA257" s="7" t="s">
        <v>9</v>
      </c>
      <c r="AB257" s="7" t="s">
        <v>9</v>
      </c>
      <c r="AC257" s="7" t="s">
        <v>9</v>
      </c>
      <c r="AD257" s="7" t="s">
        <v>9</v>
      </c>
      <c r="AE257" s="29" t="s">
        <v>9</v>
      </c>
    </row>
    <row r="258" spans="1:31" x14ac:dyDescent="0.25">
      <c r="A258" s="5" t="s">
        <v>450</v>
      </c>
      <c r="B258" s="3" t="s">
        <v>451</v>
      </c>
      <c r="C258" s="9"/>
      <c r="D258" s="39"/>
      <c r="E258" s="40"/>
      <c r="F258" s="39"/>
      <c r="G258" s="39"/>
      <c r="H258" s="4"/>
      <c r="I258" s="10" t="s">
        <v>9</v>
      </c>
      <c r="J258" s="7" t="s">
        <v>9</v>
      </c>
      <c r="K258" s="7" t="s">
        <v>9</v>
      </c>
      <c r="L258" s="7" t="s">
        <v>9</v>
      </c>
      <c r="M258" s="7" t="s">
        <v>9</v>
      </c>
      <c r="N258" s="7" t="s">
        <v>9</v>
      </c>
      <c r="O258" s="7" t="s">
        <v>9</v>
      </c>
      <c r="P258" s="7" t="s">
        <v>9</v>
      </c>
      <c r="Q258" s="7" t="s">
        <v>9</v>
      </c>
      <c r="R258" s="7" t="s">
        <v>9</v>
      </c>
      <c r="S258" s="7" t="s">
        <v>9</v>
      </c>
      <c r="T258" s="7" t="s">
        <v>9</v>
      </c>
      <c r="U258" s="7" t="s">
        <v>9</v>
      </c>
      <c r="V258" s="7" t="s">
        <v>9</v>
      </c>
      <c r="W258" s="7" t="s">
        <v>9</v>
      </c>
      <c r="X258" s="7" t="s">
        <v>9</v>
      </c>
      <c r="Y258" s="7" t="s">
        <v>9</v>
      </c>
      <c r="Z258" s="7" t="s">
        <v>9</v>
      </c>
      <c r="AA258" s="7" t="s">
        <v>9</v>
      </c>
      <c r="AB258" s="7" t="s">
        <v>9</v>
      </c>
      <c r="AC258" s="7" t="s">
        <v>9</v>
      </c>
      <c r="AD258" s="7" t="s">
        <v>9</v>
      </c>
      <c r="AE258" s="29" t="s">
        <v>9</v>
      </c>
    </row>
    <row r="259" spans="1:31" x14ac:dyDescent="0.25">
      <c r="A259" s="5" t="s">
        <v>452</v>
      </c>
      <c r="B259" s="3" t="s">
        <v>453</v>
      </c>
      <c r="C259" s="9"/>
      <c r="D259" s="39"/>
      <c r="E259" s="40"/>
      <c r="F259" s="39"/>
      <c r="G259" s="39"/>
      <c r="H259" s="4"/>
      <c r="I259" s="10" t="s">
        <v>9</v>
      </c>
      <c r="J259" s="7" t="s">
        <v>9</v>
      </c>
      <c r="K259" s="7" t="s">
        <v>9</v>
      </c>
      <c r="L259" s="7" t="s">
        <v>9</v>
      </c>
      <c r="M259" s="7" t="s">
        <v>9</v>
      </c>
      <c r="N259" s="7" t="s">
        <v>9</v>
      </c>
      <c r="O259" s="7" t="s">
        <v>9</v>
      </c>
      <c r="P259" s="7" t="s">
        <v>9</v>
      </c>
      <c r="Q259" s="7" t="s">
        <v>9</v>
      </c>
      <c r="R259" s="7" t="s">
        <v>9</v>
      </c>
      <c r="S259" s="7" t="s">
        <v>9</v>
      </c>
      <c r="T259" s="7" t="s">
        <v>9</v>
      </c>
      <c r="U259" s="7" t="s">
        <v>9</v>
      </c>
      <c r="V259" s="7" t="s">
        <v>9</v>
      </c>
      <c r="W259" s="7" t="s">
        <v>9</v>
      </c>
      <c r="X259" s="7" t="s">
        <v>9</v>
      </c>
      <c r="Y259" s="7" t="s">
        <v>9</v>
      </c>
      <c r="Z259" s="7" t="s">
        <v>9</v>
      </c>
      <c r="AA259" s="7" t="s">
        <v>9</v>
      </c>
      <c r="AB259" s="7" t="s">
        <v>9</v>
      </c>
      <c r="AC259" s="7" t="s">
        <v>9</v>
      </c>
      <c r="AD259" s="7" t="s">
        <v>9</v>
      </c>
      <c r="AE259" s="29" t="s">
        <v>9</v>
      </c>
    </row>
    <row r="260" spans="1:31" x14ac:dyDescent="0.25">
      <c r="A260" s="5" t="s">
        <v>454</v>
      </c>
      <c r="B260" s="3" t="s">
        <v>455</v>
      </c>
      <c r="C260" s="9">
        <v>2148.84</v>
      </c>
      <c r="D260" s="39">
        <v>821.7</v>
      </c>
      <c r="E260" s="40">
        <v>51017</v>
      </c>
      <c r="F260" s="39">
        <v>394.92</v>
      </c>
      <c r="G260" s="39">
        <v>76.400000000000006</v>
      </c>
      <c r="H260" s="4">
        <v>906.51</v>
      </c>
      <c r="I260" s="10" t="s">
        <v>9</v>
      </c>
      <c r="J260" s="7" t="s">
        <v>9</v>
      </c>
      <c r="K260" s="7" t="s">
        <v>9</v>
      </c>
      <c r="L260" s="7" t="s">
        <v>9</v>
      </c>
      <c r="M260" s="7" t="s">
        <v>9</v>
      </c>
      <c r="N260" s="7" t="s">
        <v>9</v>
      </c>
      <c r="O260" s="7" t="s">
        <v>9</v>
      </c>
      <c r="P260" s="7" t="s">
        <v>9</v>
      </c>
      <c r="Q260" s="7" t="s">
        <v>9</v>
      </c>
      <c r="R260" s="7" t="s">
        <v>9</v>
      </c>
      <c r="S260" s="7" t="s">
        <v>9</v>
      </c>
      <c r="T260" s="7" t="s">
        <v>9</v>
      </c>
      <c r="U260" s="7" t="s">
        <v>9</v>
      </c>
      <c r="V260" s="7" t="s">
        <v>9</v>
      </c>
      <c r="W260" s="7" t="s">
        <v>9</v>
      </c>
      <c r="X260" s="7" t="s">
        <v>9</v>
      </c>
      <c r="Y260" s="7" t="s">
        <v>9</v>
      </c>
      <c r="Z260" s="7" t="s">
        <v>9</v>
      </c>
      <c r="AA260" s="7" t="s">
        <v>9</v>
      </c>
      <c r="AB260" s="7" t="s">
        <v>9</v>
      </c>
      <c r="AC260" s="7" t="s">
        <v>9</v>
      </c>
      <c r="AD260" s="7" t="s">
        <v>9</v>
      </c>
      <c r="AE260" s="29" t="s">
        <v>9</v>
      </c>
    </row>
    <row r="261" spans="1:31" x14ac:dyDescent="0.25">
      <c r="A261" s="5" t="s">
        <v>456</v>
      </c>
      <c r="B261" s="3" t="s">
        <v>457</v>
      </c>
      <c r="C261" s="9">
        <v>1241.6199999999999</v>
      </c>
      <c r="D261" s="39">
        <v>177.5</v>
      </c>
      <c r="E261" s="40">
        <v>12379</v>
      </c>
      <c r="F261" s="39">
        <v>94.3</v>
      </c>
      <c r="G261" s="39">
        <v>49.4</v>
      </c>
      <c r="H261" s="4">
        <v>136.82</v>
      </c>
      <c r="I261" s="10" t="s">
        <v>9</v>
      </c>
      <c r="J261" s="7" t="s">
        <v>9</v>
      </c>
      <c r="K261" s="7" t="s">
        <v>9</v>
      </c>
      <c r="L261" s="7" t="s">
        <v>9</v>
      </c>
      <c r="M261" s="7" t="s">
        <v>9</v>
      </c>
      <c r="N261" s="7" t="s">
        <v>9</v>
      </c>
      <c r="O261" s="7" t="s">
        <v>9</v>
      </c>
      <c r="P261" s="7" t="s">
        <v>9</v>
      </c>
      <c r="Q261" s="7" t="s">
        <v>9</v>
      </c>
      <c r="R261" s="7" t="s">
        <v>9</v>
      </c>
      <c r="S261" s="7" t="s">
        <v>9</v>
      </c>
      <c r="T261" s="7" t="s">
        <v>9</v>
      </c>
      <c r="U261" s="7" t="s">
        <v>9</v>
      </c>
      <c r="V261" s="7" t="s">
        <v>9</v>
      </c>
      <c r="W261" s="7" t="s">
        <v>9</v>
      </c>
      <c r="X261" s="7" t="s">
        <v>9</v>
      </c>
      <c r="Y261" s="7" t="s">
        <v>9</v>
      </c>
      <c r="Z261" s="7" t="s">
        <v>9</v>
      </c>
      <c r="AA261" s="7" t="s">
        <v>9</v>
      </c>
      <c r="AB261" s="7" t="s">
        <v>9</v>
      </c>
      <c r="AC261" s="7" t="s">
        <v>9</v>
      </c>
      <c r="AD261" s="7" t="s">
        <v>9</v>
      </c>
      <c r="AE261" s="29" t="s">
        <v>9</v>
      </c>
    </row>
    <row r="262" spans="1:31" x14ac:dyDescent="0.25">
      <c r="A262" s="5" t="s">
        <v>458</v>
      </c>
      <c r="B262" s="3" t="s">
        <v>459</v>
      </c>
      <c r="C262" s="9">
        <v>240.43544445000001</v>
      </c>
      <c r="D262" s="39">
        <v>95</v>
      </c>
      <c r="E262" s="40">
        <v>9146</v>
      </c>
      <c r="F262" s="39">
        <v>870.16376049999997</v>
      </c>
      <c r="G262" s="39">
        <v>56</v>
      </c>
      <c r="H262" s="4">
        <v>199.967878915</v>
      </c>
      <c r="I262" s="10" t="s">
        <v>9</v>
      </c>
      <c r="J262" s="7" t="s">
        <v>9</v>
      </c>
      <c r="K262" s="7" t="s">
        <v>9</v>
      </c>
      <c r="L262" s="7" t="s">
        <v>9</v>
      </c>
      <c r="M262" s="7" t="s">
        <v>9</v>
      </c>
      <c r="N262" s="7" t="s">
        <v>9</v>
      </c>
      <c r="O262" s="7" t="s">
        <v>9</v>
      </c>
      <c r="P262" s="7" t="s">
        <v>9</v>
      </c>
      <c r="Q262" s="7" t="s">
        <v>9</v>
      </c>
      <c r="R262" s="7" t="s">
        <v>9</v>
      </c>
      <c r="S262" s="7" t="s">
        <v>9</v>
      </c>
      <c r="T262" s="7" t="s">
        <v>9</v>
      </c>
      <c r="U262" s="7" t="s">
        <v>9</v>
      </c>
      <c r="V262" s="7" t="s">
        <v>9</v>
      </c>
      <c r="W262" s="7" t="s">
        <v>9</v>
      </c>
      <c r="X262" s="7" t="s">
        <v>9</v>
      </c>
      <c r="Y262" s="7" t="s">
        <v>9</v>
      </c>
      <c r="Z262" s="7" t="s">
        <v>9</v>
      </c>
      <c r="AA262" s="7" t="s">
        <v>9</v>
      </c>
      <c r="AB262" s="7" t="s">
        <v>9</v>
      </c>
      <c r="AC262" s="7" t="s">
        <v>9</v>
      </c>
      <c r="AD262" s="7" t="s">
        <v>9</v>
      </c>
      <c r="AE262" s="29" t="s">
        <v>9</v>
      </c>
    </row>
    <row r="263" spans="1:31" x14ac:dyDescent="0.25">
      <c r="A263" s="5" t="s">
        <v>460</v>
      </c>
      <c r="B263" s="3" t="s">
        <v>461</v>
      </c>
      <c r="C263" s="9">
        <v>185.537278753333</v>
      </c>
      <c r="D263" s="39">
        <v>203.666666666666</v>
      </c>
      <c r="E263" s="40">
        <v>14303.666666666601</v>
      </c>
      <c r="F263" s="39"/>
      <c r="G263" s="39">
        <v>53.5</v>
      </c>
      <c r="H263" s="4">
        <v>448.583002533333</v>
      </c>
      <c r="I263" s="10" t="s">
        <v>9</v>
      </c>
      <c r="J263" s="7" t="s">
        <v>9</v>
      </c>
      <c r="K263" s="7" t="s">
        <v>9</v>
      </c>
      <c r="L263" s="7" t="s">
        <v>9</v>
      </c>
      <c r="M263" s="7" t="s">
        <v>9</v>
      </c>
      <c r="N263" s="7" t="s">
        <v>9</v>
      </c>
      <c r="O263" s="7" t="s">
        <v>9</v>
      </c>
      <c r="P263" s="7" t="s">
        <v>9</v>
      </c>
      <c r="Q263" s="7" t="s">
        <v>9</v>
      </c>
      <c r="R263" s="7" t="s">
        <v>9</v>
      </c>
      <c r="S263" s="7" t="s">
        <v>9</v>
      </c>
      <c r="T263" s="7" t="s">
        <v>9</v>
      </c>
      <c r="U263" s="7" t="s">
        <v>9</v>
      </c>
      <c r="V263" s="7" t="s">
        <v>9</v>
      </c>
      <c r="W263" s="7" t="s">
        <v>9</v>
      </c>
      <c r="X263" s="7" t="s">
        <v>9</v>
      </c>
      <c r="Y263" s="7" t="s">
        <v>9</v>
      </c>
      <c r="Z263" s="7" t="s">
        <v>9</v>
      </c>
      <c r="AA263" s="7" t="s">
        <v>9</v>
      </c>
      <c r="AB263" s="7" t="s">
        <v>9</v>
      </c>
      <c r="AC263" s="7" t="s">
        <v>9</v>
      </c>
      <c r="AD263" s="7" t="s">
        <v>9</v>
      </c>
      <c r="AE263" s="29" t="s">
        <v>9</v>
      </c>
    </row>
    <row r="264" spans="1:31" x14ac:dyDescent="0.25">
      <c r="A264" s="5" t="s">
        <v>462</v>
      </c>
      <c r="B264" s="3" t="s">
        <v>463</v>
      </c>
      <c r="C264" s="9">
        <v>152.639821166666</v>
      </c>
      <c r="D264" s="39">
        <v>66</v>
      </c>
      <c r="E264" s="40">
        <v>3745</v>
      </c>
      <c r="F264" s="39">
        <v>115.76128636999999</v>
      </c>
      <c r="G264" s="39">
        <v>110</v>
      </c>
      <c r="H264" s="4">
        <v>24.46877675</v>
      </c>
      <c r="I264" s="10" t="s">
        <v>9</v>
      </c>
      <c r="J264" s="7" t="s">
        <v>9</v>
      </c>
      <c r="K264" s="7" t="s">
        <v>9</v>
      </c>
      <c r="L264" s="7" t="s">
        <v>9</v>
      </c>
      <c r="M264" s="7" t="s">
        <v>9</v>
      </c>
      <c r="N264" s="7" t="s">
        <v>9</v>
      </c>
      <c r="O264" s="7" t="s">
        <v>9</v>
      </c>
      <c r="P264" s="7" t="s">
        <v>9</v>
      </c>
      <c r="Q264" s="7" t="s">
        <v>9</v>
      </c>
      <c r="R264" s="7" t="s">
        <v>9</v>
      </c>
      <c r="S264" s="7" t="s">
        <v>9</v>
      </c>
      <c r="T264" s="7" t="s">
        <v>9</v>
      </c>
      <c r="U264" s="7" t="s">
        <v>9</v>
      </c>
      <c r="V264" s="7" t="s">
        <v>9</v>
      </c>
      <c r="W264" s="7" t="s">
        <v>9</v>
      </c>
      <c r="X264" s="7" t="s">
        <v>9</v>
      </c>
      <c r="Y264" s="7" t="s">
        <v>9</v>
      </c>
      <c r="Z264" s="7" t="s">
        <v>9</v>
      </c>
      <c r="AA264" s="7" t="s">
        <v>9</v>
      </c>
      <c r="AB264" s="7" t="s">
        <v>9</v>
      </c>
      <c r="AC264" s="7" t="s">
        <v>9</v>
      </c>
      <c r="AD264" s="7" t="s">
        <v>9</v>
      </c>
      <c r="AE264" s="29" t="s">
        <v>9</v>
      </c>
    </row>
    <row r="265" spans="1:31" x14ac:dyDescent="0.25">
      <c r="A265" s="5" t="s">
        <v>464</v>
      </c>
      <c r="B265" s="3" t="s">
        <v>465</v>
      </c>
      <c r="C265" s="9">
        <v>57.788457587499899</v>
      </c>
      <c r="D265" s="39">
        <v>106.2</v>
      </c>
      <c r="E265" s="40">
        <v>13672.5</v>
      </c>
      <c r="F265" s="39">
        <v>1340.4549999999999</v>
      </c>
      <c r="G265" s="39">
        <v>65</v>
      </c>
      <c r="H265" s="4">
        <v>116.584785125</v>
      </c>
      <c r="I265" s="10" t="s">
        <v>9</v>
      </c>
      <c r="J265" s="7" t="s">
        <v>9</v>
      </c>
      <c r="K265" s="7" t="s">
        <v>9</v>
      </c>
      <c r="L265" s="7" t="s">
        <v>9</v>
      </c>
      <c r="M265" s="7" t="s">
        <v>9</v>
      </c>
      <c r="N265" s="7" t="s">
        <v>9</v>
      </c>
      <c r="O265" s="7" t="s">
        <v>9</v>
      </c>
      <c r="P265" s="7" t="s">
        <v>9</v>
      </c>
      <c r="Q265" s="7" t="s">
        <v>9</v>
      </c>
      <c r="R265" s="7" t="s">
        <v>9</v>
      </c>
      <c r="S265" s="7" t="s">
        <v>9</v>
      </c>
      <c r="T265" s="7" t="s">
        <v>9</v>
      </c>
      <c r="U265" s="7" t="s">
        <v>9</v>
      </c>
      <c r="V265" s="7" t="s">
        <v>9</v>
      </c>
      <c r="W265" s="7" t="s">
        <v>9</v>
      </c>
      <c r="X265" s="7" t="s">
        <v>9</v>
      </c>
      <c r="Y265" s="7" t="s">
        <v>9</v>
      </c>
      <c r="Z265" s="7" t="s">
        <v>9</v>
      </c>
      <c r="AA265" s="7" t="s">
        <v>9</v>
      </c>
      <c r="AB265" s="7" t="s">
        <v>9</v>
      </c>
      <c r="AC265" s="7" t="s">
        <v>9</v>
      </c>
      <c r="AD265" s="7" t="s">
        <v>9</v>
      </c>
      <c r="AE265" s="29" t="s">
        <v>9</v>
      </c>
    </row>
    <row r="266" spans="1:31" x14ac:dyDescent="0.25">
      <c r="A266" s="5" t="s">
        <v>466</v>
      </c>
      <c r="B266" s="3" t="s">
        <v>465</v>
      </c>
      <c r="C266" s="9">
        <v>57.788457587499899</v>
      </c>
      <c r="D266" s="39">
        <v>106.2</v>
      </c>
      <c r="E266" s="40">
        <v>13672.5</v>
      </c>
      <c r="F266" s="39">
        <v>1340.4549999999999</v>
      </c>
      <c r="G266" s="39">
        <v>65</v>
      </c>
      <c r="H266" s="4">
        <v>116.584785125</v>
      </c>
      <c r="I266" s="10" t="s">
        <v>9</v>
      </c>
      <c r="J266" s="7" t="s">
        <v>9</v>
      </c>
      <c r="K266" s="7" t="s">
        <v>9</v>
      </c>
      <c r="L266" s="7" t="s">
        <v>9</v>
      </c>
      <c r="M266" s="7" t="s">
        <v>9</v>
      </c>
      <c r="N266" s="7" t="s">
        <v>9</v>
      </c>
      <c r="O266" s="7" t="s">
        <v>9</v>
      </c>
      <c r="P266" s="7" t="s">
        <v>9</v>
      </c>
      <c r="Q266" s="7" t="s">
        <v>9</v>
      </c>
      <c r="R266" s="7" t="s">
        <v>9</v>
      </c>
      <c r="S266" s="7" t="s">
        <v>9</v>
      </c>
      <c r="T266" s="7" t="s">
        <v>9</v>
      </c>
      <c r="U266" s="7" t="s">
        <v>9</v>
      </c>
      <c r="V266" s="7" t="s">
        <v>9</v>
      </c>
      <c r="W266" s="7" t="s">
        <v>9</v>
      </c>
      <c r="X266" s="7" t="s">
        <v>9</v>
      </c>
      <c r="Y266" s="7" t="s">
        <v>9</v>
      </c>
      <c r="Z266" s="7" t="s">
        <v>9</v>
      </c>
      <c r="AA266" s="7" t="s">
        <v>9</v>
      </c>
      <c r="AB266" s="7" t="s">
        <v>9</v>
      </c>
      <c r="AC266" s="7" t="s">
        <v>9</v>
      </c>
      <c r="AD266" s="7" t="s">
        <v>9</v>
      </c>
      <c r="AE266" s="29" t="s">
        <v>9</v>
      </c>
    </row>
    <row r="267" spans="1:31" x14ac:dyDescent="0.25">
      <c r="A267" s="5" t="s">
        <v>467</v>
      </c>
      <c r="B267" s="3" t="s">
        <v>468</v>
      </c>
      <c r="C267" s="9">
        <v>365.92</v>
      </c>
      <c r="D267" s="39">
        <v>302.38</v>
      </c>
      <c r="E267" s="40">
        <v>22851</v>
      </c>
      <c r="F267" s="39">
        <v>162.91999999999999</v>
      </c>
      <c r="G267" s="39">
        <v>55</v>
      </c>
      <c r="H267" s="4">
        <v>174.03</v>
      </c>
      <c r="I267" s="10" t="s">
        <v>9</v>
      </c>
      <c r="J267" s="7" t="s">
        <v>9</v>
      </c>
      <c r="K267" s="7" t="s">
        <v>9</v>
      </c>
      <c r="L267" s="7" t="s">
        <v>9</v>
      </c>
      <c r="M267" s="7" t="s">
        <v>9</v>
      </c>
      <c r="N267" s="7" t="s">
        <v>9</v>
      </c>
      <c r="O267" s="7" t="s">
        <v>9</v>
      </c>
      <c r="P267" s="7" t="s">
        <v>9</v>
      </c>
      <c r="Q267" s="7" t="s">
        <v>9</v>
      </c>
      <c r="R267" s="7" t="s">
        <v>9</v>
      </c>
      <c r="S267" s="7" t="s">
        <v>9</v>
      </c>
      <c r="T267" s="7" t="s">
        <v>9</v>
      </c>
      <c r="U267" s="7" t="s">
        <v>9</v>
      </c>
      <c r="V267" s="7" t="s">
        <v>9</v>
      </c>
      <c r="W267" s="7" t="s">
        <v>9</v>
      </c>
      <c r="X267" s="7" t="s">
        <v>9</v>
      </c>
      <c r="Y267" s="7" t="s">
        <v>9</v>
      </c>
      <c r="Z267" s="7" t="s">
        <v>9</v>
      </c>
      <c r="AA267" s="7" t="s">
        <v>9</v>
      </c>
      <c r="AB267" s="7" t="s">
        <v>9</v>
      </c>
      <c r="AC267" s="7" t="s">
        <v>9</v>
      </c>
      <c r="AD267" s="7" t="s">
        <v>9</v>
      </c>
      <c r="AE267" s="29" t="s">
        <v>9</v>
      </c>
    </row>
    <row r="268" spans="1:31" x14ac:dyDescent="0.25">
      <c r="A268" s="5" t="s">
        <v>469</v>
      </c>
      <c r="B268" s="3" t="s">
        <v>470</v>
      </c>
      <c r="C268" s="9">
        <v>2035.9566997500001</v>
      </c>
      <c r="D268" s="39">
        <v>853.03195755000002</v>
      </c>
      <c r="E268" s="40">
        <v>63669.75</v>
      </c>
      <c r="F268" s="39">
        <v>419.91250000000002</v>
      </c>
      <c r="G268" s="39">
        <v>109.4075</v>
      </c>
      <c r="H268" s="4">
        <v>822.57460067500006</v>
      </c>
      <c r="I268" s="10" t="s">
        <v>9</v>
      </c>
      <c r="J268" s="7" t="s">
        <v>9</v>
      </c>
      <c r="K268" s="7" t="s">
        <v>9</v>
      </c>
      <c r="L268" s="7" t="s">
        <v>9</v>
      </c>
      <c r="M268" s="7" t="s">
        <v>9</v>
      </c>
      <c r="N268" s="7" t="s">
        <v>9</v>
      </c>
      <c r="O268" s="7" t="s">
        <v>9</v>
      </c>
      <c r="P268" s="7" t="s">
        <v>9</v>
      </c>
      <c r="Q268" s="7" t="s">
        <v>9</v>
      </c>
      <c r="R268" s="7" t="s">
        <v>9</v>
      </c>
      <c r="S268" s="7" t="s">
        <v>9</v>
      </c>
      <c r="T268" s="7" t="s">
        <v>9</v>
      </c>
      <c r="U268" s="7" t="s">
        <v>9</v>
      </c>
      <c r="V268" s="7" t="s">
        <v>9</v>
      </c>
      <c r="W268" s="7" t="s">
        <v>9</v>
      </c>
      <c r="X268" s="7" t="s">
        <v>9</v>
      </c>
      <c r="Y268" s="7" t="s">
        <v>9</v>
      </c>
      <c r="Z268" s="7" t="s">
        <v>9</v>
      </c>
      <c r="AA268" s="7" t="s">
        <v>9</v>
      </c>
      <c r="AB268" s="7" t="s">
        <v>9</v>
      </c>
      <c r="AC268" s="7" t="s">
        <v>9</v>
      </c>
      <c r="AD268" s="7" t="s">
        <v>9</v>
      </c>
      <c r="AE268" s="29" t="s">
        <v>9</v>
      </c>
    </row>
    <row r="269" spans="1:31" x14ac:dyDescent="0.25">
      <c r="A269" s="5" t="s">
        <v>471</v>
      </c>
      <c r="B269" s="3" t="s">
        <v>472</v>
      </c>
      <c r="C269" s="9">
        <v>238.57200717499899</v>
      </c>
      <c r="D269" s="39">
        <v>220.25</v>
      </c>
      <c r="E269" s="40">
        <v>7389.5</v>
      </c>
      <c r="F269" s="39">
        <v>201.956641875</v>
      </c>
      <c r="G269" s="39">
        <v>60</v>
      </c>
      <c r="H269" s="4">
        <v>45.770492834999999</v>
      </c>
      <c r="I269" s="10" t="s">
        <v>9</v>
      </c>
      <c r="J269" s="7" t="s">
        <v>9</v>
      </c>
      <c r="K269" s="7" t="s">
        <v>9</v>
      </c>
      <c r="L269" s="7" t="s">
        <v>9</v>
      </c>
      <c r="M269" s="7" t="s">
        <v>9</v>
      </c>
      <c r="N269" s="7" t="s">
        <v>9</v>
      </c>
      <c r="O269" s="7" t="s">
        <v>9</v>
      </c>
      <c r="P269" s="7" t="s">
        <v>9</v>
      </c>
      <c r="Q269" s="7" t="s">
        <v>9</v>
      </c>
      <c r="R269" s="7" t="s">
        <v>9</v>
      </c>
      <c r="S269" s="7" t="s">
        <v>9</v>
      </c>
      <c r="T269" s="7" t="s">
        <v>9</v>
      </c>
      <c r="U269" s="7" t="s">
        <v>9</v>
      </c>
      <c r="V269" s="7" t="s">
        <v>9</v>
      </c>
      <c r="W269" s="7" t="s">
        <v>9</v>
      </c>
      <c r="X269" s="7" t="s">
        <v>9</v>
      </c>
      <c r="Y269" s="7" t="s">
        <v>9</v>
      </c>
      <c r="Z269" s="7" t="s">
        <v>9</v>
      </c>
      <c r="AA269" s="7" t="s">
        <v>9</v>
      </c>
      <c r="AB269" s="7" t="s">
        <v>9</v>
      </c>
      <c r="AC269" s="7" t="s">
        <v>9</v>
      </c>
      <c r="AD269" s="7" t="s">
        <v>9</v>
      </c>
      <c r="AE269" s="29" t="s">
        <v>9</v>
      </c>
    </row>
    <row r="270" spans="1:31" x14ac:dyDescent="0.25">
      <c r="A270" s="5" t="s">
        <v>473</v>
      </c>
      <c r="B270" s="3" t="s">
        <v>474</v>
      </c>
      <c r="C270" s="9">
        <v>885.35171382500005</v>
      </c>
      <c r="D270" s="39">
        <v>149.80500000000001</v>
      </c>
      <c r="E270" s="40">
        <v>10207.75</v>
      </c>
      <c r="F270" s="39">
        <v>187.465996655759</v>
      </c>
      <c r="G270" s="39">
        <v>91.625</v>
      </c>
      <c r="H270" s="4">
        <v>77.421911524999999</v>
      </c>
      <c r="I270" s="10" t="s">
        <v>9</v>
      </c>
      <c r="J270" s="7" t="s">
        <v>9</v>
      </c>
      <c r="K270" s="7" t="s">
        <v>9</v>
      </c>
      <c r="L270" s="7" t="s">
        <v>9</v>
      </c>
      <c r="M270" s="7" t="s">
        <v>9</v>
      </c>
      <c r="N270" s="7" t="s">
        <v>9</v>
      </c>
      <c r="O270" s="7" t="s">
        <v>9</v>
      </c>
      <c r="P270" s="7" t="s">
        <v>9</v>
      </c>
      <c r="Q270" s="7" t="s">
        <v>9</v>
      </c>
      <c r="R270" s="7" t="s">
        <v>9</v>
      </c>
      <c r="S270" s="7" t="s">
        <v>9</v>
      </c>
      <c r="T270" s="7" t="s">
        <v>9</v>
      </c>
      <c r="U270" s="7" t="s">
        <v>9</v>
      </c>
      <c r="V270" s="7" t="s">
        <v>9</v>
      </c>
      <c r="W270" s="7" t="s">
        <v>9</v>
      </c>
      <c r="X270" s="7" t="s">
        <v>9</v>
      </c>
      <c r="Y270" s="7" t="s">
        <v>9</v>
      </c>
      <c r="Z270" s="7" t="s">
        <v>9</v>
      </c>
      <c r="AA270" s="7" t="s">
        <v>9</v>
      </c>
      <c r="AB270" s="7" t="s">
        <v>9</v>
      </c>
      <c r="AC270" s="7" t="s">
        <v>9</v>
      </c>
      <c r="AD270" s="7" t="s">
        <v>9</v>
      </c>
      <c r="AE270" s="29" t="s">
        <v>9</v>
      </c>
    </row>
    <row r="271" spans="1:31" x14ac:dyDescent="0.25">
      <c r="A271" s="5" t="s">
        <v>475</v>
      </c>
      <c r="B271" s="3" t="s">
        <v>476</v>
      </c>
      <c r="C271" s="9">
        <v>128.11937646499999</v>
      </c>
      <c r="D271" s="39">
        <v>88.5</v>
      </c>
      <c r="E271" s="40">
        <v>6434</v>
      </c>
      <c r="F271" s="39">
        <v>803.16636530070605</v>
      </c>
      <c r="G271" s="39">
        <v>65</v>
      </c>
      <c r="H271" s="4">
        <v>10.29161735225</v>
      </c>
      <c r="I271" s="10" t="s">
        <v>9</v>
      </c>
      <c r="J271" s="7" t="s">
        <v>9</v>
      </c>
      <c r="K271" s="7" t="s">
        <v>9</v>
      </c>
      <c r="L271" s="7" t="s">
        <v>9</v>
      </c>
      <c r="M271" s="7" t="s">
        <v>9</v>
      </c>
      <c r="N271" s="7" t="s">
        <v>9</v>
      </c>
      <c r="O271" s="7" t="s">
        <v>9</v>
      </c>
      <c r="P271" s="7" t="s">
        <v>9</v>
      </c>
      <c r="Q271" s="7" t="s">
        <v>9</v>
      </c>
      <c r="R271" s="7" t="s">
        <v>9</v>
      </c>
      <c r="S271" s="7" t="s">
        <v>9</v>
      </c>
      <c r="T271" s="7" t="s">
        <v>9</v>
      </c>
      <c r="U271" s="7" t="s">
        <v>9</v>
      </c>
      <c r="V271" s="7" t="s">
        <v>9</v>
      </c>
      <c r="W271" s="7" t="s">
        <v>9</v>
      </c>
      <c r="X271" s="7" t="s">
        <v>9</v>
      </c>
      <c r="Y271" s="7" t="s">
        <v>9</v>
      </c>
      <c r="Z271" s="7" t="s">
        <v>9</v>
      </c>
      <c r="AA271" s="7" t="s">
        <v>9</v>
      </c>
      <c r="AB271" s="7" t="s">
        <v>9</v>
      </c>
      <c r="AC271" s="7" t="s">
        <v>9</v>
      </c>
      <c r="AD271" s="7" t="s">
        <v>9</v>
      </c>
      <c r="AE271" s="29" t="s">
        <v>9</v>
      </c>
    </row>
    <row r="272" spans="1:31" x14ac:dyDescent="0.25">
      <c r="A272" s="5" t="s">
        <v>477</v>
      </c>
      <c r="B272" s="3" t="s">
        <v>478</v>
      </c>
      <c r="C272" s="9">
        <v>182.39</v>
      </c>
      <c r="D272" s="39">
        <v>59.63</v>
      </c>
      <c r="E272" s="40">
        <v>4609</v>
      </c>
      <c r="F272" s="39">
        <v>1971.92</v>
      </c>
      <c r="G272" s="39">
        <v>86.57</v>
      </c>
      <c r="H272" s="4">
        <v>92.11</v>
      </c>
      <c r="I272" s="10">
        <v>2017</v>
      </c>
      <c r="J272" s="7">
        <v>1.83</v>
      </c>
      <c r="K272" s="7" t="s">
        <v>9</v>
      </c>
      <c r="L272" s="7" t="s">
        <v>9</v>
      </c>
      <c r="M272" s="7" t="s">
        <v>9</v>
      </c>
      <c r="N272" s="7" t="s">
        <v>9</v>
      </c>
      <c r="O272" s="7" t="s">
        <v>9</v>
      </c>
      <c r="P272" s="7" t="s">
        <v>9</v>
      </c>
      <c r="Q272" s="7" t="s">
        <v>9</v>
      </c>
      <c r="R272" s="7" t="s">
        <v>9</v>
      </c>
      <c r="S272" s="7" t="s">
        <v>9</v>
      </c>
      <c r="T272" s="7" t="s">
        <v>9</v>
      </c>
      <c r="U272" s="7" t="s">
        <v>9</v>
      </c>
      <c r="V272" s="7" t="s">
        <v>9</v>
      </c>
      <c r="W272" s="7" t="s">
        <v>9</v>
      </c>
      <c r="X272" s="7" t="s">
        <v>9</v>
      </c>
      <c r="Y272" s="7" t="s">
        <v>9</v>
      </c>
      <c r="Z272" s="7">
        <v>14534</v>
      </c>
      <c r="AA272" s="7">
        <v>7043</v>
      </c>
      <c r="AB272" s="7" t="s">
        <v>9</v>
      </c>
      <c r="AC272" s="7" t="s">
        <v>9</v>
      </c>
      <c r="AD272" s="7" t="s">
        <v>9</v>
      </c>
      <c r="AE272" s="29" t="s">
        <v>9</v>
      </c>
    </row>
    <row r="273" spans="1:31" x14ac:dyDescent="0.25">
      <c r="A273" s="5" t="s">
        <v>479</v>
      </c>
      <c r="B273" s="3" t="s">
        <v>480</v>
      </c>
      <c r="C273" s="9">
        <v>1002.273936825</v>
      </c>
      <c r="D273" s="39">
        <v>282.5</v>
      </c>
      <c r="E273" s="40">
        <v>21875.75</v>
      </c>
      <c r="F273" s="39">
        <v>91.302041478967695</v>
      </c>
      <c r="G273" s="39">
        <v>50</v>
      </c>
      <c r="H273" s="4">
        <v>292.44352624999999</v>
      </c>
      <c r="I273" s="10" t="s">
        <v>9</v>
      </c>
      <c r="J273" s="7" t="s">
        <v>9</v>
      </c>
      <c r="K273" s="7" t="s">
        <v>9</v>
      </c>
      <c r="L273" s="7" t="s">
        <v>9</v>
      </c>
      <c r="M273" s="7" t="s">
        <v>9</v>
      </c>
      <c r="N273" s="7" t="s">
        <v>9</v>
      </c>
      <c r="O273" s="7" t="s">
        <v>9</v>
      </c>
      <c r="P273" s="7" t="s">
        <v>9</v>
      </c>
      <c r="Q273" s="7" t="s">
        <v>9</v>
      </c>
      <c r="R273" s="7" t="s">
        <v>9</v>
      </c>
      <c r="S273" s="7" t="s">
        <v>9</v>
      </c>
      <c r="T273" s="7" t="s">
        <v>9</v>
      </c>
      <c r="U273" s="7" t="s">
        <v>9</v>
      </c>
      <c r="V273" s="7" t="s">
        <v>9</v>
      </c>
      <c r="W273" s="7" t="s">
        <v>9</v>
      </c>
      <c r="X273" s="7" t="s">
        <v>9</v>
      </c>
      <c r="Y273" s="7" t="s">
        <v>9</v>
      </c>
      <c r="Z273" s="7" t="s">
        <v>9</v>
      </c>
      <c r="AA273" s="7" t="s">
        <v>9</v>
      </c>
      <c r="AB273" s="7" t="s">
        <v>9</v>
      </c>
      <c r="AC273" s="7" t="s">
        <v>9</v>
      </c>
      <c r="AD273" s="7" t="s">
        <v>9</v>
      </c>
      <c r="AE273" s="29" t="s">
        <v>9</v>
      </c>
    </row>
    <row r="274" spans="1:31" x14ac:dyDescent="0.25">
      <c r="A274" s="5" t="s">
        <v>481</v>
      </c>
      <c r="B274" s="3" t="s">
        <v>482</v>
      </c>
      <c r="C274" s="9">
        <v>465.69814530000002</v>
      </c>
      <c r="D274" s="39">
        <v>328.4</v>
      </c>
      <c r="E274" s="40">
        <v>24942.5</v>
      </c>
      <c r="F274" s="39">
        <v>710.13249999999903</v>
      </c>
      <c r="G274" s="39">
        <v>79.724999999999994</v>
      </c>
      <c r="H274" s="4">
        <v>318.64172350000001</v>
      </c>
      <c r="I274" s="10" t="s">
        <v>9</v>
      </c>
      <c r="J274" s="7" t="s">
        <v>9</v>
      </c>
      <c r="K274" s="7" t="s">
        <v>9</v>
      </c>
      <c r="L274" s="7" t="s">
        <v>9</v>
      </c>
      <c r="M274" s="7" t="s">
        <v>9</v>
      </c>
      <c r="N274" s="7" t="s">
        <v>9</v>
      </c>
      <c r="O274" s="7" t="s">
        <v>9</v>
      </c>
      <c r="P274" s="7" t="s">
        <v>9</v>
      </c>
      <c r="Q274" s="7" t="s">
        <v>9</v>
      </c>
      <c r="R274" s="7" t="s">
        <v>9</v>
      </c>
      <c r="S274" s="7" t="s">
        <v>9</v>
      </c>
      <c r="T274" s="7" t="s">
        <v>9</v>
      </c>
      <c r="U274" s="7" t="s">
        <v>9</v>
      </c>
      <c r="V274" s="7" t="s">
        <v>9</v>
      </c>
      <c r="W274" s="7" t="s">
        <v>9</v>
      </c>
      <c r="X274" s="7" t="s">
        <v>9</v>
      </c>
      <c r="Y274" s="7" t="s">
        <v>9</v>
      </c>
      <c r="Z274" s="7" t="s">
        <v>9</v>
      </c>
      <c r="AA274" s="7" t="s">
        <v>9</v>
      </c>
      <c r="AB274" s="7" t="s">
        <v>9</v>
      </c>
      <c r="AC274" s="7" t="s">
        <v>9</v>
      </c>
      <c r="AD274" s="7" t="s">
        <v>9</v>
      </c>
      <c r="AE274" s="29" t="s">
        <v>9</v>
      </c>
    </row>
    <row r="275" spans="1:31" x14ac:dyDescent="0.25">
      <c r="A275" s="5" t="s">
        <v>483</v>
      </c>
      <c r="B275" s="3" t="s">
        <v>484</v>
      </c>
      <c r="C275" s="9">
        <v>112.226413335</v>
      </c>
      <c r="D275" s="39">
        <v>100.24</v>
      </c>
      <c r="E275" s="40">
        <v>8052.25</v>
      </c>
      <c r="F275" s="39">
        <v>1905.2939107349</v>
      </c>
      <c r="G275" s="39">
        <v>102</v>
      </c>
      <c r="H275" s="4">
        <v>20.690776047500002</v>
      </c>
      <c r="I275" s="10" t="s">
        <v>9</v>
      </c>
      <c r="J275" s="7" t="s">
        <v>9</v>
      </c>
      <c r="K275" s="7" t="s">
        <v>9</v>
      </c>
      <c r="L275" s="7" t="s">
        <v>9</v>
      </c>
      <c r="M275" s="7" t="s">
        <v>9</v>
      </c>
      <c r="N275" s="7" t="s">
        <v>9</v>
      </c>
      <c r="O275" s="7" t="s">
        <v>9</v>
      </c>
      <c r="P275" s="7" t="s">
        <v>9</v>
      </c>
      <c r="Q275" s="7" t="s">
        <v>9</v>
      </c>
      <c r="R275" s="7" t="s">
        <v>9</v>
      </c>
      <c r="S275" s="7" t="s">
        <v>9</v>
      </c>
      <c r="T275" s="7" t="s">
        <v>9</v>
      </c>
      <c r="U275" s="7" t="s">
        <v>9</v>
      </c>
      <c r="V275" s="7" t="s">
        <v>9</v>
      </c>
      <c r="W275" s="7" t="s">
        <v>9</v>
      </c>
      <c r="X275" s="7" t="s">
        <v>9</v>
      </c>
      <c r="Y275" s="7" t="s">
        <v>9</v>
      </c>
      <c r="Z275" s="7" t="s">
        <v>9</v>
      </c>
      <c r="AA275" s="7" t="s">
        <v>9</v>
      </c>
      <c r="AB275" s="7" t="s">
        <v>9</v>
      </c>
      <c r="AC275" s="7" t="s">
        <v>9</v>
      </c>
      <c r="AD275" s="7" t="s">
        <v>9</v>
      </c>
      <c r="AE275" s="29" t="s">
        <v>9</v>
      </c>
    </row>
    <row r="276" spans="1:31" x14ac:dyDescent="0.25">
      <c r="A276" s="5" t="s">
        <v>485</v>
      </c>
      <c r="B276" s="3" t="s">
        <v>486</v>
      </c>
      <c r="C276" s="9">
        <v>163.79967339999999</v>
      </c>
      <c r="D276" s="39">
        <v>76.074999999999903</v>
      </c>
      <c r="E276" s="40">
        <v>5403</v>
      </c>
      <c r="F276" s="39">
        <v>1999.3432944282999</v>
      </c>
      <c r="G276" s="39">
        <v>84.533000000000001</v>
      </c>
      <c r="H276" s="4">
        <v>30.152788757500002</v>
      </c>
      <c r="I276" s="10" t="s">
        <v>9</v>
      </c>
      <c r="J276" s="7">
        <v>1.47</v>
      </c>
      <c r="K276" s="7" t="s">
        <v>9</v>
      </c>
      <c r="L276" s="7" t="s">
        <v>9</v>
      </c>
      <c r="M276" s="7" t="s">
        <v>9</v>
      </c>
      <c r="N276" s="7" t="s">
        <v>9</v>
      </c>
      <c r="O276" s="7" t="s">
        <v>9</v>
      </c>
      <c r="P276" s="7" t="s">
        <v>9</v>
      </c>
      <c r="Q276" s="7" t="s">
        <v>9</v>
      </c>
      <c r="R276" s="7" t="s">
        <v>9</v>
      </c>
      <c r="S276" s="7" t="s">
        <v>9</v>
      </c>
      <c r="T276" s="7">
        <v>3.14</v>
      </c>
      <c r="U276" s="7" t="s">
        <v>9</v>
      </c>
      <c r="V276" s="7" t="s">
        <v>9</v>
      </c>
      <c r="W276" s="7" t="s">
        <v>9</v>
      </c>
      <c r="X276" s="7" t="s">
        <v>9</v>
      </c>
      <c r="Y276" s="7" t="s">
        <v>9</v>
      </c>
      <c r="Z276" s="7" t="s">
        <v>9</v>
      </c>
      <c r="AA276" s="7" t="s">
        <v>9</v>
      </c>
      <c r="AB276" s="7" t="s">
        <v>9</v>
      </c>
      <c r="AC276" s="7" t="s">
        <v>9</v>
      </c>
      <c r="AD276" s="7" t="s">
        <v>9</v>
      </c>
      <c r="AE276" s="29" t="s">
        <v>9</v>
      </c>
    </row>
    <row r="277" spans="1:31" x14ac:dyDescent="0.25">
      <c r="A277" s="5" t="s">
        <v>487</v>
      </c>
      <c r="B277" s="3" t="s">
        <v>488</v>
      </c>
      <c r="C277" s="9">
        <v>675.99541282500002</v>
      </c>
      <c r="D277" s="39">
        <v>190.6</v>
      </c>
      <c r="E277" s="40">
        <v>16339</v>
      </c>
      <c r="F277" s="39">
        <v>391.55471256468297</v>
      </c>
      <c r="G277" s="39">
        <v>93.65</v>
      </c>
      <c r="H277" s="4">
        <v>238.657235775</v>
      </c>
      <c r="I277" s="10" t="s">
        <v>9</v>
      </c>
      <c r="J277" s="7">
        <v>1.8</v>
      </c>
      <c r="K277" s="7" t="s">
        <v>9</v>
      </c>
      <c r="L277" s="7" t="s">
        <v>9</v>
      </c>
      <c r="M277" s="7" t="s">
        <v>9</v>
      </c>
      <c r="N277" s="7" t="s">
        <v>9</v>
      </c>
      <c r="O277" s="7" t="s">
        <v>9</v>
      </c>
      <c r="P277" s="7" t="s">
        <v>9</v>
      </c>
      <c r="Q277" s="7" t="s">
        <v>9</v>
      </c>
      <c r="R277" s="7" t="s">
        <v>9</v>
      </c>
      <c r="S277" s="7" t="s">
        <v>9</v>
      </c>
      <c r="T277" s="7">
        <v>19.8</v>
      </c>
      <c r="U277" s="7" t="s">
        <v>9</v>
      </c>
      <c r="V277" s="7" t="s">
        <v>9</v>
      </c>
      <c r="W277" s="7" t="s">
        <v>9</v>
      </c>
      <c r="X277" s="7" t="s">
        <v>9</v>
      </c>
      <c r="Y277" s="7" t="s">
        <v>9</v>
      </c>
      <c r="Z277" s="7" t="s">
        <v>9</v>
      </c>
      <c r="AA277" s="7" t="s">
        <v>9</v>
      </c>
      <c r="AB277" s="7" t="s">
        <v>9</v>
      </c>
      <c r="AC277" s="7" t="s">
        <v>9</v>
      </c>
      <c r="AD277" s="7" t="s">
        <v>9</v>
      </c>
      <c r="AE277" s="29" t="s">
        <v>9</v>
      </c>
    </row>
    <row r="278" spans="1:31" x14ac:dyDescent="0.25">
      <c r="A278" s="5" t="s">
        <v>489</v>
      </c>
      <c r="B278" s="3" t="s">
        <v>490</v>
      </c>
      <c r="C278" s="9">
        <v>793.44555000000003</v>
      </c>
      <c r="D278" s="39">
        <v>325.27999999999997</v>
      </c>
      <c r="E278" s="40">
        <v>13033</v>
      </c>
      <c r="F278" s="39">
        <v>621.66333333333296</v>
      </c>
      <c r="G278" s="39">
        <v>68.6666666666666</v>
      </c>
      <c r="H278" s="4">
        <v>104.6768204</v>
      </c>
      <c r="I278" s="10" t="s">
        <v>9</v>
      </c>
      <c r="J278" s="7" t="s">
        <v>9</v>
      </c>
      <c r="K278" s="7" t="s">
        <v>9</v>
      </c>
      <c r="L278" s="7" t="s">
        <v>9</v>
      </c>
      <c r="M278" s="7" t="s">
        <v>9</v>
      </c>
      <c r="N278" s="7" t="s">
        <v>9</v>
      </c>
      <c r="O278" s="7" t="s">
        <v>9</v>
      </c>
      <c r="P278" s="7" t="s">
        <v>9</v>
      </c>
      <c r="Q278" s="7" t="s">
        <v>9</v>
      </c>
      <c r="R278" s="7" t="s">
        <v>9</v>
      </c>
      <c r="S278" s="7" t="s">
        <v>9</v>
      </c>
      <c r="T278" s="7" t="s">
        <v>9</v>
      </c>
      <c r="U278" s="7" t="s">
        <v>9</v>
      </c>
      <c r="V278" s="7" t="s">
        <v>9</v>
      </c>
      <c r="W278" s="7" t="s">
        <v>9</v>
      </c>
      <c r="X278" s="7" t="s">
        <v>9</v>
      </c>
      <c r="Y278" s="7" t="s">
        <v>9</v>
      </c>
      <c r="Z278" s="7" t="s">
        <v>9</v>
      </c>
      <c r="AA278" s="7" t="s">
        <v>9</v>
      </c>
      <c r="AB278" s="7" t="s">
        <v>9</v>
      </c>
      <c r="AC278" s="7" t="s">
        <v>9</v>
      </c>
      <c r="AD278" s="7" t="s">
        <v>9</v>
      </c>
      <c r="AE278" s="29" t="s">
        <v>9</v>
      </c>
    </row>
    <row r="279" spans="1:31" x14ac:dyDescent="0.25">
      <c r="A279" s="5" t="s">
        <v>491</v>
      </c>
      <c r="B279" s="3" t="s">
        <v>492</v>
      </c>
      <c r="C279" s="9">
        <v>2900.4268797499999</v>
      </c>
      <c r="D279" s="39">
        <v>885.26499999999999</v>
      </c>
      <c r="E279" s="40">
        <v>73296.75</v>
      </c>
      <c r="F279" s="39">
        <v>284.21375265623499</v>
      </c>
      <c r="G279" s="39">
        <v>59.4</v>
      </c>
      <c r="H279" s="4">
        <v>1096.295091125</v>
      </c>
      <c r="I279" s="10" t="s">
        <v>9</v>
      </c>
      <c r="J279" s="7" t="s">
        <v>9</v>
      </c>
      <c r="K279" s="7" t="s">
        <v>9</v>
      </c>
      <c r="L279" s="7" t="s">
        <v>9</v>
      </c>
      <c r="M279" s="7" t="s">
        <v>9</v>
      </c>
      <c r="N279" s="7" t="s">
        <v>9</v>
      </c>
      <c r="O279" s="7" t="s">
        <v>9</v>
      </c>
      <c r="P279" s="7" t="s">
        <v>9</v>
      </c>
      <c r="Q279" s="7" t="s">
        <v>9</v>
      </c>
      <c r="R279" s="7" t="s">
        <v>9</v>
      </c>
      <c r="S279" s="7" t="s">
        <v>9</v>
      </c>
      <c r="T279" s="7" t="s">
        <v>9</v>
      </c>
      <c r="U279" s="7" t="s">
        <v>9</v>
      </c>
      <c r="V279" s="7" t="s">
        <v>9</v>
      </c>
      <c r="W279" s="7" t="s">
        <v>9</v>
      </c>
      <c r="X279" s="7" t="s">
        <v>9</v>
      </c>
      <c r="Y279" s="7" t="s">
        <v>9</v>
      </c>
      <c r="Z279" s="7" t="s">
        <v>9</v>
      </c>
      <c r="AA279" s="7" t="s">
        <v>9</v>
      </c>
      <c r="AB279" s="7" t="s">
        <v>9</v>
      </c>
      <c r="AC279" s="7" t="s">
        <v>9</v>
      </c>
      <c r="AD279" s="7" t="s">
        <v>9</v>
      </c>
      <c r="AE279" s="29" t="s">
        <v>9</v>
      </c>
    </row>
    <row r="280" spans="1:31" x14ac:dyDescent="0.25">
      <c r="A280" s="5" t="s">
        <v>493</v>
      </c>
      <c r="B280" s="3" t="s">
        <v>494</v>
      </c>
      <c r="C280" s="9">
        <v>155.97999999999999</v>
      </c>
      <c r="D280" s="39">
        <v>128.58000000000001</v>
      </c>
      <c r="E280" s="40">
        <v>9935</v>
      </c>
      <c r="F280" s="39">
        <v>301.23</v>
      </c>
      <c r="G280" s="39">
        <v>100</v>
      </c>
      <c r="H280" s="4">
        <v>162.35</v>
      </c>
      <c r="I280" s="10" t="s">
        <v>9</v>
      </c>
      <c r="J280" s="7" t="s">
        <v>9</v>
      </c>
      <c r="K280" s="7" t="s">
        <v>9</v>
      </c>
      <c r="L280" s="7" t="s">
        <v>9</v>
      </c>
      <c r="M280" s="7" t="s">
        <v>9</v>
      </c>
      <c r="N280" s="7" t="s">
        <v>9</v>
      </c>
      <c r="O280" s="7" t="s">
        <v>9</v>
      </c>
      <c r="P280" s="7" t="s">
        <v>9</v>
      </c>
      <c r="Q280" s="7" t="s">
        <v>9</v>
      </c>
      <c r="R280" s="7" t="s">
        <v>9</v>
      </c>
      <c r="S280" s="7" t="s">
        <v>9</v>
      </c>
      <c r="T280" s="7" t="s">
        <v>9</v>
      </c>
      <c r="U280" s="7" t="s">
        <v>9</v>
      </c>
      <c r="V280" s="7" t="s">
        <v>9</v>
      </c>
      <c r="W280" s="7" t="s">
        <v>9</v>
      </c>
      <c r="X280" s="7" t="s">
        <v>9</v>
      </c>
      <c r="Y280" s="7" t="s">
        <v>9</v>
      </c>
      <c r="Z280" s="7" t="s">
        <v>9</v>
      </c>
      <c r="AA280" s="7" t="s">
        <v>9</v>
      </c>
      <c r="AB280" s="7" t="s">
        <v>9</v>
      </c>
      <c r="AC280" s="7" t="s">
        <v>9</v>
      </c>
      <c r="AD280" s="7" t="s">
        <v>9</v>
      </c>
      <c r="AE280" s="29" t="s">
        <v>9</v>
      </c>
    </row>
    <row r="281" spans="1:31" x14ac:dyDescent="0.25">
      <c r="A281" s="5" t="s">
        <v>495</v>
      </c>
      <c r="B281" s="3" t="s">
        <v>496</v>
      </c>
      <c r="C281" s="9">
        <v>729.4</v>
      </c>
      <c r="D281" s="39">
        <v>202.9256345</v>
      </c>
      <c r="E281" s="40">
        <v>12503.75</v>
      </c>
      <c r="F281" s="39">
        <v>936.2</v>
      </c>
      <c r="G281" s="39">
        <v>80.8</v>
      </c>
      <c r="H281" s="4">
        <v>306.10000000000002</v>
      </c>
      <c r="I281" s="10" t="s">
        <v>9</v>
      </c>
      <c r="J281" s="7" t="s">
        <v>9</v>
      </c>
      <c r="K281" s="7" t="s">
        <v>9</v>
      </c>
      <c r="L281" s="7" t="s">
        <v>9</v>
      </c>
      <c r="M281" s="7" t="s">
        <v>9</v>
      </c>
      <c r="N281" s="7" t="s">
        <v>9</v>
      </c>
      <c r="O281" s="7" t="s">
        <v>9</v>
      </c>
      <c r="P281" s="7" t="s">
        <v>9</v>
      </c>
      <c r="Q281" s="7" t="s">
        <v>9</v>
      </c>
      <c r="R281" s="7" t="s">
        <v>9</v>
      </c>
      <c r="S281" s="7" t="s">
        <v>9</v>
      </c>
      <c r="T281" s="7" t="s">
        <v>9</v>
      </c>
      <c r="U281" s="7" t="s">
        <v>9</v>
      </c>
      <c r="V281" s="7" t="s">
        <v>9</v>
      </c>
      <c r="W281" s="7" t="s">
        <v>9</v>
      </c>
      <c r="X281" s="7" t="s">
        <v>9</v>
      </c>
      <c r="Y281" s="7" t="s">
        <v>9</v>
      </c>
      <c r="Z281" s="7" t="s">
        <v>9</v>
      </c>
      <c r="AA281" s="7" t="s">
        <v>9</v>
      </c>
      <c r="AB281" s="7" t="s">
        <v>9</v>
      </c>
      <c r="AC281" s="7" t="s">
        <v>9</v>
      </c>
      <c r="AD281" s="7" t="s">
        <v>9</v>
      </c>
      <c r="AE281" s="29" t="s">
        <v>9</v>
      </c>
    </row>
    <row r="282" spans="1:31" x14ac:dyDescent="0.25">
      <c r="A282" s="5" t="s">
        <v>497</v>
      </c>
      <c r="B282" s="3" t="s">
        <v>498</v>
      </c>
      <c r="C282" s="9">
        <v>166.33987242499899</v>
      </c>
      <c r="D282" s="39">
        <v>46.05</v>
      </c>
      <c r="E282" s="40">
        <v>4010.5</v>
      </c>
      <c r="F282" s="39">
        <v>639.82902017499998</v>
      </c>
      <c r="G282" s="39">
        <v>67.099999999999994</v>
      </c>
      <c r="H282" s="4">
        <v>140.09678145499899</v>
      </c>
      <c r="I282" s="10" t="s">
        <v>9</v>
      </c>
      <c r="J282" s="7" t="s">
        <v>9</v>
      </c>
      <c r="K282" s="7" t="s">
        <v>9</v>
      </c>
      <c r="L282" s="7" t="s">
        <v>9</v>
      </c>
      <c r="M282" s="7" t="s">
        <v>9</v>
      </c>
      <c r="N282" s="7" t="s">
        <v>9</v>
      </c>
      <c r="O282" s="7" t="s">
        <v>9</v>
      </c>
      <c r="P282" s="7" t="s">
        <v>9</v>
      </c>
      <c r="Q282" s="7" t="s">
        <v>9</v>
      </c>
      <c r="R282" s="7" t="s">
        <v>9</v>
      </c>
      <c r="S282" s="7" t="s">
        <v>9</v>
      </c>
      <c r="T282" s="7" t="s">
        <v>9</v>
      </c>
      <c r="U282" s="7" t="s">
        <v>9</v>
      </c>
      <c r="V282" s="7" t="s">
        <v>9</v>
      </c>
      <c r="W282" s="7" t="s">
        <v>9</v>
      </c>
      <c r="X282" s="7" t="s">
        <v>9</v>
      </c>
      <c r="Y282" s="7" t="s">
        <v>9</v>
      </c>
      <c r="Z282" s="7" t="s">
        <v>9</v>
      </c>
      <c r="AA282" s="7" t="s">
        <v>9</v>
      </c>
      <c r="AB282" s="7" t="s">
        <v>9</v>
      </c>
      <c r="AC282" s="7" t="s">
        <v>9</v>
      </c>
      <c r="AD282" s="7" t="s">
        <v>9</v>
      </c>
      <c r="AE282" s="29" t="s">
        <v>9</v>
      </c>
    </row>
    <row r="283" spans="1:31" x14ac:dyDescent="0.25">
      <c r="A283" s="5" t="s">
        <v>499</v>
      </c>
      <c r="B283" s="3" t="s">
        <v>500</v>
      </c>
      <c r="C283" s="9">
        <v>194.19615342500001</v>
      </c>
      <c r="D283" s="39">
        <v>116.6875</v>
      </c>
      <c r="E283" s="40">
        <v>4717.5</v>
      </c>
      <c r="F283" s="39">
        <v>1039.1849999999999</v>
      </c>
      <c r="G283" s="39">
        <v>110.675</v>
      </c>
      <c r="H283" s="4">
        <v>96.578711332499907</v>
      </c>
      <c r="I283" s="10" t="s">
        <v>9</v>
      </c>
      <c r="J283" s="7" t="s">
        <v>9</v>
      </c>
      <c r="K283" s="7" t="s">
        <v>9</v>
      </c>
      <c r="L283" s="7" t="s">
        <v>9</v>
      </c>
      <c r="M283" s="7" t="s">
        <v>9</v>
      </c>
      <c r="N283" s="7" t="s">
        <v>9</v>
      </c>
      <c r="O283" s="7" t="s">
        <v>9</v>
      </c>
      <c r="P283" s="7" t="s">
        <v>9</v>
      </c>
      <c r="Q283" s="7" t="s">
        <v>9</v>
      </c>
      <c r="R283" s="7" t="s">
        <v>9</v>
      </c>
      <c r="S283" s="7" t="s">
        <v>9</v>
      </c>
      <c r="T283" s="7" t="s">
        <v>9</v>
      </c>
      <c r="U283" s="7" t="s">
        <v>9</v>
      </c>
      <c r="V283" s="7" t="s">
        <v>9</v>
      </c>
      <c r="W283" s="7" t="s">
        <v>9</v>
      </c>
      <c r="X283" s="7" t="s">
        <v>9</v>
      </c>
      <c r="Y283" s="7" t="s">
        <v>9</v>
      </c>
      <c r="Z283" s="7" t="s">
        <v>9</v>
      </c>
      <c r="AA283" s="7" t="s">
        <v>9</v>
      </c>
      <c r="AB283" s="7" t="s">
        <v>9</v>
      </c>
      <c r="AC283" s="7" t="s">
        <v>9</v>
      </c>
      <c r="AD283" s="7" t="s">
        <v>9</v>
      </c>
      <c r="AE283" s="29" t="s">
        <v>9</v>
      </c>
    </row>
    <row r="284" spans="1:31" x14ac:dyDescent="0.25">
      <c r="A284" s="5" t="s">
        <v>501</v>
      </c>
      <c r="B284" s="3" t="s">
        <v>502</v>
      </c>
      <c r="C284" s="9">
        <v>522.86030000000005</v>
      </c>
      <c r="D284" s="39">
        <v>136.6</v>
      </c>
      <c r="E284" s="40">
        <v>13627</v>
      </c>
      <c r="F284" s="39">
        <v>453</v>
      </c>
      <c r="G284" s="39">
        <v>80</v>
      </c>
      <c r="H284" s="4">
        <v>73.7</v>
      </c>
      <c r="I284" s="10" t="s">
        <v>9</v>
      </c>
      <c r="J284" s="7" t="s">
        <v>9</v>
      </c>
      <c r="K284" s="7" t="s">
        <v>9</v>
      </c>
      <c r="L284" s="7" t="s">
        <v>9</v>
      </c>
      <c r="M284" s="7" t="s">
        <v>9</v>
      </c>
      <c r="N284" s="7" t="s">
        <v>9</v>
      </c>
      <c r="O284" s="7" t="s">
        <v>9</v>
      </c>
      <c r="P284" s="7" t="s">
        <v>9</v>
      </c>
      <c r="Q284" s="7" t="s">
        <v>9</v>
      </c>
      <c r="R284" s="7" t="s">
        <v>9</v>
      </c>
      <c r="S284" s="7" t="s">
        <v>9</v>
      </c>
      <c r="T284" s="7" t="s">
        <v>9</v>
      </c>
      <c r="U284" s="7" t="s">
        <v>9</v>
      </c>
      <c r="V284" s="7" t="s">
        <v>9</v>
      </c>
      <c r="W284" s="7" t="s">
        <v>9</v>
      </c>
      <c r="X284" s="7" t="s">
        <v>9</v>
      </c>
      <c r="Y284" s="7" t="s">
        <v>9</v>
      </c>
      <c r="Z284" s="7" t="s">
        <v>9</v>
      </c>
      <c r="AA284" s="7" t="s">
        <v>9</v>
      </c>
      <c r="AB284" s="7" t="s">
        <v>9</v>
      </c>
      <c r="AC284" s="7" t="s">
        <v>9</v>
      </c>
      <c r="AD284" s="7" t="s">
        <v>9</v>
      </c>
      <c r="AE284" s="29" t="s">
        <v>9</v>
      </c>
    </row>
    <row r="285" spans="1:31" x14ac:dyDescent="0.25">
      <c r="A285" s="5" t="s">
        <v>503</v>
      </c>
      <c r="B285" s="3" t="s">
        <v>504</v>
      </c>
      <c r="C285" s="9">
        <v>449.55370420000003</v>
      </c>
      <c r="D285" s="39">
        <v>193</v>
      </c>
      <c r="E285" s="40">
        <v>14391.25</v>
      </c>
      <c r="F285" s="39">
        <v>545.22846118342102</v>
      </c>
      <c r="G285" s="39">
        <v>83.6</v>
      </c>
      <c r="H285" s="4">
        <v>101.36546097</v>
      </c>
      <c r="I285" s="10" t="s">
        <v>9</v>
      </c>
      <c r="J285" s="7" t="s">
        <v>9</v>
      </c>
      <c r="K285" s="7" t="s">
        <v>9</v>
      </c>
      <c r="L285" s="7" t="s">
        <v>9</v>
      </c>
      <c r="M285" s="7" t="s">
        <v>9</v>
      </c>
      <c r="N285" s="7" t="s">
        <v>9</v>
      </c>
      <c r="O285" s="7" t="s">
        <v>9</v>
      </c>
      <c r="P285" s="7" t="s">
        <v>9</v>
      </c>
      <c r="Q285" s="7" t="s">
        <v>9</v>
      </c>
      <c r="R285" s="7" t="s">
        <v>9</v>
      </c>
      <c r="S285" s="7" t="s">
        <v>9</v>
      </c>
      <c r="T285" s="7" t="s">
        <v>9</v>
      </c>
      <c r="U285" s="7" t="s">
        <v>9</v>
      </c>
      <c r="V285" s="7" t="s">
        <v>9</v>
      </c>
      <c r="W285" s="7" t="s">
        <v>9</v>
      </c>
      <c r="X285" s="7" t="s">
        <v>9</v>
      </c>
      <c r="Y285" s="7" t="s">
        <v>9</v>
      </c>
      <c r="Z285" s="7" t="s">
        <v>9</v>
      </c>
      <c r="AA285" s="7" t="s">
        <v>9</v>
      </c>
      <c r="AB285" s="7" t="s">
        <v>9</v>
      </c>
      <c r="AC285" s="7" t="s">
        <v>9</v>
      </c>
      <c r="AD285" s="7" t="s">
        <v>9</v>
      </c>
      <c r="AE285" s="29" t="s">
        <v>9</v>
      </c>
    </row>
    <row r="286" spans="1:31" x14ac:dyDescent="0.25">
      <c r="A286" s="5" t="s">
        <v>505</v>
      </c>
      <c r="B286" s="3" t="s">
        <v>506</v>
      </c>
      <c r="C286" s="9">
        <v>51.036170274749999</v>
      </c>
      <c r="D286" s="39">
        <v>75.75</v>
      </c>
      <c r="E286" s="40">
        <v>5500.25</v>
      </c>
      <c r="F286" s="39">
        <v>2506.5499999999902</v>
      </c>
      <c r="G286" s="39">
        <v>65</v>
      </c>
      <c r="H286" s="4">
        <v>15.077548015</v>
      </c>
      <c r="I286" s="10" t="s">
        <v>9</v>
      </c>
      <c r="J286" s="7" t="s">
        <v>9</v>
      </c>
      <c r="K286" s="7" t="s">
        <v>9</v>
      </c>
      <c r="L286" s="7" t="s">
        <v>9</v>
      </c>
      <c r="M286" s="7" t="s">
        <v>9</v>
      </c>
      <c r="N286" s="7" t="s">
        <v>9</v>
      </c>
      <c r="O286" s="7" t="s">
        <v>9</v>
      </c>
      <c r="P286" s="7" t="s">
        <v>9</v>
      </c>
      <c r="Q286" s="7" t="s">
        <v>9</v>
      </c>
      <c r="R286" s="7" t="s">
        <v>9</v>
      </c>
      <c r="S286" s="7" t="s">
        <v>9</v>
      </c>
      <c r="T286" s="7" t="s">
        <v>9</v>
      </c>
      <c r="U286" s="7" t="s">
        <v>9</v>
      </c>
      <c r="V286" s="7" t="s">
        <v>9</v>
      </c>
      <c r="W286" s="7" t="s">
        <v>9</v>
      </c>
      <c r="X286" s="7" t="s">
        <v>9</v>
      </c>
      <c r="Y286" s="7" t="s">
        <v>9</v>
      </c>
      <c r="Z286" s="7" t="s">
        <v>9</v>
      </c>
      <c r="AA286" s="7" t="s">
        <v>9</v>
      </c>
      <c r="AB286" s="7" t="s">
        <v>9</v>
      </c>
      <c r="AC286" s="7" t="s">
        <v>9</v>
      </c>
      <c r="AD286" s="7" t="s">
        <v>9</v>
      </c>
      <c r="AE286" s="29" t="s">
        <v>9</v>
      </c>
    </row>
    <row r="287" spans="1:31" x14ac:dyDescent="0.25">
      <c r="A287" s="5" t="s">
        <v>507</v>
      </c>
      <c r="B287" s="3" t="s">
        <v>508</v>
      </c>
      <c r="C287" s="9">
        <v>1604.1536442500001</v>
      </c>
      <c r="D287" s="39">
        <v>676.25</v>
      </c>
      <c r="E287" s="40">
        <v>53738.25</v>
      </c>
      <c r="F287" s="39">
        <v>944.38575834999995</v>
      </c>
      <c r="G287" s="39">
        <v>98</v>
      </c>
      <c r="H287" s="4">
        <v>320.73435569999998</v>
      </c>
      <c r="I287" s="10" t="s">
        <v>9</v>
      </c>
      <c r="J287" s="7" t="s">
        <v>9</v>
      </c>
      <c r="K287" s="7" t="s">
        <v>9</v>
      </c>
      <c r="L287" s="7" t="s">
        <v>9</v>
      </c>
      <c r="M287" s="7" t="s">
        <v>9</v>
      </c>
      <c r="N287" s="7" t="s">
        <v>9</v>
      </c>
      <c r="O287" s="7" t="s">
        <v>9</v>
      </c>
      <c r="P287" s="7" t="s">
        <v>9</v>
      </c>
      <c r="Q287" s="7" t="s">
        <v>9</v>
      </c>
      <c r="R287" s="7" t="s">
        <v>9</v>
      </c>
      <c r="S287" s="7" t="s">
        <v>9</v>
      </c>
      <c r="T287" s="7" t="s">
        <v>9</v>
      </c>
      <c r="U287" s="7" t="s">
        <v>9</v>
      </c>
      <c r="V287" s="7" t="s">
        <v>9</v>
      </c>
      <c r="W287" s="7" t="s">
        <v>9</v>
      </c>
      <c r="X287" s="7" t="s">
        <v>9</v>
      </c>
      <c r="Y287" s="7" t="s">
        <v>9</v>
      </c>
      <c r="Z287" s="7" t="s">
        <v>9</v>
      </c>
      <c r="AA287" s="7" t="s">
        <v>9</v>
      </c>
      <c r="AB287" s="7" t="s">
        <v>9</v>
      </c>
      <c r="AC287" s="7" t="s">
        <v>9</v>
      </c>
      <c r="AD287" s="7" t="s">
        <v>9</v>
      </c>
      <c r="AE287" s="29" t="s">
        <v>9</v>
      </c>
    </row>
    <row r="288" spans="1:31" x14ac:dyDescent="0.25">
      <c r="A288" s="5" t="s">
        <v>509</v>
      </c>
      <c r="B288" s="3" t="s">
        <v>510</v>
      </c>
      <c r="C288" s="9">
        <v>193.57863361</v>
      </c>
      <c r="D288" s="39">
        <v>73.486666666666594</v>
      </c>
      <c r="E288" s="40">
        <v>5582.6666666666597</v>
      </c>
      <c r="F288" s="39">
        <v>288.882952576234</v>
      </c>
      <c r="G288" s="39">
        <v>61.6666666666666</v>
      </c>
      <c r="H288" s="4">
        <v>414.15905309999999</v>
      </c>
      <c r="I288" s="10" t="s">
        <v>9</v>
      </c>
      <c r="J288" s="7" t="s">
        <v>9</v>
      </c>
      <c r="K288" s="7" t="s">
        <v>9</v>
      </c>
      <c r="L288" s="7" t="s">
        <v>9</v>
      </c>
      <c r="M288" s="7" t="s">
        <v>9</v>
      </c>
      <c r="N288" s="7" t="s">
        <v>9</v>
      </c>
      <c r="O288" s="7" t="s">
        <v>9</v>
      </c>
      <c r="P288" s="7" t="s">
        <v>9</v>
      </c>
      <c r="Q288" s="7" t="s">
        <v>9</v>
      </c>
      <c r="R288" s="7" t="s">
        <v>9</v>
      </c>
      <c r="S288" s="7" t="s">
        <v>9</v>
      </c>
      <c r="T288" s="7" t="s">
        <v>9</v>
      </c>
      <c r="U288" s="7" t="s">
        <v>9</v>
      </c>
      <c r="V288" s="7" t="s">
        <v>9</v>
      </c>
      <c r="W288" s="7" t="s">
        <v>9</v>
      </c>
      <c r="X288" s="7" t="s">
        <v>9</v>
      </c>
      <c r="Y288" s="7" t="s">
        <v>9</v>
      </c>
      <c r="Z288" s="7" t="s">
        <v>9</v>
      </c>
      <c r="AA288" s="7" t="s">
        <v>9</v>
      </c>
      <c r="AB288" s="7" t="s">
        <v>9</v>
      </c>
      <c r="AC288" s="7" t="s">
        <v>9</v>
      </c>
      <c r="AD288" s="7" t="s">
        <v>9</v>
      </c>
      <c r="AE288" s="29" t="s">
        <v>9</v>
      </c>
    </row>
    <row r="289" spans="1:31" x14ac:dyDescent="0.25">
      <c r="A289" s="5" t="s">
        <v>511</v>
      </c>
      <c r="B289" s="3" t="s">
        <v>512</v>
      </c>
      <c r="C289" s="9">
        <v>390.30920256666599</v>
      </c>
      <c r="D289" s="39">
        <v>183.965</v>
      </c>
      <c r="E289" s="40">
        <v>18390</v>
      </c>
      <c r="F289" s="39">
        <v>641.80043284666601</v>
      </c>
      <c r="G289" s="39">
        <v>72</v>
      </c>
      <c r="H289" s="4">
        <v>103.8055177</v>
      </c>
      <c r="I289" s="10" t="s">
        <v>9</v>
      </c>
      <c r="J289" s="106">
        <v>1.41</v>
      </c>
      <c r="K289" s="7" t="s">
        <v>9</v>
      </c>
      <c r="L289" s="7" t="s">
        <v>9</v>
      </c>
      <c r="M289" s="7" t="s">
        <v>9</v>
      </c>
      <c r="N289" s="7" t="s">
        <v>9</v>
      </c>
      <c r="O289" s="7" t="s">
        <v>9</v>
      </c>
      <c r="P289" s="7" t="s">
        <v>9</v>
      </c>
      <c r="Q289" s="7" t="s">
        <v>9</v>
      </c>
      <c r="R289" s="7" t="s">
        <v>9</v>
      </c>
      <c r="S289" s="7" t="s">
        <v>9</v>
      </c>
      <c r="T289" s="7" t="s">
        <v>9</v>
      </c>
      <c r="U289" s="7" t="s">
        <v>9</v>
      </c>
      <c r="V289" s="7" t="s">
        <v>9</v>
      </c>
      <c r="W289" s="7" t="s">
        <v>9</v>
      </c>
      <c r="X289" s="7" t="s">
        <v>9</v>
      </c>
      <c r="Y289" s="7" t="s">
        <v>9</v>
      </c>
      <c r="Z289" s="7" t="s">
        <v>9</v>
      </c>
      <c r="AA289" s="7" t="s">
        <v>9</v>
      </c>
      <c r="AB289" s="7" t="s">
        <v>9</v>
      </c>
      <c r="AC289" s="7" t="s">
        <v>9</v>
      </c>
      <c r="AD289" s="7" t="s">
        <v>9</v>
      </c>
      <c r="AE289" s="29" t="s">
        <v>9</v>
      </c>
    </row>
    <row r="290" spans="1:31" x14ac:dyDescent="0.25">
      <c r="A290" s="5" t="s">
        <v>513</v>
      </c>
      <c r="B290" s="3" t="s">
        <v>514</v>
      </c>
      <c r="C290" s="9">
        <v>201.3</v>
      </c>
      <c r="D290" s="39">
        <v>34.5</v>
      </c>
      <c r="E290" s="40">
        <v>2560</v>
      </c>
      <c r="F290" s="39">
        <v>139.22</v>
      </c>
      <c r="G290" s="39">
        <v>80</v>
      </c>
      <c r="H290" s="4">
        <v>120.95</v>
      </c>
      <c r="I290" s="10" t="s">
        <v>9</v>
      </c>
      <c r="J290" s="7" t="s">
        <v>9</v>
      </c>
      <c r="K290" s="7" t="s">
        <v>9</v>
      </c>
      <c r="L290" s="7" t="s">
        <v>9</v>
      </c>
      <c r="M290" s="7" t="s">
        <v>9</v>
      </c>
      <c r="N290" s="7" t="s">
        <v>9</v>
      </c>
      <c r="O290" s="7" t="s">
        <v>9</v>
      </c>
      <c r="P290" s="7" t="s">
        <v>9</v>
      </c>
      <c r="Q290" s="7" t="s">
        <v>9</v>
      </c>
      <c r="R290" s="7" t="s">
        <v>9</v>
      </c>
      <c r="S290" s="7" t="s">
        <v>9</v>
      </c>
      <c r="T290" s="7" t="s">
        <v>9</v>
      </c>
      <c r="U290" s="7" t="s">
        <v>9</v>
      </c>
      <c r="V290" s="7" t="s">
        <v>9</v>
      </c>
      <c r="W290" s="7" t="s">
        <v>9</v>
      </c>
      <c r="X290" s="7" t="s">
        <v>9</v>
      </c>
      <c r="Y290" s="7" t="s">
        <v>9</v>
      </c>
      <c r="Z290" s="7" t="s">
        <v>9</v>
      </c>
      <c r="AA290" s="7" t="s">
        <v>9</v>
      </c>
      <c r="AB290" s="7" t="s">
        <v>9</v>
      </c>
      <c r="AC290" s="7" t="s">
        <v>9</v>
      </c>
      <c r="AD290" s="7" t="s">
        <v>9</v>
      </c>
      <c r="AE290" s="29" t="s">
        <v>9</v>
      </c>
    </row>
    <row r="291" spans="1:31" x14ac:dyDescent="0.25">
      <c r="A291" s="5" t="s">
        <v>515</v>
      </c>
      <c r="B291" s="3" t="s">
        <v>516</v>
      </c>
      <c r="C291" s="9">
        <v>781.76128209999899</v>
      </c>
      <c r="D291" s="39">
        <v>359.32499999999999</v>
      </c>
      <c r="E291" s="40">
        <v>25804.5</v>
      </c>
      <c r="F291" s="39">
        <v>516.46396918675202</v>
      </c>
      <c r="G291" s="39">
        <v>70</v>
      </c>
      <c r="H291" s="4">
        <v>181.60754542500001</v>
      </c>
      <c r="I291" s="10" t="s">
        <v>9</v>
      </c>
      <c r="J291" s="7" t="s">
        <v>9</v>
      </c>
      <c r="K291" s="7" t="s">
        <v>9</v>
      </c>
      <c r="L291" s="7" t="s">
        <v>9</v>
      </c>
      <c r="M291" s="7" t="s">
        <v>9</v>
      </c>
      <c r="N291" s="7" t="s">
        <v>9</v>
      </c>
      <c r="O291" s="7" t="s">
        <v>9</v>
      </c>
      <c r="P291" s="7" t="s">
        <v>9</v>
      </c>
      <c r="Q291" s="7" t="s">
        <v>9</v>
      </c>
      <c r="R291" s="7" t="s">
        <v>9</v>
      </c>
      <c r="S291" s="7" t="s">
        <v>9</v>
      </c>
      <c r="T291" s="7" t="s">
        <v>9</v>
      </c>
      <c r="U291" s="7" t="s">
        <v>9</v>
      </c>
      <c r="V291" s="7" t="s">
        <v>9</v>
      </c>
      <c r="W291" s="7" t="s">
        <v>9</v>
      </c>
      <c r="X291" s="7" t="s">
        <v>9</v>
      </c>
      <c r="Y291" s="7" t="s">
        <v>9</v>
      </c>
      <c r="Z291" s="7" t="s">
        <v>9</v>
      </c>
      <c r="AA291" s="7" t="s">
        <v>9</v>
      </c>
      <c r="AB291" s="7" t="s">
        <v>9</v>
      </c>
      <c r="AC291" s="7" t="s">
        <v>9</v>
      </c>
      <c r="AD291" s="7" t="s">
        <v>9</v>
      </c>
      <c r="AE291" s="29" t="s">
        <v>9</v>
      </c>
    </row>
    <row r="292" spans="1:31" x14ac:dyDescent="0.25">
      <c r="A292" s="5" t="s">
        <v>517</v>
      </c>
      <c r="B292" s="3" t="s">
        <v>518</v>
      </c>
      <c r="C292" s="9">
        <v>89.117767776666597</v>
      </c>
      <c r="D292" s="39">
        <v>41.353333333333303</v>
      </c>
      <c r="E292" s="40">
        <v>2764.3333333333298</v>
      </c>
      <c r="F292" s="39">
        <v>174.75929160026701</v>
      </c>
      <c r="G292" s="39">
        <v>95.64</v>
      </c>
      <c r="H292" s="4">
        <v>26.8904177866666</v>
      </c>
      <c r="I292" s="10" t="s">
        <v>9</v>
      </c>
      <c r="J292" s="7" t="s">
        <v>9</v>
      </c>
      <c r="K292" s="7" t="s">
        <v>9</v>
      </c>
      <c r="L292" s="7" t="s">
        <v>9</v>
      </c>
      <c r="M292" s="7" t="s">
        <v>9</v>
      </c>
      <c r="N292" s="7" t="s">
        <v>9</v>
      </c>
      <c r="O292" s="7" t="s">
        <v>9</v>
      </c>
      <c r="P292" s="7" t="s">
        <v>9</v>
      </c>
      <c r="Q292" s="7" t="s">
        <v>9</v>
      </c>
      <c r="R292" s="7" t="s">
        <v>9</v>
      </c>
      <c r="S292" s="7" t="s">
        <v>9</v>
      </c>
      <c r="T292" s="7" t="s">
        <v>9</v>
      </c>
      <c r="U292" s="7" t="s">
        <v>9</v>
      </c>
      <c r="V292" s="7" t="s">
        <v>9</v>
      </c>
      <c r="W292" s="7" t="s">
        <v>9</v>
      </c>
      <c r="X292" s="7" t="s">
        <v>9</v>
      </c>
      <c r="Y292" s="7" t="s">
        <v>9</v>
      </c>
      <c r="Z292" s="7" t="s">
        <v>9</v>
      </c>
      <c r="AA292" s="7" t="s">
        <v>9</v>
      </c>
      <c r="AB292" s="7" t="s">
        <v>9</v>
      </c>
      <c r="AC292" s="7" t="s">
        <v>9</v>
      </c>
      <c r="AD292" s="7" t="s">
        <v>9</v>
      </c>
      <c r="AE292" s="29" t="s">
        <v>9</v>
      </c>
    </row>
    <row r="293" spans="1:31" x14ac:dyDescent="0.25">
      <c r="A293" s="5" t="s">
        <v>519</v>
      </c>
      <c r="B293" s="3" t="s">
        <v>520</v>
      </c>
      <c r="C293" s="9">
        <v>46.598451003333302</v>
      </c>
      <c r="D293" s="39">
        <v>49.8</v>
      </c>
      <c r="E293" s="40">
        <v>2528</v>
      </c>
      <c r="F293" s="39">
        <v>131.45152893091199</v>
      </c>
      <c r="G293" s="39">
        <v>87.466666666666598</v>
      </c>
      <c r="H293" s="4">
        <v>43.001688639999998</v>
      </c>
      <c r="I293" s="10" t="s">
        <v>9</v>
      </c>
      <c r="J293" s="7" t="s">
        <v>9</v>
      </c>
      <c r="K293" s="7" t="s">
        <v>9</v>
      </c>
      <c r="L293" s="7" t="s">
        <v>9</v>
      </c>
      <c r="M293" s="7" t="s">
        <v>9</v>
      </c>
      <c r="N293" s="7" t="s">
        <v>9</v>
      </c>
      <c r="O293" s="7" t="s">
        <v>9</v>
      </c>
      <c r="P293" s="7" t="s">
        <v>9</v>
      </c>
      <c r="Q293" s="7" t="s">
        <v>9</v>
      </c>
      <c r="R293" s="7" t="s">
        <v>9</v>
      </c>
      <c r="S293" s="7" t="s">
        <v>9</v>
      </c>
      <c r="T293" s="7" t="s">
        <v>9</v>
      </c>
      <c r="U293" s="7" t="s">
        <v>9</v>
      </c>
      <c r="V293" s="7" t="s">
        <v>9</v>
      </c>
      <c r="W293" s="7" t="s">
        <v>9</v>
      </c>
      <c r="X293" s="7" t="s">
        <v>9</v>
      </c>
      <c r="Y293" s="7" t="s">
        <v>9</v>
      </c>
      <c r="Z293" s="7" t="s">
        <v>9</v>
      </c>
      <c r="AA293" s="7" t="s">
        <v>9</v>
      </c>
      <c r="AB293" s="7" t="s">
        <v>9</v>
      </c>
      <c r="AC293" s="7" t="s">
        <v>9</v>
      </c>
      <c r="AD293" s="7" t="s">
        <v>9</v>
      </c>
      <c r="AE293" s="29" t="s">
        <v>9</v>
      </c>
    </row>
    <row r="294" spans="1:31" x14ac:dyDescent="0.25">
      <c r="A294" s="5" t="s">
        <v>521</v>
      </c>
      <c r="B294" s="3" t="s">
        <v>522</v>
      </c>
      <c r="C294" s="9">
        <v>249.93573774999999</v>
      </c>
      <c r="D294" s="39">
        <v>152.72999999999999</v>
      </c>
      <c r="E294" s="40">
        <v>6667.5</v>
      </c>
      <c r="F294" s="39">
        <v>93.195464783765203</v>
      </c>
      <c r="G294" s="39">
        <v>90.025000000000006</v>
      </c>
      <c r="H294" s="4">
        <v>68.720874155000004</v>
      </c>
      <c r="I294" s="10" t="s">
        <v>9</v>
      </c>
      <c r="J294" s="7" t="s">
        <v>9</v>
      </c>
      <c r="K294" s="7" t="s">
        <v>9</v>
      </c>
      <c r="L294" s="7" t="s">
        <v>9</v>
      </c>
      <c r="M294" s="7" t="s">
        <v>9</v>
      </c>
      <c r="N294" s="7" t="s">
        <v>9</v>
      </c>
      <c r="O294" s="7" t="s">
        <v>9</v>
      </c>
      <c r="P294" s="7" t="s">
        <v>9</v>
      </c>
      <c r="Q294" s="7" t="s">
        <v>9</v>
      </c>
      <c r="R294" s="7" t="s">
        <v>9</v>
      </c>
      <c r="S294" s="7" t="s">
        <v>9</v>
      </c>
      <c r="T294" s="7" t="s">
        <v>9</v>
      </c>
      <c r="U294" s="7" t="s">
        <v>9</v>
      </c>
      <c r="V294" s="7" t="s">
        <v>9</v>
      </c>
      <c r="W294" s="7" t="s">
        <v>9</v>
      </c>
      <c r="X294" s="7" t="s">
        <v>9</v>
      </c>
      <c r="Y294" s="7" t="s">
        <v>9</v>
      </c>
      <c r="Z294" s="7" t="s">
        <v>9</v>
      </c>
      <c r="AA294" s="7" t="s">
        <v>9</v>
      </c>
      <c r="AB294" s="7" t="s">
        <v>9</v>
      </c>
      <c r="AC294" s="7" t="s">
        <v>9</v>
      </c>
      <c r="AD294" s="7" t="s">
        <v>9</v>
      </c>
      <c r="AE294" s="29" t="s">
        <v>9</v>
      </c>
    </row>
    <row r="295" spans="1:31" x14ac:dyDescent="0.25">
      <c r="A295" s="5" t="s">
        <v>523</v>
      </c>
      <c r="B295" s="3" t="s">
        <v>524</v>
      </c>
      <c r="C295" s="9">
        <v>55.584071135000002</v>
      </c>
      <c r="D295" s="39">
        <v>44.752499999999998</v>
      </c>
      <c r="E295" s="40">
        <v>3397.75</v>
      </c>
      <c r="F295" s="39">
        <v>87.716677232111905</v>
      </c>
      <c r="G295" s="39">
        <v>80.564999999999998</v>
      </c>
      <c r="H295" s="4">
        <v>26.045238430000001</v>
      </c>
      <c r="I295" s="10" t="s">
        <v>9</v>
      </c>
      <c r="J295" s="7" t="s">
        <v>9</v>
      </c>
      <c r="K295" s="7" t="s">
        <v>9</v>
      </c>
      <c r="L295" s="7" t="s">
        <v>9</v>
      </c>
      <c r="M295" s="7" t="s">
        <v>9</v>
      </c>
      <c r="N295" s="7" t="s">
        <v>9</v>
      </c>
      <c r="O295" s="7" t="s">
        <v>9</v>
      </c>
      <c r="P295" s="7" t="s">
        <v>9</v>
      </c>
      <c r="Q295" s="7" t="s">
        <v>9</v>
      </c>
      <c r="R295" s="7" t="s">
        <v>9</v>
      </c>
      <c r="S295" s="7" t="s">
        <v>9</v>
      </c>
      <c r="T295" s="7" t="s">
        <v>9</v>
      </c>
      <c r="U295" s="7" t="s">
        <v>9</v>
      </c>
      <c r="V295" s="7" t="s">
        <v>9</v>
      </c>
      <c r="W295" s="7" t="s">
        <v>9</v>
      </c>
      <c r="X295" s="7" t="s">
        <v>9</v>
      </c>
      <c r="Y295" s="7" t="s">
        <v>9</v>
      </c>
      <c r="Z295" s="7" t="s">
        <v>9</v>
      </c>
      <c r="AA295" s="7" t="s">
        <v>9</v>
      </c>
      <c r="AB295" s="7" t="s">
        <v>9</v>
      </c>
      <c r="AC295" s="7" t="s">
        <v>9</v>
      </c>
      <c r="AD295" s="7" t="s">
        <v>9</v>
      </c>
      <c r="AE295" s="29" t="s">
        <v>9</v>
      </c>
    </row>
    <row r="296" spans="1:31" x14ac:dyDescent="0.25">
      <c r="A296" s="5" t="s">
        <v>525</v>
      </c>
      <c r="B296" s="3" t="s">
        <v>526</v>
      </c>
      <c r="C296" s="9">
        <v>261.6140929</v>
      </c>
      <c r="D296" s="39">
        <v>120.675</v>
      </c>
      <c r="E296" s="40">
        <v>5466.5</v>
      </c>
      <c r="F296" s="39">
        <v>76.279736183581903</v>
      </c>
      <c r="G296" s="39">
        <v>88.987499999999997</v>
      </c>
      <c r="H296" s="4">
        <v>46.955291809999999</v>
      </c>
      <c r="I296" s="10" t="s">
        <v>9</v>
      </c>
      <c r="J296" s="7" t="s">
        <v>9</v>
      </c>
      <c r="K296" s="7" t="s">
        <v>9</v>
      </c>
      <c r="L296" s="7" t="s">
        <v>9</v>
      </c>
      <c r="M296" s="7" t="s">
        <v>9</v>
      </c>
      <c r="N296" s="7" t="s">
        <v>9</v>
      </c>
      <c r="O296" s="7" t="s">
        <v>9</v>
      </c>
      <c r="P296" s="7" t="s">
        <v>9</v>
      </c>
      <c r="Q296" s="7" t="s">
        <v>9</v>
      </c>
      <c r="R296" s="7" t="s">
        <v>9</v>
      </c>
      <c r="S296" s="7" t="s">
        <v>9</v>
      </c>
      <c r="T296" s="7" t="s">
        <v>9</v>
      </c>
      <c r="U296" s="7" t="s">
        <v>9</v>
      </c>
      <c r="V296" s="7" t="s">
        <v>9</v>
      </c>
      <c r="W296" s="7" t="s">
        <v>9</v>
      </c>
      <c r="X296" s="7" t="s">
        <v>9</v>
      </c>
      <c r="Y296" s="7" t="s">
        <v>9</v>
      </c>
      <c r="Z296" s="7" t="s">
        <v>9</v>
      </c>
      <c r="AA296" s="7" t="s">
        <v>9</v>
      </c>
      <c r="AB296" s="7" t="s">
        <v>9</v>
      </c>
      <c r="AC296" s="7" t="s">
        <v>9</v>
      </c>
      <c r="AD296" s="7" t="s">
        <v>9</v>
      </c>
      <c r="AE296" s="29" t="s">
        <v>9</v>
      </c>
    </row>
    <row r="297" spans="1:31" x14ac:dyDescent="0.25">
      <c r="A297" s="5" t="s">
        <v>527</v>
      </c>
      <c r="B297" s="3" t="s">
        <v>528</v>
      </c>
      <c r="C297" s="9">
        <v>191.26672301249999</v>
      </c>
      <c r="D297" s="39">
        <v>28</v>
      </c>
      <c r="E297" s="40">
        <v>3505.5</v>
      </c>
      <c r="F297" s="39">
        <v>132.09038989482701</v>
      </c>
      <c r="G297" s="39">
        <v>51.75</v>
      </c>
      <c r="H297" s="4">
        <v>29.296394964999902</v>
      </c>
      <c r="I297" s="10" t="s">
        <v>9</v>
      </c>
      <c r="J297" s="7" t="s">
        <v>9</v>
      </c>
      <c r="K297" s="7" t="s">
        <v>9</v>
      </c>
      <c r="L297" s="7" t="s">
        <v>9</v>
      </c>
      <c r="M297" s="7" t="s">
        <v>9</v>
      </c>
      <c r="N297" s="7" t="s">
        <v>9</v>
      </c>
      <c r="O297" s="7" t="s">
        <v>9</v>
      </c>
      <c r="P297" s="7" t="s">
        <v>9</v>
      </c>
      <c r="Q297" s="7" t="s">
        <v>9</v>
      </c>
      <c r="R297" s="7" t="s">
        <v>9</v>
      </c>
      <c r="S297" s="7" t="s">
        <v>9</v>
      </c>
      <c r="T297" s="7" t="s">
        <v>9</v>
      </c>
      <c r="U297" s="7" t="s">
        <v>9</v>
      </c>
      <c r="V297" s="7" t="s">
        <v>9</v>
      </c>
      <c r="W297" s="7" t="s">
        <v>9</v>
      </c>
      <c r="X297" s="7" t="s">
        <v>9</v>
      </c>
      <c r="Y297" s="7" t="s">
        <v>9</v>
      </c>
      <c r="Z297" s="7" t="s">
        <v>9</v>
      </c>
      <c r="AA297" s="7" t="s">
        <v>9</v>
      </c>
      <c r="AB297" s="7" t="s">
        <v>9</v>
      </c>
      <c r="AC297" s="7" t="s">
        <v>9</v>
      </c>
      <c r="AD297" s="7" t="s">
        <v>9</v>
      </c>
      <c r="AE297" s="29" t="s">
        <v>9</v>
      </c>
    </row>
    <row r="298" spans="1:31" x14ac:dyDescent="0.25">
      <c r="A298" s="5" t="s">
        <v>529</v>
      </c>
      <c r="B298" s="3" t="s">
        <v>530</v>
      </c>
      <c r="C298" s="9">
        <v>691.71152265000001</v>
      </c>
      <c r="D298" s="39">
        <v>301.20337119999999</v>
      </c>
      <c r="E298" s="40">
        <v>26909</v>
      </c>
      <c r="F298" s="39">
        <v>1096.9024999999999</v>
      </c>
      <c r="G298" s="39">
        <v>77.989999999999995</v>
      </c>
      <c r="H298" s="4">
        <v>207.18884315</v>
      </c>
      <c r="I298" s="10" t="s">
        <v>9</v>
      </c>
      <c r="J298" s="7" t="s">
        <v>9</v>
      </c>
      <c r="K298" s="7" t="s">
        <v>9</v>
      </c>
      <c r="L298" s="7" t="s">
        <v>9</v>
      </c>
      <c r="M298" s="7" t="s">
        <v>9</v>
      </c>
      <c r="N298" s="7" t="s">
        <v>9</v>
      </c>
      <c r="O298" s="7" t="s">
        <v>9</v>
      </c>
      <c r="P298" s="7" t="s">
        <v>9</v>
      </c>
      <c r="Q298" s="7" t="s">
        <v>9</v>
      </c>
      <c r="R298" s="7" t="s">
        <v>9</v>
      </c>
      <c r="S298" s="7" t="s">
        <v>9</v>
      </c>
      <c r="T298" s="7" t="s">
        <v>9</v>
      </c>
      <c r="U298" s="7" t="s">
        <v>9</v>
      </c>
      <c r="V298" s="7" t="s">
        <v>9</v>
      </c>
      <c r="W298" s="7" t="s">
        <v>9</v>
      </c>
      <c r="X298" s="7" t="s">
        <v>9</v>
      </c>
      <c r="Y298" s="7" t="s">
        <v>9</v>
      </c>
      <c r="Z298" s="7" t="s">
        <v>9</v>
      </c>
      <c r="AA298" s="7" t="s">
        <v>9</v>
      </c>
      <c r="AB298" s="7" t="s">
        <v>9</v>
      </c>
      <c r="AC298" s="7" t="s">
        <v>9</v>
      </c>
      <c r="AD298" s="7" t="s">
        <v>9</v>
      </c>
      <c r="AE298" s="29" t="s">
        <v>9</v>
      </c>
    </row>
    <row r="299" spans="1:31" x14ac:dyDescent="0.25">
      <c r="A299" s="5" t="s">
        <v>531</v>
      </c>
      <c r="B299" s="3" t="s">
        <v>532</v>
      </c>
      <c r="C299" s="9">
        <v>157.86000000000001</v>
      </c>
      <c r="D299" s="39">
        <v>185</v>
      </c>
      <c r="E299" s="40">
        <v>4683</v>
      </c>
      <c r="F299" s="39">
        <v>184.12</v>
      </c>
      <c r="G299" s="39">
        <v>68</v>
      </c>
      <c r="H299" s="4">
        <v>63.29</v>
      </c>
      <c r="I299" s="10" t="s">
        <v>9</v>
      </c>
      <c r="J299" s="7" t="s">
        <v>9</v>
      </c>
      <c r="K299" s="7" t="s">
        <v>9</v>
      </c>
      <c r="L299" s="7" t="s">
        <v>9</v>
      </c>
      <c r="M299" s="7" t="s">
        <v>9</v>
      </c>
      <c r="N299" s="7" t="s">
        <v>9</v>
      </c>
      <c r="O299" s="7" t="s">
        <v>9</v>
      </c>
      <c r="P299" s="7" t="s">
        <v>9</v>
      </c>
      <c r="Q299" s="7" t="s">
        <v>9</v>
      </c>
      <c r="R299" s="7" t="s">
        <v>9</v>
      </c>
      <c r="S299" s="7" t="s">
        <v>9</v>
      </c>
      <c r="T299" s="7" t="s">
        <v>9</v>
      </c>
      <c r="U299" s="7" t="s">
        <v>9</v>
      </c>
      <c r="V299" s="7" t="s">
        <v>9</v>
      </c>
      <c r="W299" s="7" t="s">
        <v>9</v>
      </c>
      <c r="X299" s="7" t="s">
        <v>9</v>
      </c>
      <c r="Y299" s="7" t="s">
        <v>9</v>
      </c>
      <c r="Z299" s="7" t="s">
        <v>9</v>
      </c>
      <c r="AA299" s="7" t="s">
        <v>9</v>
      </c>
      <c r="AB299" s="7" t="s">
        <v>9</v>
      </c>
      <c r="AC299" s="7" t="s">
        <v>9</v>
      </c>
      <c r="AD299" s="7" t="s">
        <v>9</v>
      </c>
      <c r="AE299" s="29" t="s">
        <v>9</v>
      </c>
    </row>
    <row r="300" spans="1:31" x14ac:dyDescent="0.25">
      <c r="A300" s="5" t="s">
        <v>533</v>
      </c>
      <c r="B300" s="3" t="s">
        <v>534</v>
      </c>
      <c r="C300" s="9">
        <v>363.97242142499999</v>
      </c>
      <c r="D300" s="39">
        <v>97.045454550000002</v>
      </c>
      <c r="E300" s="40">
        <v>7471.75</v>
      </c>
      <c r="F300" s="39">
        <v>854.47712052500003</v>
      </c>
      <c r="G300" s="39">
        <v>97.25</v>
      </c>
      <c r="H300" s="4">
        <v>90.289953569999994</v>
      </c>
      <c r="I300" s="10" t="s">
        <v>9</v>
      </c>
      <c r="J300" s="7" t="s">
        <v>9</v>
      </c>
      <c r="K300" s="7" t="s">
        <v>9</v>
      </c>
      <c r="L300" s="7" t="s">
        <v>9</v>
      </c>
      <c r="M300" s="7" t="s">
        <v>9</v>
      </c>
      <c r="N300" s="7" t="s">
        <v>9</v>
      </c>
      <c r="O300" s="7" t="s">
        <v>9</v>
      </c>
      <c r="P300" s="7" t="s">
        <v>9</v>
      </c>
      <c r="Q300" s="7" t="s">
        <v>9</v>
      </c>
      <c r="R300" s="7" t="s">
        <v>9</v>
      </c>
      <c r="S300" s="7" t="s">
        <v>9</v>
      </c>
      <c r="T300" s="7" t="s">
        <v>9</v>
      </c>
      <c r="U300" s="7" t="s">
        <v>9</v>
      </c>
      <c r="V300" s="7" t="s">
        <v>9</v>
      </c>
      <c r="W300" s="7" t="s">
        <v>9</v>
      </c>
      <c r="X300" s="7" t="s">
        <v>9</v>
      </c>
      <c r="Y300" s="7" t="s">
        <v>9</v>
      </c>
      <c r="Z300" s="7" t="s">
        <v>9</v>
      </c>
      <c r="AA300" s="7" t="s">
        <v>9</v>
      </c>
      <c r="AB300" s="7" t="s">
        <v>9</v>
      </c>
      <c r="AC300" s="7" t="s">
        <v>9</v>
      </c>
      <c r="AD300" s="7" t="s">
        <v>9</v>
      </c>
      <c r="AE300" s="29" t="s">
        <v>9</v>
      </c>
    </row>
    <row r="301" spans="1:31" x14ac:dyDescent="0.25">
      <c r="A301" s="5" t="s">
        <v>535</v>
      </c>
      <c r="B301" s="3" t="s">
        <v>536</v>
      </c>
      <c r="C301" s="9">
        <v>213.43</v>
      </c>
      <c r="D301" s="39">
        <v>132.51</v>
      </c>
      <c r="E301" s="40">
        <v>12203</v>
      </c>
      <c r="F301" s="39">
        <v>2108</v>
      </c>
      <c r="G301" s="39">
        <v>83</v>
      </c>
      <c r="H301" s="4">
        <v>28.63</v>
      </c>
      <c r="I301" s="10" t="s">
        <v>9</v>
      </c>
      <c r="J301" s="7" t="s">
        <v>9</v>
      </c>
      <c r="K301" s="7" t="s">
        <v>9</v>
      </c>
      <c r="L301" s="7" t="s">
        <v>9</v>
      </c>
      <c r="M301" s="7" t="s">
        <v>9</v>
      </c>
      <c r="N301" s="7" t="s">
        <v>9</v>
      </c>
      <c r="O301" s="7" t="s">
        <v>9</v>
      </c>
      <c r="P301" s="7" t="s">
        <v>9</v>
      </c>
      <c r="Q301" s="7" t="s">
        <v>9</v>
      </c>
      <c r="R301" s="7" t="s">
        <v>9</v>
      </c>
      <c r="S301" s="7" t="s">
        <v>9</v>
      </c>
      <c r="T301" s="7" t="s">
        <v>9</v>
      </c>
      <c r="U301" s="7" t="s">
        <v>9</v>
      </c>
      <c r="V301" s="7" t="s">
        <v>9</v>
      </c>
      <c r="W301" s="7" t="s">
        <v>9</v>
      </c>
      <c r="X301" s="7" t="s">
        <v>9</v>
      </c>
      <c r="Y301" s="7" t="s">
        <v>9</v>
      </c>
      <c r="Z301" s="7" t="s">
        <v>9</v>
      </c>
      <c r="AA301" s="7" t="s">
        <v>9</v>
      </c>
      <c r="AB301" s="7" t="s">
        <v>9</v>
      </c>
      <c r="AC301" s="7" t="s">
        <v>9</v>
      </c>
      <c r="AD301" s="7" t="s">
        <v>9</v>
      </c>
      <c r="AE301" s="29" t="s">
        <v>9</v>
      </c>
    </row>
    <row r="302" spans="1:31" x14ac:dyDescent="0.25">
      <c r="A302" s="5" t="s">
        <v>537</v>
      </c>
      <c r="B302" s="3" t="s">
        <v>538</v>
      </c>
      <c r="C302" s="9">
        <v>87.911364796999905</v>
      </c>
      <c r="D302" s="39">
        <v>319.45</v>
      </c>
      <c r="E302" s="40">
        <v>20765.25</v>
      </c>
      <c r="F302" s="39">
        <v>893.15743486683596</v>
      </c>
      <c r="G302" s="39">
        <v>62.5</v>
      </c>
      <c r="H302" s="4">
        <v>86.12066634</v>
      </c>
      <c r="I302" s="10" t="s">
        <v>9</v>
      </c>
      <c r="J302" s="7" t="s">
        <v>9</v>
      </c>
      <c r="K302" s="7" t="s">
        <v>9</v>
      </c>
      <c r="L302" s="7" t="s">
        <v>9</v>
      </c>
      <c r="M302" s="7" t="s">
        <v>9</v>
      </c>
      <c r="N302" s="7" t="s">
        <v>9</v>
      </c>
      <c r="O302" s="7" t="s">
        <v>9</v>
      </c>
      <c r="P302" s="7" t="s">
        <v>9</v>
      </c>
      <c r="Q302" s="7" t="s">
        <v>9</v>
      </c>
      <c r="R302" s="7" t="s">
        <v>9</v>
      </c>
      <c r="S302" s="7" t="s">
        <v>9</v>
      </c>
      <c r="T302" s="7" t="s">
        <v>9</v>
      </c>
      <c r="U302" s="7" t="s">
        <v>9</v>
      </c>
      <c r="V302" s="7" t="s">
        <v>9</v>
      </c>
      <c r="W302" s="7" t="s">
        <v>9</v>
      </c>
      <c r="X302" s="7" t="s">
        <v>9</v>
      </c>
      <c r="Y302" s="7" t="s">
        <v>9</v>
      </c>
      <c r="Z302" s="7" t="s">
        <v>9</v>
      </c>
      <c r="AA302" s="7" t="s">
        <v>9</v>
      </c>
      <c r="AB302" s="7" t="s">
        <v>9</v>
      </c>
      <c r="AC302" s="7" t="s">
        <v>9</v>
      </c>
      <c r="AD302" s="7" t="s">
        <v>9</v>
      </c>
      <c r="AE302" s="29" t="s">
        <v>9</v>
      </c>
    </row>
    <row r="303" spans="1:31" x14ac:dyDescent="0.25">
      <c r="A303" s="5" t="s">
        <v>539</v>
      </c>
      <c r="B303" s="3" t="s">
        <v>540</v>
      </c>
      <c r="C303" s="9">
        <v>162.19726130499899</v>
      </c>
      <c r="D303" s="39">
        <v>36.335000000000001</v>
      </c>
      <c r="E303" s="40">
        <v>2559.5</v>
      </c>
      <c r="F303" s="39">
        <v>332.63190116250098</v>
      </c>
      <c r="G303" s="39">
        <v>102.5</v>
      </c>
      <c r="H303" s="4">
        <v>15.1993612235</v>
      </c>
      <c r="I303" s="10" t="s">
        <v>9</v>
      </c>
      <c r="J303" s="7" t="s">
        <v>9</v>
      </c>
      <c r="K303" s="7" t="s">
        <v>9</v>
      </c>
      <c r="L303" s="7" t="s">
        <v>9</v>
      </c>
      <c r="M303" s="7" t="s">
        <v>9</v>
      </c>
      <c r="N303" s="7" t="s">
        <v>9</v>
      </c>
      <c r="O303" s="7" t="s">
        <v>9</v>
      </c>
      <c r="P303" s="7" t="s">
        <v>9</v>
      </c>
      <c r="Q303" s="7" t="s">
        <v>9</v>
      </c>
      <c r="R303" s="7" t="s">
        <v>9</v>
      </c>
      <c r="S303" s="7" t="s">
        <v>9</v>
      </c>
      <c r="T303" s="7" t="s">
        <v>9</v>
      </c>
      <c r="U303" s="7" t="s">
        <v>9</v>
      </c>
      <c r="V303" s="7" t="s">
        <v>9</v>
      </c>
      <c r="W303" s="7" t="s">
        <v>9</v>
      </c>
      <c r="X303" s="7" t="s">
        <v>9</v>
      </c>
      <c r="Y303" s="7" t="s">
        <v>9</v>
      </c>
      <c r="Z303" s="7" t="s">
        <v>9</v>
      </c>
      <c r="AA303" s="7" t="s">
        <v>9</v>
      </c>
      <c r="AB303" s="7" t="s">
        <v>9</v>
      </c>
      <c r="AC303" s="7" t="s">
        <v>9</v>
      </c>
      <c r="AD303" s="7" t="s">
        <v>9</v>
      </c>
      <c r="AE303" s="29" t="s">
        <v>9</v>
      </c>
    </row>
    <row r="304" spans="1:31" x14ac:dyDescent="0.25">
      <c r="A304" s="5" t="s">
        <v>541</v>
      </c>
      <c r="B304" s="3" t="s">
        <v>542</v>
      </c>
      <c r="C304" s="9">
        <v>13.1</v>
      </c>
      <c r="D304" s="39">
        <v>6.99</v>
      </c>
      <c r="E304" s="40">
        <v>283</v>
      </c>
      <c r="F304" s="39">
        <v>379.37</v>
      </c>
      <c r="G304" s="39">
        <v>97</v>
      </c>
      <c r="H304" s="4">
        <v>0.34</v>
      </c>
      <c r="I304" s="10" t="s">
        <v>9</v>
      </c>
      <c r="J304" s="7" t="s">
        <v>9</v>
      </c>
      <c r="K304" s="7" t="s">
        <v>9</v>
      </c>
      <c r="L304" s="7" t="s">
        <v>9</v>
      </c>
      <c r="M304" s="7" t="s">
        <v>9</v>
      </c>
      <c r="N304" s="7" t="s">
        <v>9</v>
      </c>
      <c r="O304" s="7" t="s">
        <v>9</v>
      </c>
      <c r="P304" s="7" t="s">
        <v>9</v>
      </c>
      <c r="Q304" s="7" t="s">
        <v>9</v>
      </c>
      <c r="R304" s="7" t="s">
        <v>9</v>
      </c>
      <c r="S304" s="7" t="s">
        <v>9</v>
      </c>
      <c r="T304" s="7" t="s">
        <v>9</v>
      </c>
      <c r="U304" s="7" t="s">
        <v>9</v>
      </c>
      <c r="V304" s="7" t="s">
        <v>9</v>
      </c>
      <c r="W304" s="7" t="s">
        <v>9</v>
      </c>
      <c r="X304" s="7" t="s">
        <v>9</v>
      </c>
      <c r="Y304" s="7" t="s">
        <v>9</v>
      </c>
      <c r="Z304" s="7" t="s">
        <v>9</v>
      </c>
      <c r="AA304" s="7" t="s">
        <v>9</v>
      </c>
      <c r="AB304" s="7" t="s">
        <v>9</v>
      </c>
      <c r="AC304" s="7" t="s">
        <v>9</v>
      </c>
      <c r="AD304" s="7" t="s">
        <v>9</v>
      </c>
      <c r="AE304" s="29" t="s">
        <v>9</v>
      </c>
    </row>
    <row r="305" spans="1:31" x14ac:dyDescent="0.25">
      <c r="A305" s="5" t="s">
        <v>543</v>
      </c>
      <c r="B305" s="3" t="s">
        <v>544</v>
      </c>
      <c r="C305" s="9">
        <v>23.15</v>
      </c>
      <c r="D305" s="39">
        <v>3.32</v>
      </c>
      <c r="E305" s="40">
        <v>275</v>
      </c>
      <c r="F305" s="39">
        <v>255.65</v>
      </c>
      <c r="G305" s="39">
        <v>88</v>
      </c>
      <c r="H305" s="4">
        <v>0.37411416599999903</v>
      </c>
      <c r="I305" s="10" t="s">
        <v>9</v>
      </c>
      <c r="J305" s="7" t="s">
        <v>9</v>
      </c>
      <c r="K305" s="7" t="s">
        <v>9</v>
      </c>
      <c r="L305" s="7" t="s">
        <v>9</v>
      </c>
      <c r="M305" s="7" t="s">
        <v>9</v>
      </c>
      <c r="N305" s="7" t="s">
        <v>9</v>
      </c>
      <c r="O305" s="7" t="s">
        <v>9</v>
      </c>
      <c r="P305" s="7" t="s">
        <v>9</v>
      </c>
      <c r="Q305" s="7" t="s">
        <v>9</v>
      </c>
      <c r="R305" s="7" t="s">
        <v>9</v>
      </c>
      <c r="S305" s="7" t="s">
        <v>9</v>
      </c>
      <c r="T305" s="7" t="s">
        <v>9</v>
      </c>
      <c r="U305" s="7" t="s">
        <v>9</v>
      </c>
      <c r="V305" s="7" t="s">
        <v>9</v>
      </c>
      <c r="W305" s="7" t="s">
        <v>9</v>
      </c>
      <c r="X305" s="7" t="s">
        <v>9</v>
      </c>
      <c r="Y305" s="7" t="s">
        <v>9</v>
      </c>
      <c r="Z305" s="7" t="s">
        <v>9</v>
      </c>
      <c r="AA305" s="7" t="s">
        <v>9</v>
      </c>
      <c r="AB305" s="7" t="s">
        <v>9</v>
      </c>
      <c r="AC305" s="7" t="s">
        <v>9</v>
      </c>
      <c r="AD305" s="7" t="s">
        <v>9</v>
      </c>
      <c r="AE305" s="29" t="s">
        <v>9</v>
      </c>
    </row>
    <row r="306" spans="1:31" x14ac:dyDescent="0.25">
      <c r="A306" s="5" t="s">
        <v>976</v>
      </c>
      <c r="B306" s="3" t="s">
        <v>546</v>
      </c>
      <c r="C306" s="9">
        <v>130.26149620000001</v>
      </c>
      <c r="D306" s="39">
        <v>33.450000000000003</v>
      </c>
      <c r="E306" s="40">
        <v>286</v>
      </c>
      <c r="F306" s="39">
        <v>93.534999999999997</v>
      </c>
      <c r="G306" s="39">
        <v>55.1</v>
      </c>
      <c r="H306" s="4">
        <v>17.03850379</v>
      </c>
      <c r="I306" s="10" t="s">
        <v>9</v>
      </c>
      <c r="J306" s="7" t="s">
        <v>9</v>
      </c>
      <c r="K306" s="7" t="s">
        <v>9</v>
      </c>
      <c r="L306" s="7" t="s">
        <v>9</v>
      </c>
      <c r="M306" s="7" t="s">
        <v>9</v>
      </c>
      <c r="N306" s="7" t="s">
        <v>9</v>
      </c>
      <c r="O306" s="7" t="s">
        <v>9</v>
      </c>
      <c r="P306" s="7" t="s">
        <v>9</v>
      </c>
      <c r="Q306" s="7" t="s">
        <v>9</v>
      </c>
      <c r="R306" s="7" t="s">
        <v>9</v>
      </c>
      <c r="S306" s="7" t="s">
        <v>9</v>
      </c>
      <c r="T306" s="7" t="s">
        <v>9</v>
      </c>
      <c r="U306" s="7" t="s">
        <v>9</v>
      </c>
      <c r="V306" s="7" t="s">
        <v>9</v>
      </c>
      <c r="W306" s="7" t="s">
        <v>9</v>
      </c>
      <c r="X306" s="7" t="s">
        <v>9</v>
      </c>
      <c r="Y306" s="7" t="s">
        <v>9</v>
      </c>
      <c r="Z306" s="7" t="s">
        <v>9</v>
      </c>
      <c r="AA306" s="7" t="s">
        <v>9</v>
      </c>
      <c r="AB306" s="7" t="s">
        <v>9</v>
      </c>
      <c r="AC306" s="7" t="s">
        <v>9</v>
      </c>
      <c r="AD306" s="7" t="s">
        <v>9</v>
      </c>
      <c r="AE306" s="29" t="s">
        <v>9</v>
      </c>
    </row>
    <row r="307" spans="1:31" x14ac:dyDescent="0.25">
      <c r="A307" s="5" t="s">
        <v>547</v>
      </c>
      <c r="B307" s="3" t="s">
        <v>548</v>
      </c>
      <c r="C307" s="9">
        <v>25.009640885749999</v>
      </c>
      <c r="D307" s="39">
        <v>59.1</v>
      </c>
      <c r="E307" s="40">
        <v>5400.25</v>
      </c>
      <c r="F307" s="39">
        <v>1101.895</v>
      </c>
      <c r="G307" s="39">
        <v>67.5</v>
      </c>
      <c r="H307" s="4">
        <v>25.685288125</v>
      </c>
      <c r="I307" s="10" t="s">
        <v>9</v>
      </c>
      <c r="J307" s="7" t="s">
        <v>9</v>
      </c>
      <c r="K307" s="7" t="s">
        <v>9</v>
      </c>
      <c r="L307" s="7" t="s">
        <v>9</v>
      </c>
      <c r="M307" s="7" t="s">
        <v>9</v>
      </c>
      <c r="N307" s="7" t="s">
        <v>9</v>
      </c>
      <c r="O307" s="7" t="s">
        <v>9</v>
      </c>
      <c r="P307" s="7" t="s">
        <v>9</v>
      </c>
      <c r="Q307" s="7" t="s">
        <v>9</v>
      </c>
      <c r="R307" s="7" t="s">
        <v>9</v>
      </c>
      <c r="S307" s="7" t="s">
        <v>9</v>
      </c>
      <c r="T307" s="7" t="s">
        <v>9</v>
      </c>
      <c r="U307" s="7" t="s">
        <v>9</v>
      </c>
      <c r="V307" s="7" t="s">
        <v>9</v>
      </c>
      <c r="W307" s="7" t="s">
        <v>9</v>
      </c>
      <c r="X307" s="7" t="s">
        <v>9</v>
      </c>
      <c r="Y307" s="7" t="s">
        <v>9</v>
      </c>
      <c r="Z307" s="7" t="s">
        <v>9</v>
      </c>
      <c r="AA307" s="7" t="s">
        <v>9</v>
      </c>
      <c r="AB307" s="7" t="s">
        <v>9</v>
      </c>
      <c r="AC307" s="7" t="s">
        <v>9</v>
      </c>
      <c r="AD307" s="7" t="s">
        <v>9</v>
      </c>
      <c r="AE307" s="29" t="s">
        <v>9</v>
      </c>
    </row>
    <row r="308" spans="1:31" x14ac:dyDescent="0.25">
      <c r="A308" s="5" t="s">
        <v>549</v>
      </c>
      <c r="B308" s="3" t="s">
        <v>550</v>
      </c>
      <c r="C308" s="9">
        <v>248.07887005000001</v>
      </c>
      <c r="D308" s="39">
        <v>75</v>
      </c>
      <c r="E308" s="40">
        <v>8297</v>
      </c>
      <c r="F308" s="39">
        <v>90.757365188499804</v>
      </c>
      <c r="G308" s="39">
        <v>51</v>
      </c>
      <c r="H308" s="4">
        <v>103.33814339</v>
      </c>
      <c r="I308" s="10" t="s">
        <v>9</v>
      </c>
      <c r="J308" s="7" t="s">
        <v>9</v>
      </c>
      <c r="K308" s="7" t="s">
        <v>9</v>
      </c>
      <c r="L308" s="7" t="s">
        <v>9</v>
      </c>
      <c r="M308" s="7" t="s">
        <v>9</v>
      </c>
      <c r="N308" s="7" t="s">
        <v>9</v>
      </c>
      <c r="O308" s="7" t="s">
        <v>9</v>
      </c>
      <c r="P308" s="7" t="s">
        <v>9</v>
      </c>
      <c r="Q308" s="7" t="s">
        <v>9</v>
      </c>
      <c r="R308" s="7" t="s">
        <v>9</v>
      </c>
      <c r="S308" s="7" t="s">
        <v>9</v>
      </c>
      <c r="T308" s="7" t="s">
        <v>9</v>
      </c>
      <c r="U308" s="7" t="s">
        <v>9</v>
      </c>
      <c r="V308" s="7" t="s">
        <v>9</v>
      </c>
      <c r="W308" s="7" t="s">
        <v>9</v>
      </c>
      <c r="X308" s="7" t="s">
        <v>9</v>
      </c>
      <c r="Y308" s="7" t="s">
        <v>9</v>
      </c>
      <c r="Z308" s="7" t="s">
        <v>9</v>
      </c>
      <c r="AA308" s="7" t="s">
        <v>9</v>
      </c>
      <c r="AB308" s="7" t="s">
        <v>9</v>
      </c>
      <c r="AC308" s="7" t="s">
        <v>9</v>
      </c>
      <c r="AD308" s="7" t="s">
        <v>9</v>
      </c>
      <c r="AE308" s="29" t="s">
        <v>9</v>
      </c>
    </row>
    <row r="309" spans="1:31" x14ac:dyDescent="0.25">
      <c r="A309" s="5" t="s">
        <v>551</v>
      </c>
      <c r="B309" s="3" t="s">
        <v>552</v>
      </c>
      <c r="C309" s="98">
        <v>1454.1</v>
      </c>
      <c r="D309" s="109">
        <v>595.03</v>
      </c>
      <c r="E309" s="110">
        <v>44499</v>
      </c>
      <c r="F309" s="109">
        <v>1518.39</v>
      </c>
      <c r="G309" s="109">
        <v>95.9</v>
      </c>
      <c r="H309" s="99">
        <v>613.70000000000005</v>
      </c>
      <c r="I309" s="10" t="s">
        <v>9</v>
      </c>
      <c r="J309" s="124">
        <v>1.35</v>
      </c>
      <c r="K309" s="7" t="s">
        <v>9</v>
      </c>
      <c r="L309" s="7" t="s">
        <v>9</v>
      </c>
      <c r="M309" s="7" t="s">
        <v>9</v>
      </c>
      <c r="N309" s="7" t="s">
        <v>9</v>
      </c>
      <c r="O309" s="7" t="s">
        <v>9</v>
      </c>
      <c r="P309" s="7" t="s">
        <v>9</v>
      </c>
      <c r="Q309" s="7" t="s">
        <v>9</v>
      </c>
      <c r="R309" s="7" t="s">
        <v>9</v>
      </c>
      <c r="S309" s="7" t="s">
        <v>9</v>
      </c>
      <c r="T309" s="7" t="s">
        <v>9</v>
      </c>
      <c r="U309" s="7" t="s">
        <v>9</v>
      </c>
      <c r="V309" s="7" t="s">
        <v>9</v>
      </c>
      <c r="W309" s="7" t="s">
        <v>9</v>
      </c>
      <c r="X309" s="7" t="s">
        <v>9</v>
      </c>
      <c r="Y309" s="7" t="s">
        <v>9</v>
      </c>
      <c r="Z309" s="7" t="s">
        <v>9</v>
      </c>
      <c r="AA309" s="7" t="s">
        <v>9</v>
      </c>
      <c r="AB309" s="7" t="s">
        <v>9</v>
      </c>
      <c r="AC309" s="7" t="s">
        <v>9</v>
      </c>
      <c r="AD309" s="7" t="s">
        <v>9</v>
      </c>
      <c r="AE309" s="29" t="s">
        <v>9</v>
      </c>
    </row>
    <row r="310" spans="1:31" x14ac:dyDescent="0.25">
      <c r="A310" s="5" t="s">
        <v>553</v>
      </c>
      <c r="B310" s="3" t="s">
        <v>554</v>
      </c>
      <c r="C310" s="9">
        <v>92.218433462499902</v>
      </c>
      <c r="D310" s="39">
        <v>153.89499999999899</v>
      </c>
      <c r="E310" s="40">
        <v>11407.5</v>
      </c>
      <c r="F310" s="39">
        <v>336.969999999999</v>
      </c>
      <c r="G310" s="39">
        <v>60</v>
      </c>
      <c r="H310" s="4">
        <v>192.11381027499999</v>
      </c>
      <c r="I310" s="10" t="s">
        <v>9</v>
      </c>
      <c r="J310" s="7" t="s">
        <v>9</v>
      </c>
      <c r="K310" s="7" t="s">
        <v>9</v>
      </c>
      <c r="L310" s="7" t="s">
        <v>9</v>
      </c>
      <c r="M310" s="7" t="s">
        <v>9</v>
      </c>
      <c r="N310" s="7" t="s">
        <v>9</v>
      </c>
      <c r="O310" s="7" t="s">
        <v>9</v>
      </c>
      <c r="P310" s="7" t="s">
        <v>9</v>
      </c>
      <c r="Q310" s="7" t="s">
        <v>9</v>
      </c>
      <c r="R310" s="7" t="s">
        <v>9</v>
      </c>
      <c r="S310" s="7" t="s">
        <v>9</v>
      </c>
      <c r="T310" s="7" t="s">
        <v>9</v>
      </c>
      <c r="U310" s="7" t="s">
        <v>9</v>
      </c>
      <c r="V310" s="7" t="s">
        <v>9</v>
      </c>
      <c r="W310" s="7" t="s">
        <v>9</v>
      </c>
      <c r="X310" s="7" t="s">
        <v>9</v>
      </c>
      <c r="Y310" s="7" t="s">
        <v>9</v>
      </c>
      <c r="Z310" s="7" t="s">
        <v>9</v>
      </c>
      <c r="AA310" s="7" t="s">
        <v>9</v>
      </c>
      <c r="AB310" s="7" t="s">
        <v>9</v>
      </c>
      <c r="AC310" s="7" t="s">
        <v>9</v>
      </c>
      <c r="AD310" s="7" t="s">
        <v>9</v>
      </c>
      <c r="AE310" s="29" t="s">
        <v>9</v>
      </c>
    </row>
    <row r="311" spans="1:31" x14ac:dyDescent="0.25">
      <c r="A311" s="5" t="s">
        <v>556</v>
      </c>
      <c r="B311" s="3" t="s">
        <v>557</v>
      </c>
      <c r="C311" s="9">
        <v>241.23</v>
      </c>
      <c r="D311" s="39">
        <v>56.5</v>
      </c>
      <c r="E311" s="40">
        <v>4515</v>
      </c>
      <c r="F311" s="39">
        <v>196.67711219880499</v>
      </c>
      <c r="G311" s="39">
        <v>60</v>
      </c>
      <c r="H311" s="4">
        <v>46.24</v>
      </c>
      <c r="I311" s="10" t="s">
        <v>9</v>
      </c>
      <c r="J311" s="7" t="s">
        <v>9</v>
      </c>
      <c r="K311" s="7" t="s">
        <v>9</v>
      </c>
      <c r="L311" s="7" t="s">
        <v>9</v>
      </c>
      <c r="M311" s="7" t="s">
        <v>9</v>
      </c>
      <c r="N311" s="7" t="s">
        <v>9</v>
      </c>
      <c r="O311" s="7" t="s">
        <v>9</v>
      </c>
      <c r="P311" s="7" t="s">
        <v>9</v>
      </c>
      <c r="Q311" s="7" t="s">
        <v>9</v>
      </c>
      <c r="R311" s="7" t="s">
        <v>9</v>
      </c>
      <c r="S311" s="7" t="s">
        <v>9</v>
      </c>
      <c r="T311" s="7" t="s">
        <v>9</v>
      </c>
      <c r="U311" s="7" t="s">
        <v>9</v>
      </c>
      <c r="V311" s="7" t="s">
        <v>9</v>
      </c>
      <c r="W311" s="7" t="s">
        <v>9</v>
      </c>
      <c r="X311" s="7" t="s">
        <v>9</v>
      </c>
      <c r="Y311" s="7" t="s">
        <v>9</v>
      </c>
      <c r="Z311" s="7" t="s">
        <v>9</v>
      </c>
      <c r="AA311" s="7" t="s">
        <v>9</v>
      </c>
      <c r="AB311" s="7" t="s">
        <v>9</v>
      </c>
      <c r="AC311" s="7" t="s">
        <v>9</v>
      </c>
      <c r="AD311" s="7" t="s">
        <v>9</v>
      </c>
      <c r="AE311" s="29" t="s">
        <v>9</v>
      </c>
    </row>
    <row r="312" spans="1:31" x14ac:dyDescent="0.25">
      <c r="A312" s="5" t="s">
        <v>558</v>
      </c>
      <c r="B312" s="3" t="s">
        <v>559</v>
      </c>
      <c r="C312" s="9">
        <v>887.63031147499896</v>
      </c>
      <c r="D312" s="39">
        <v>465.9</v>
      </c>
      <c r="E312" s="40">
        <v>22940.75</v>
      </c>
      <c r="F312" s="39">
        <v>1188.5174999999999</v>
      </c>
      <c r="G312" s="39">
        <v>115.5</v>
      </c>
      <c r="H312" s="4">
        <v>294.5918734</v>
      </c>
      <c r="I312" s="10" t="s">
        <v>9</v>
      </c>
      <c r="J312" s="7" t="s">
        <v>9</v>
      </c>
      <c r="K312" s="7" t="s">
        <v>9</v>
      </c>
      <c r="L312" s="7" t="s">
        <v>9</v>
      </c>
      <c r="M312" s="7" t="s">
        <v>9</v>
      </c>
      <c r="N312" s="7" t="s">
        <v>9</v>
      </c>
      <c r="O312" s="7" t="s">
        <v>9</v>
      </c>
      <c r="P312" s="7" t="s">
        <v>9</v>
      </c>
      <c r="Q312" s="7" t="s">
        <v>9</v>
      </c>
      <c r="R312" s="7" t="s">
        <v>9</v>
      </c>
      <c r="S312" s="7" t="s">
        <v>9</v>
      </c>
      <c r="T312" s="7" t="s">
        <v>9</v>
      </c>
      <c r="U312" s="7" t="s">
        <v>9</v>
      </c>
      <c r="V312" s="7" t="s">
        <v>9</v>
      </c>
      <c r="W312" s="7" t="s">
        <v>9</v>
      </c>
      <c r="X312" s="7" t="s">
        <v>9</v>
      </c>
      <c r="Y312" s="7" t="s">
        <v>9</v>
      </c>
      <c r="Z312" s="7" t="s">
        <v>9</v>
      </c>
      <c r="AA312" s="7" t="s">
        <v>9</v>
      </c>
      <c r="AB312" s="7" t="s">
        <v>9</v>
      </c>
      <c r="AC312" s="7" t="s">
        <v>9</v>
      </c>
      <c r="AD312" s="7" t="s">
        <v>9</v>
      </c>
      <c r="AE312" s="29" t="s">
        <v>9</v>
      </c>
    </row>
    <row r="313" spans="1:31" x14ac:dyDescent="0.25">
      <c r="A313" s="5" t="s">
        <v>560</v>
      </c>
      <c r="B313" s="3" t="s">
        <v>561</v>
      </c>
      <c r="C313" s="9">
        <v>980.8016427</v>
      </c>
      <c r="D313" s="39">
        <v>615.17750000000001</v>
      </c>
      <c r="E313" s="40">
        <v>36462.5</v>
      </c>
      <c r="F313" s="39">
        <v>349.935</v>
      </c>
      <c r="G313" s="39">
        <v>85</v>
      </c>
      <c r="H313" s="4">
        <v>336.09395867500001</v>
      </c>
      <c r="I313" s="10" t="s">
        <v>9</v>
      </c>
      <c r="J313" s="7" t="s">
        <v>9</v>
      </c>
      <c r="K313" s="7" t="s">
        <v>9</v>
      </c>
      <c r="L313" s="7" t="s">
        <v>9</v>
      </c>
      <c r="M313" s="7" t="s">
        <v>9</v>
      </c>
      <c r="N313" s="7" t="s">
        <v>9</v>
      </c>
      <c r="O313" s="7" t="s">
        <v>9</v>
      </c>
      <c r="P313" s="7" t="s">
        <v>9</v>
      </c>
      <c r="Q313" s="7" t="s">
        <v>9</v>
      </c>
      <c r="R313" s="7" t="s">
        <v>9</v>
      </c>
      <c r="S313" s="7" t="s">
        <v>9</v>
      </c>
      <c r="T313" s="7" t="s">
        <v>9</v>
      </c>
      <c r="U313" s="7" t="s">
        <v>9</v>
      </c>
      <c r="V313" s="7" t="s">
        <v>9</v>
      </c>
      <c r="W313" s="7" t="s">
        <v>9</v>
      </c>
      <c r="X313" s="7" t="s">
        <v>9</v>
      </c>
      <c r="Y313" s="7" t="s">
        <v>9</v>
      </c>
      <c r="Z313" s="7" t="s">
        <v>9</v>
      </c>
      <c r="AA313" s="7" t="s">
        <v>9</v>
      </c>
      <c r="AB313" s="7" t="s">
        <v>9</v>
      </c>
      <c r="AC313" s="7" t="s">
        <v>9</v>
      </c>
      <c r="AD313" s="7" t="s">
        <v>9</v>
      </c>
      <c r="AE313" s="29" t="s">
        <v>9</v>
      </c>
    </row>
    <row r="314" spans="1:31" x14ac:dyDescent="0.25">
      <c r="A314" s="5" t="s">
        <v>562</v>
      </c>
      <c r="B314" s="3" t="s">
        <v>563</v>
      </c>
      <c r="C314" s="9">
        <v>1040.42026013333</v>
      </c>
      <c r="D314" s="39">
        <v>462</v>
      </c>
      <c r="E314" s="40">
        <v>36410</v>
      </c>
      <c r="F314" s="39">
        <v>666.113333333333</v>
      </c>
      <c r="G314" s="39">
        <v>86.8</v>
      </c>
      <c r="H314" s="4">
        <v>814.98242703333301</v>
      </c>
      <c r="I314" s="10" t="s">
        <v>9</v>
      </c>
      <c r="J314" s="7">
        <v>1.43</v>
      </c>
      <c r="K314" s="7" t="s">
        <v>9</v>
      </c>
      <c r="L314" s="7" t="s">
        <v>9</v>
      </c>
      <c r="M314" s="7" t="s">
        <v>9</v>
      </c>
      <c r="N314" s="7" t="s">
        <v>9</v>
      </c>
      <c r="O314" s="7" t="s">
        <v>9</v>
      </c>
      <c r="P314" s="7" t="s">
        <v>9</v>
      </c>
      <c r="Q314" s="7" t="s">
        <v>9</v>
      </c>
      <c r="R314" s="7" t="s">
        <v>9</v>
      </c>
      <c r="S314" s="7" t="s">
        <v>9</v>
      </c>
      <c r="T314" s="7" t="s">
        <v>9</v>
      </c>
      <c r="U314" s="7" t="s">
        <v>9</v>
      </c>
      <c r="V314" s="7" t="s">
        <v>9</v>
      </c>
      <c r="W314" s="7" t="s">
        <v>9</v>
      </c>
      <c r="X314" s="7" t="s">
        <v>9</v>
      </c>
      <c r="Y314" s="7" t="s">
        <v>9</v>
      </c>
      <c r="Z314" s="7" t="s">
        <v>9</v>
      </c>
      <c r="AA314" s="7" t="s">
        <v>9</v>
      </c>
      <c r="AB314" s="7" t="s">
        <v>9</v>
      </c>
      <c r="AC314" s="7" t="s">
        <v>9</v>
      </c>
      <c r="AD314" s="7" t="s">
        <v>9</v>
      </c>
      <c r="AE314" s="29" t="s">
        <v>9</v>
      </c>
    </row>
    <row r="315" spans="1:31" x14ac:dyDescent="0.25">
      <c r="A315" s="5" t="s">
        <v>564</v>
      </c>
      <c r="B315" s="3" t="s">
        <v>565</v>
      </c>
      <c r="C315" s="9"/>
      <c r="D315" s="39"/>
      <c r="E315" s="40"/>
      <c r="F315" s="39"/>
      <c r="G315" s="39"/>
      <c r="H315" s="4"/>
      <c r="I315" s="10" t="s">
        <v>9</v>
      </c>
      <c r="J315" s="7" t="s">
        <v>9</v>
      </c>
      <c r="K315" s="7" t="s">
        <v>9</v>
      </c>
      <c r="L315" s="7" t="s">
        <v>9</v>
      </c>
      <c r="M315" s="7" t="s">
        <v>9</v>
      </c>
      <c r="N315" s="7" t="s">
        <v>9</v>
      </c>
      <c r="O315" s="7" t="s">
        <v>9</v>
      </c>
      <c r="P315" s="7" t="s">
        <v>9</v>
      </c>
      <c r="Q315" s="7" t="s">
        <v>9</v>
      </c>
      <c r="R315" s="7" t="s">
        <v>9</v>
      </c>
      <c r="S315" s="7" t="s">
        <v>9</v>
      </c>
      <c r="T315" s="7" t="s">
        <v>9</v>
      </c>
      <c r="U315" s="7" t="s">
        <v>9</v>
      </c>
      <c r="V315" s="7" t="s">
        <v>9</v>
      </c>
      <c r="W315" s="7" t="s">
        <v>9</v>
      </c>
      <c r="X315" s="7" t="s">
        <v>9</v>
      </c>
      <c r="Y315" s="7" t="s">
        <v>9</v>
      </c>
      <c r="Z315" s="7" t="s">
        <v>9</v>
      </c>
      <c r="AA315" s="7" t="s">
        <v>9</v>
      </c>
      <c r="AB315" s="7" t="s">
        <v>9</v>
      </c>
      <c r="AC315" s="7" t="s">
        <v>9</v>
      </c>
      <c r="AD315" s="7" t="s">
        <v>9</v>
      </c>
      <c r="AE315" s="29" t="s">
        <v>9</v>
      </c>
    </row>
    <row r="316" spans="1:31" x14ac:dyDescent="0.25">
      <c r="A316" s="5" t="s">
        <v>566</v>
      </c>
      <c r="B316" s="3" t="s">
        <v>567</v>
      </c>
      <c r="C316" s="9">
        <v>144.00684809333299</v>
      </c>
      <c r="D316" s="39">
        <v>43</v>
      </c>
      <c r="E316" s="40">
        <v>4276.6666666666597</v>
      </c>
      <c r="F316" s="39">
        <v>639.45333333333303</v>
      </c>
      <c r="G316" s="39">
        <v>62</v>
      </c>
      <c r="H316" s="4">
        <v>42.953234276666599</v>
      </c>
      <c r="I316" s="10" t="s">
        <v>9</v>
      </c>
      <c r="J316" s="7" t="s">
        <v>9</v>
      </c>
      <c r="K316" s="7" t="s">
        <v>9</v>
      </c>
      <c r="L316" s="7" t="s">
        <v>9</v>
      </c>
      <c r="M316" s="7" t="s">
        <v>9</v>
      </c>
      <c r="N316" s="7" t="s">
        <v>9</v>
      </c>
      <c r="O316" s="7" t="s">
        <v>9</v>
      </c>
      <c r="P316" s="7" t="s">
        <v>9</v>
      </c>
      <c r="Q316" s="7" t="s">
        <v>9</v>
      </c>
      <c r="R316" s="7" t="s">
        <v>9</v>
      </c>
      <c r="S316" s="7" t="s">
        <v>9</v>
      </c>
      <c r="T316" s="7" t="s">
        <v>9</v>
      </c>
      <c r="U316" s="7" t="s">
        <v>9</v>
      </c>
      <c r="V316" s="7" t="s">
        <v>9</v>
      </c>
      <c r="W316" s="7" t="s">
        <v>9</v>
      </c>
      <c r="X316" s="7" t="s">
        <v>9</v>
      </c>
      <c r="Y316" s="7" t="s">
        <v>9</v>
      </c>
      <c r="Z316" s="7" t="s">
        <v>9</v>
      </c>
      <c r="AA316" s="7" t="s">
        <v>9</v>
      </c>
      <c r="AB316" s="7" t="s">
        <v>9</v>
      </c>
      <c r="AC316" s="7" t="s">
        <v>9</v>
      </c>
      <c r="AD316" s="7" t="s">
        <v>9</v>
      </c>
      <c r="AE316" s="29" t="s">
        <v>9</v>
      </c>
    </row>
    <row r="317" spans="1:31" x14ac:dyDescent="0.25">
      <c r="A317" s="5" t="s">
        <v>568</v>
      </c>
      <c r="B317" s="3" t="s">
        <v>569</v>
      </c>
      <c r="C317" s="9">
        <v>864.966004075</v>
      </c>
      <c r="D317" s="39">
        <v>739.16</v>
      </c>
      <c r="E317" s="40">
        <v>50885.75</v>
      </c>
      <c r="F317" s="39">
        <v>1767.7815397499901</v>
      </c>
      <c r="G317" s="39">
        <v>116.5</v>
      </c>
      <c r="H317" s="4">
        <v>320.32518342499998</v>
      </c>
      <c r="I317" s="10" t="s">
        <v>9</v>
      </c>
      <c r="J317" s="7" t="s">
        <v>9</v>
      </c>
      <c r="K317" s="7" t="s">
        <v>9</v>
      </c>
      <c r="L317" s="7" t="s">
        <v>9</v>
      </c>
      <c r="M317" s="7" t="s">
        <v>9</v>
      </c>
      <c r="N317" s="7" t="s">
        <v>9</v>
      </c>
      <c r="O317" s="7" t="s">
        <v>9</v>
      </c>
      <c r="P317" s="7" t="s">
        <v>9</v>
      </c>
      <c r="Q317" s="7" t="s">
        <v>9</v>
      </c>
      <c r="R317" s="7" t="s">
        <v>9</v>
      </c>
      <c r="S317" s="7" t="s">
        <v>9</v>
      </c>
      <c r="T317" s="7" t="s">
        <v>9</v>
      </c>
      <c r="U317" s="7" t="s">
        <v>9</v>
      </c>
      <c r="V317" s="7" t="s">
        <v>9</v>
      </c>
      <c r="W317" s="7" t="s">
        <v>9</v>
      </c>
      <c r="X317" s="7" t="s">
        <v>9</v>
      </c>
      <c r="Y317" s="7" t="s">
        <v>9</v>
      </c>
      <c r="Z317" s="7" t="s">
        <v>9</v>
      </c>
      <c r="AA317" s="7" t="s">
        <v>9</v>
      </c>
      <c r="AB317" s="7" t="s">
        <v>9</v>
      </c>
      <c r="AC317" s="7" t="s">
        <v>9</v>
      </c>
      <c r="AD317" s="7" t="s">
        <v>9</v>
      </c>
      <c r="AE317" s="29" t="s">
        <v>9</v>
      </c>
    </row>
    <row r="318" spans="1:31" x14ac:dyDescent="0.25">
      <c r="A318" s="5" t="s">
        <v>570</v>
      </c>
      <c r="B318" s="3" t="s">
        <v>571</v>
      </c>
      <c r="C318" s="9">
        <v>1268.3283056499999</v>
      </c>
      <c r="D318" s="39">
        <v>532.40428029999998</v>
      </c>
      <c r="E318" s="40">
        <v>42612.75</v>
      </c>
      <c r="F318" s="39">
        <v>1402.31293805</v>
      </c>
      <c r="G318" s="39">
        <v>67</v>
      </c>
      <c r="H318" s="4">
        <v>576.14068567499896</v>
      </c>
      <c r="I318" s="10" t="s">
        <v>9</v>
      </c>
      <c r="J318" s="7" t="s">
        <v>9</v>
      </c>
      <c r="K318" s="7" t="s">
        <v>9</v>
      </c>
      <c r="L318" s="7" t="s">
        <v>9</v>
      </c>
      <c r="M318" s="7" t="s">
        <v>9</v>
      </c>
      <c r="N318" s="7" t="s">
        <v>9</v>
      </c>
      <c r="O318" s="7" t="s">
        <v>9</v>
      </c>
      <c r="P318" s="7" t="s">
        <v>9</v>
      </c>
      <c r="Q318" s="7" t="s">
        <v>9</v>
      </c>
      <c r="R318" s="7" t="s">
        <v>9</v>
      </c>
      <c r="S318" s="7" t="s">
        <v>9</v>
      </c>
      <c r="T318" s="7" t="s">
        <v>9</v>
      </c>
      <c r="U318" s="7" t="s">
        <v>9</v>
      </c>
      <c r="V318" s="7" t="s">
        <v>9</v>
      </c>
      <c r="W318" s="7" t="s">
        <v>9</v>
      </c>
      <c r="X318" s="7" t="s">
        <v>9</v>
      </c>
      <c r="Y318" s="7" t="s">
        <v>9</v>
      </c>
      <c r="Z318" s="7" t="s">
        <v>9</v>
      </c>
      <c r="AA318" s="7" t="s">
        <v>9</v>
      </c>
      <c r="AB318" s="7" t="s">
        <v>9</v>
      </c>
      <c r="AC318" s="7" t="s">
        <v>9</v>
      </c>
      <c r="AD318" s="7" t="s">
        <v>9</v>
      </c>
      <c r="AE318" s="29" t="s">
        <v>9</v>
      </c>
    </row>
    <row r="319" spans="1:31" x14ac:dyDescent="0.25">
      <c r="A319" s="5" t="s">
        <v>572</v>
      </c>
      <c r="B319" s="3" t="s">
        <v>573</v>
      </c>
      <c r="C319" s="9">
        <v>154.42641549999999</v>
      </c>
      <c r="D319" s="39">
        <v>409.95</v>
      </c>
      <c r="E319" s="40">
        <v>24063</v>
      </c>
      <c r="F319" s="39">
        <v>1881.125</v>
      </c>
      <c r="G319" s="39">
        <v>107.925</v>
      </c>
      <c r="H319" s="4">
        <v>276.62413679999997</v>
      </c>
      <c r="I319" s="10" t="s">
        <v>9</v>
      </c>
      <c r="J319" s="7" t="s">
        <v>9</v>
      </c>
      <c r="K319" s="7" t="s">
        <v>9</v>
      </c>
      <c r="L319" s="7" t="s">
        <v>9</v>
      </c>
      <c r="M319" s="7" t="s">
        <v>9</v>
      </c>
      <c r="N319" s="7" t="s">
        <v>9</v>
      </c>
      <c r="O319" s="7" t="s">
        <v>9</v>
      </c>
      <c r="P319" s="7" t="s">
        <v>9</v>
      </c>
      <c r="Q319" s="7" t="s">
        <v>9</v>
      </c>
      <c r="R319" s="7" t="s">
        <v>9</v>
      </c>
      <c r="S319" s="7" t="s">
        <v>9</v>
      </c>
      <c r="T319" s="7" t="s">
        <v>9</v>
      </c>
      <c r="U319" s="7" t="s">
        <v>9</v>
      </c>
      <c r="V319" s="7" t="s">
        <v>9</v>
      </c>
      <c r="W319" s="7" t="s">
        <v>9</v>
      </c>
      <c r="X319" s="7" t="s">
        <v>9</v>
      </c>
      <c r="Y319" s="7" t="s">
        <v>9</v>
      </c>
      <c r="Z319" s="7" t="s">
        <v>9</v>
      </c>
      <c r="AA319" s="7" t="s">
        <v>9</v>
      </c>
      <c r="AB319" s="7" t="s">
        <v>9</v>
      </c>
      <c r="AC319" s="7" t="s">
        <v>9</v>
      </c>
      <c r="AD319" s="7" t="s">
        <v>9</v>
      </c>
      <c r="AE319" s="29" t="s">
        <v>9</v>
      </c>
    </row>
    <row r="320" spans="1:31" x14ac:dyDescent="0.25">
      <c r="A320" s="5" t="s">
        <v>574</v>
      </c>
      <c r="B320" s="3" t="s">
        <v>575</v>
      </c>
      <c r="C320" s="9">
        <v>1488.0552009999999</v>
      </c>
      <c r="D320" s="39">
        <v>433</v>
      </c>
      <c r="E320" s="40">
        <v>27448.5</v>
      </c>
      <c r="F320" s="39">
        <v>284.19</v>
      </c>
      <c r="G320" s="39">
        <v>80.14</v>
      </c>
      <c r="H320" s="4">
        <v>277.33329902000003</v>
      </c>
      <c r="I320" s="10" t="s">
        <v>9</v>
      </c>
      <c r="J320" s="7" t="s">
        <v>9</v>
      </c>
      <c r="K320" s="7" t="s">
        <v>9</v>
      </c>
      <c r="L320" s="7" t="s">
        <v>9</v>
      </c>
      <c r="M320" s="7" t="s">
        <v>9</v>
      </c>
      <c r="N320" s="7" t="s">
        <v>9</v>
      </c>
      <c r="O320" s="7" t="s">
        <v>9</v>
      </c>
      <c r="P320" s="7" t="s">
        <v>9</v>
      </c>
      <c r="Q320" s="7" t="s">
        <v>9</v>
      </c>
      <c r="R320" s="7" t="s">
        <v>9</v>
      </c>
      <c r="S320" s="7" t="s">
        <v>9</v>
      </c>
      <c r="T320" s="7" t="s">
        <v>9</v>
      </c>
      <c r="U320" s="7" t="s">
        <v>9</v>
      </c>
      <c r="V320" s="7" t="s">
        <v>9</v>
      </c>
      <c r="W320" s="7" t="s">
        <v>9</v>
      </c>
      <c r="X320" s="7" t="s">
        <v>9</v>
      </c>
      <c r="Y320" s="7" t="s">
        <v>9</v>
      </c>
      <c r="Z320" s="7" t="s">
        <v>9</v>
      </c>
      <c r="AA320" s="7" t="s">
        <v>9</v>
      </c>
      <c r="AB320" s="7" t="s">
        <v>9</v>
      </c>
      <c r="AC320" s="7" t="s">
        <v>9</v>
      </c>
      <c r="AD320" s="7" t="s">
        <v>9</v>
      </c>
      <c r="AE320" s="29" t="s">
        <v>9</v>
      </c>
    </row>
    <row r="321" spans="1:31" x14ac:dyDescent="0.25">
      <c r="A321" s="5" t="s">
        <v>576</v>
      </c>
      <c r="B321" s="3" t="s">
        <v>577</v>
      </c>
      <c r="C321" s="98">
        <v>685.72500000000002</v>
      </c>
      <c r="D321" s="39">
        <v>241.07499999999999</v>
      </c>
      <c r="E321" s="40">
        <v>24895.75</v>
      </c>
      <c r="F321" s="39">
        <v>1826.6558077499999</v>
      </c>
      <c r="G321" s="128">
        <v>74.400000000000006</v>
      </c>
      <c r="H321" s="4">
        <v>159.559454625</v>
      </c>
      <c r="I321" s="10" t="s">
        <v>9</v>
      </c>
      <c r="J321" s="7">
        <v>1.63</v>
      </c>
      <c r="K321" s="7" t="s">
        <v>9</v>
      </c>
      <c r="L321" s="7" t="s">
        <v>9</v>
      </c>
      <c r="M321" s="7" t="s">
        <v>9</v>
      </c>
      <c r="N321" s="7" t="s">
        <v>9</v>
      </c>
      <c r="O321" s="7" t="s">
        <v>9</v>
      </c>
      <c r="P321" s="7" t="s">
        <v>9</v>
      </c>
      <c r="Q321" s="7" t="s">
        <v>9</v>
      </c>
      <c r="R321" s="7" t="s">
        <v>9</v>
      </c>
      <c r="S321" s="7" t="s">
        <v>9</v>
      </c>
      <c r="T321" s="7" t="s">
        <v>9</v>
      </c>
      <c r="U321" s="7" t="s">
        <v>9</v>
      </c>
      <c r="V321" s="7" t="s">
        <v>9</v>
      </c>
      <c r="W321" s="7" t="s">
        <v>9</v>
      </c>
      <c r="X321" s="7" t="s">
        <v>9</v>
      </c>
      <c r="Y321" s="7" t="s">
        <v>9</v>
      </c>
      <c r="Z321" s="7" t="s">
        <v>9</v>
      </c>
      <c r="AA321" s="7" t="s">
        <v>9</v>
      </c>
      <c r="AB321" s="7" t="s">
        <v>9</v>
      </c>
      <c r="AC321" s="7" t="s">
        <v>9</v>
      </c>
      <c r="AD321" s="7" t="s">
        <v>9</v>
      </c>
      <c r="AE321" s="29" t="s">
        <v>9</v>
      </c>
    </row>
    <row r="322" spans="1:31" x14ac:dyDescent="0.25">
      <c r="A322" s="5" t="s">
        <v>578</v>
      </c>
      <c r="B322" s="3" t="s">
        <v>579</v>
      </c>
      <c r="C322" s="9">
        <v>960.84035904999996</v>
      </c>
      <c r="D322" s="39">
        <v>177.01999999999899</v>
      </c>
      <c r="E322" s="40">
        <v>10177.75</v>
      </c>
      <c r="F322" s="39">
        <v>87.292500000000004</v>
      </c>
      <c r="G322" s="39">
        <v>92.385000000000005</v>
      </c>
      <c r="H322" s="4">
        <v>411.88520846749998</v>
      </c>
      <c r="I322" s="10" t="s">
        <v>9</v>
      </c>
      <c r="J322" s="7" t="s">
        <v>9</v>
      </c>
      <c r="K322" s="7" t="s">
        <v>9</v>
      </c>
      <c r="L322" s="7" t="s">
        <v>9</v>
      </c>
      <c r="M322" s="7" t="s">
        <v>9</v>
      </c>
      <c r="N322" s="7" t="s">
        <v>9</v>
      </c>
      <c r="O322" s="7" t="s">
        <v>9</v>
      </c>
      <c r="P322" s="7" t="s">
        <v>9</v>
      </c>
      <c r="Q322" s="7" t="s">
        <v>9</v>
      </c>
      <c r="R322" s="7" t="s">
        <v>9</v>
      </c>
      <c r="S322" s="7" t="s">
        <v>9</v>
      </c>
      <c r="T322" s="7" t="s">
        <v>9</v>
      </c>
      <c r="U322" s="7" t="s">
        <v>9</v>
      </c>
      <c r="V322" s="7" t="s">
        <v>9</v>
      </c>
      <c r="W322" s="7" t="s">
        <v>9</v>
      </c>
      <c r="X322" s="7" t="s">
        <v>9</v>
      </c>
      <c r="Y322" s="7" t="s">
        <v>9</v>
      </c>
      <c r="Z322" s="7" t="s">
        <v>9</v>
      </c>
      <c r="AA322" s="7" t="s">
        <v>9</v>
      </c>
      <c r="AB322" s="7" t="s">
        <v>9</v>
      </c>
      <c r="AC322" s="7" t="s">
        <v>9</v>
      </c>
      <c r="AD322" s="7" t="s">
        <v>9</v>
      </c>
      <c r="AE322" s="29" t="s">
        <v>9</v>
      </c>
    </row>
    <row r="323" spans="1:31" x14ac:dyDescent="0.25">
      <c r="A323" s="5" t="s">
        <v>580</v>
      </c>
      <c r="B323" s="3" t="s">
        <v>581</v>
      </c>
      <c r="C323" s="9">
        <v>515.24573105000002</v>
      </c>
      <c r="D323" s="39">
        <v>165.69636365</v>
      </c>
      <c r="E323" s="40">
        <v>7463.5</v>
      </c>
      <c r="F323" s="39">
        <v>506.20499999999998</v>
      </c>
      <c r="G323" s="39">
        <v>68.75</v>
      </c>
      <c r="H323" s="4">
        <v>113.7505774625</v>
      </c>
      <c r="I323" s="10" t="s">
        <v>9</v>
      </c>
      <c r="J323" s="7" t="s">
        <v>9</v>
      </c>
      <c r="K323" s="7" t="s">
        <v>9</v>
      </c>
      <c r="L323" s="7" t="s">
        <v>9</v>
      </c>
      <c r="M323" s="7" t="s">
        <v>9</v>
      </c>
      <c r="N323" s="7" t="s">
        <v>9</v>
      </c>
      <c r="O323" s="7" t="s">
        <v>9</v>
      </c>
      <c r="P323" s="7" t="s">
        <v>9</v>
      </c>
      <c r="Q323" s="7" t="s">
        <v>9</v>
      </c>
      <c r="R323" s="7" t="s">
        <v>9</v>
      </c>
      <c r="S323" s="7" t="s">
        <v>9</v>
      </c>
      <c r="T323" s="7" t="s">
        <v>9</v>
      </c>
      <c r="U323" s="7" t="s">
        <v>9</v>
      </c>
      <c r="V323" s="7" t="s">
        <v>9</v>
      </c>
      <c r="W323" s="7" t="s">
        <v>9</v>
      </c>
      <c r="X323" s="7" t="s">
        <v>9</v>
      </c>
      <c r="Y323" s="7" t="s">
        <v>9</v>
      </c>
      <c r="Z323" s="7" t="s">
        <v>9</v>
      </c>
      <c r="AA323" s="7" t="s">
        <v>9</v>
      </c>
      <c r="AB323" s="7" t="s">
        <v>9</v>
      </c>
      <c r="AC323" s="7" t="s">
        <v>9</v>
      </c>
      <c r="AD323" s="7" t="s">
        <v>9</v>
      </c>
      <c r="AE323" s="29" t="s">
        <v>9</v>
      </c>
    </row>
    <row r="324" spans="1:31" x14ac:dyDescent="0.25">
      <c r="A324" s="5" t="s">
        <v>582</v>
      </c>
      <c r="B324" s="3" t="s">
        <v>583</v>
      </c>
      <c r="C324" s="9">
        <v>107.069274249999</v>
      </c>
      <c r="D324" s="39">
        <v>188.61035353333301</v>
      </c>
      <c r="E324" s="40">
        <v>16876.666666666599</v>
      </c>
      <c r="F324" s="39">
        <v>838.07999999999902</v>
      </c>
      <c r="G324" s="39">
        <v>77</v>
      </c>
      <c r="H324" s="4">
        <v>63.128949073333303</v>
      </c>
      <c r="I324" s="10" t="s">
        <v>9</v>
      </c>
      <c r="J324" s="7" t="s">
        <v>9</v>
      </c>
      <c r="K324" s="7" t="s">
        <v>9</v>
      </c>
      <c r="L324" s="7" t="s">
        <v>9</v>
      </c>
      <c r="M324" s="7" t="s">
        <v>9</v>
      </c>
      <c r="N324" s="7" t="s">
        <v>9</v>
      </c>
      <c r="O324" s="7" t="s">
        <v>9</v>
      </c>
      <c r="P324" s="7" t="s">
        <v>9</v>
      </c>
      <c r="Q324" s="7" t="s">
        <v>9</v>
      </c>
      <c r="R324" s="7" t="s">
        <v>9</v>
      </c>
      <c r="S324" s="7" t="s">
        <v>9</v>
      </c>
      <c r="T324" s="7" t="s">
        <v>9</v>
      </c>
      <c r="U324" s="7" t="s">
        <v>9</v>
      </c>
      <c r="V324" s="7" t="s">
        <v>9</v>
      </c>
      <c r="W324" s="7" t="s">
        <v>9</v>
      </c>
      <c r="X324" s="7" t="s">
        <v>9</v>
      </c>
      <c r="Y324" s="7" t="s">
        <v>9</v>
      </c>
      <c r="Z324" s="7" t="s">
        <v>9</v>
      </c>
      <c r="AA324" s="7" t="s">
        <v>9</v>
      </c>
      <c r="AB324" s="7" t="s">
        <v>9</v>
      </c>
      <c r="AC324" s="7" t="s">
        <v>9</v>
      </c>
      <c r="AD324" s="7" t="s">
        <v>9</v>
      </c>
      <c r="AE324" s="29" t="s">
        <v>9</v>
      </c>
    </row>
    <row r="325" spans="1:31" x14ac:dyDescent="0.25">
      <c r="A325" s="5" t="s">
        <v>584</v>
      </c>
      <c r="B325" s="3" t="s">
        <v>585</v>
      </c>
      <c r="C325" s="9">
        <v>84.409923136666606</v>
      </c>
      <c r="D325" s="39">
        <v>127.633333333333</v>
      </c>
      <c r="E325" s="40">
        <v>7027.6666666666597</v>
      </c>
      <c r="F325" s="39">
        <v>811.38666666666597</v>
      </c>
      <c r="G325" s="39">
        <v>86.6666666666666</v>
      </c>
      <c r="H325" s="4">
        <v>16.591469613000001</v>
      </c>
      <c r="I325" s="10" t="s">
        <v>9</v>
      </c>
      <c r="J325" s="7" t="s">
        <v>9</v>
      </c>
      <c r="K325" s="7" t="s">
        <v>9</v>
      </c>
      <c r="L325" s="7" t="s">
        <v>9</v>
      </c>
      <c r="M325" s="7" t="s">
        <v>9</v>
      </c>
      <c r="N325" s="7" t="s">
        <v>9</v>
      </c>
      <c r="O325" s="7" t="s">
        <v>9</v>
      </c>
      <c r="P325" s="7" t="s">
        <v>9</v>
      </c>
      <c r="Q325" s="7" t="s">
        <v>9</v>
      </c>
      <c r="R325" s="7" t="s">
        <v>9</v>
      </c>
      <c r="S325" s="7" t="s">
        <v>9</v>
      </c>
      <c r="T325" s="7" t="s">
        <v>9</v>
      </c>
      <c r="U325" s="7" t="s">
        <v>9</v>
      </c>
      <c r="V325" s="7" t="s">
        <v>9</v>
      </c>
      <c r="W325" s="7" t="s">
        <v>9</v>
      </c>
      <c r="X325" s="7" t="s">
        <v>9</v>
      </c>
      <c r="Y325" s="7" t="s">
        <v>9</v>
      </c>
      <c r="Z325" s="7" t="s">
        <v>9</v>
      </c>
      <c r="AA325" s="7" t="s">
        <v>9</v>
      </c>
      <c r="AB325" s="7" t="s">
        <v>9</v>
      </c>
      <c r="AC325" s="7" t="s">
        <v>9</v>
      </c>
      <c r="AD325" s="7" t="s">
        <v>9</v>
      </c>
      <c r="AE325" s="29" t="s">
        <v>9</v>
      </c>
    </row>
    <row r="326" spans="1:31" x14ac:dyDescent="0.25">
      <c r="A326" s="5" t="s">
        <v>586</v>
      </c>
      <c r="B326" s="3" t="s">
        <v>587</v>
      </c>
      <c r="C326" s="9">
        <v>19.963389452333299</v>
      </c>
      <c r="D326" s="39">
        <v>121.87948232333299</v>
      </c>
      <c r="E326" s="40">
        <v>4525</v>
      </c>
      <c r="F326" s="39">
        <v>838.07999999999902</v>
      </c>
      <c r="G326" s="39">
        <v>68.400000000000006</v>
      </c>
      <c r="H326" s="4">
        <v>16.708073166666601</v>
      </c>
      <c r="I326" s="10" t="s">
        <v>9</v>
      </c>
      <c r="J326" s="7" t="s">
        <v>9</v>
      </c>
      <c r="K326" s="7" t="s">
        <v>9</v>
      </c>
      <c r="L326" s="7" t="s">
        <v>9</v>
      </c>
      <c r="M326" s="7" t="s">
        <v>9</v>
      </c>
      <c r="N326" s="7" t="s">
        <v>9</v>
      </c>
      <c r="O326" s="7" t="s">
        <v>9</v>
      </c>
      <c r="P326" s="7" t="s">
        <v>9</v>
      </c>
      <c r="Q326" s="7" t="s">
        <v>9</v>
      </c>
      <c r="R326" s="7" t="s">
        <v>9</v>
      </c>
      <c r="S326" s="7" t="s">
        <v>9</v>
      </c>
      <c r="T326" s="7" t="s">
        <v>9</v>
      </c>
      <c r="U326" s="7" t="s">
        <v>9</v>
      </c>
      <c r="V326" s="7" t="s">
        <v>9</v>
      </c>
      <c r="W326" s="7" t="s">
        <v>9</v>
      </c>
      <c r="X326" s="7" t="s">
        <v>9</v>
      </c>
      <c r="Y326" s="7" t="s">
        <v>9</v>
      </c>
      <c r="Z326" s="7" t="s">
        <v>9</v>
      </c>
      <c r="AA326" s="7" t="s">
        <v>9</v>
      </c>
      <c r="AB326" s="7" t="s">
        <v>9</v>
      </c>
      <c r="AC326" s="7" t="s">
        <v>9</v>
      </c>
      <c r="AD326" s="7" t="s">
        <v>9</v>
      </c>
      <c r="AE326" s="29" t="s">
        <v>9</v>
      </c>
    </row>
    <row r="327" spans="1:31" x14ac:dyDescent="0.25">
      <c r="A327" s="5" t="s">
        <v>588</v>
      </c>
      <c r="B327" s="3" t="s">
        <v>589</v>
      </c>
      <c r="C327" s="9">
        <v>1222.1759014500001</v>
      </c>
      <c r="D327" s="39">
        <v>532.02499999999998</v>
      </c>
      <c r="E327" s="40">
        <v>38354.75</v>
      </c>
      <c r="F327" s="39">
        <v>1096.30575</v>
      </c>
      <c r="G327" s="39">
        <v>73.400000000000006</v>
      </c>
      <c r="H327" s="4">
        <v>774.72216284999899</v>
      </c>
      <c r="I327" s="10" t="s">
        <v>9</v>
      </c>
      <c r="J327" s="106">
        <v>1.73</v>
      </c>
      <c r="K327" s="7" t="s">
        <v>9</v>
      </c>
      <c r="L327" s="7" t="s">
        <v>9</v>
      </c>
      <c r="M327" s="7" t="s">
        <v>9</v>
      </c>
      <c r="N327" s="7" t="s">
        <v>9</v>
      </c>
      <c r="O327" s="7" t="s">
        <v>9</v>
      </c>
      <c r="P327" s="7" t="s">
        <v>9</v>
      </c>
      <c r="Q327" s="7" t="s">
        <v>9</v>
      </c>
      <c r="R327" s="7" t="s">
        <v>9</v>
      </c>
      <c r="S327" s="7" t="s">
        <v>9</v>
      </c>
      <c r="T327" s="7" t="s">
        <v>9</v>
      </c>
      <c r="U327" s="7" t="s">
        <v>9</v>
      </c>
      <c r="V327" s="7" t="s">
        <v>9</v>
      </c>
      <c r="W327" s="7" t="s">
        <v>9</v>
      </c>
      <c r="X327" s="7" t="s">
        <v>9</v>
      </c>
      <c r="Y327" s="7" t="s">
        <v>9</v>
      </c>
      <c r="Z327" s="7" t="s">
        <v>9</v>
      </c>
      <c r="AA327" s="7" t="s">
        <v>9</v>
      </c>
      <c r="AB327" s="7" t="s">
        <v>9</v>
      </c>
      <c r="AC327" s="7" t="s">
        <v>9</v>
      </c>
      <c r="AD327" s="7" t="s">
        <v>9</v>
      </c>
      <c r="AE327" s="29" t="s">
        <v>9</v>
      </c>
    </row>
    <row r="328" spans="1:31" x14ac:dyDescent="0.25">
      <c r="A328" s="5" t="s">
        <v>590</v>
      </c>
      <c r="B328" s="3" t="s">
        <v>591</v>
      </c>
      <c r="C328" s="9">
        <v>102.68921978249899</v>
      </c>
      <c r="D328" s="39">
        <v>221.07499999999999</v>
      </c>
      <c r="E328" s="40">
        <v>11376.25</v>
      </c>
      <c r="F328" s="39">
        <v>617.86226564128106</v>
      </c>
      <c r="G328" s="39">
        <v>75.599999999999994</v>
      </c>
      <c r="H328" s="4">
        <v>109.0041322</v>
      </c>
      <c r="I328" s="10" t="s">
        <v>9</v>
      </c>
      <c r="J328" s="7" t="s">
        <v>9</v>
      </c>
      <c r="K328" s="7" t="s">
        <v>9</v>
      </c>
      <c r="L328" s="7" t="s">
        <v>9</v>
      </c>
      <c r="M328" s="7" t="s">
        <v>9</v>
      </c>
      <c r="N328" s="7" t="s">
        <v>9</v>
      </c>
      <c r="O328" s="7" t="s">
        <v>9</v>
      </c>
      <c r="P328" s="7" t="s">
        <v>9</v>
      </c>
      <c r="Q328" s="7" t="s">
        <v>9</v>
      </c>
      <c r="R328" s="7" t="s">
        <v>9</v>
      </c>
      <c r="S328" s="7" t="s">
        <v>9</v>
      </c>
      <c r="T328" s="7" t="s">
        <v>9</v>
      </c>
      <c r="U328" s="7" t="s">
        <v>9</v>
      </c>
      <c r="V328" s="7" t="s">
        <v>9</v>
      </c>
      <c r="W328" s="7" t="s">
        <v>9</v>
      </c>
      <c r="X328" s="7" t="s">
        <v>9</v>
      </c>
      <c r="Y328" s="7" t="s">
        <v>9</v>
      </c>
      <c r="Z328" s="7" t="s">
        <v>9</v>
      </c>
      <c r="AA328" s="7" t="s">
        <v>9</v>
      </c>
      <c r="AB328" s="7" t="s">
        <v>9</v>
      </c>
      <c r="AC328" s="7" t="s">
        <v>9</v>
      </c>
      <c r="AD328" s="7" t="s">
        <v>9</v>
      </c>
      <c r="AE328" s="29" t="s">
        <v>9</v>
      </c>
    </row>
    <row r="329" spans="1:31" x14ac:dyDescent="0.25">
      <c r="A329" s="5" t="s">
        <v>592</v>
      </c>
      <c r="B329" s="3" t="s">
        <v>593</v>
      </c>
      <c r="C329" s="9">
        <v>504.12466239999998</v>
      </c>
      <c r="D329" s="39">
        <v>53.440340910000003</v>
      </c>
      <c r="E329" s="40">
        <v>6619.25</v>
      </c>
      <c r="F329" s="39">
        <v>67.861598461475197</v>
      </c>
      <c r="G329" s="39">
        <v>61.5</v>
      </c>
      <c r="H329" s="4">
        <v>46.058060822499897</v>
      </c>
      <c r="I329" s="10" t="s">
        <v>9</v>
      </c>
      <c r="J329" s="7" t="s">
        <v>9</v>
      </c>
      <c r="K329" s="7" t="s">
        <v>9</v>
      </c>
      <c r="L329" s="7" t="s">
        <v>9</v>
      </c>
      <c r="M329" s="7" t="s">
        <v>9</v>
      </c>
      <c r="N329" s="7" t="s">
        <v>9</v>
      </c>
      <c r="O329" s="7" t="s">
        <v>9</v>
      </c>
      <c r="P329" s="7" t="s">
        <v>9</v>
      </c>
      <c r="Q329" s="7" t="s">
        <v>9</v>
      </c>
      <c r="R329" s="7" t="s">
        <v>9</v>
      </c>
      <c r="S329" s="7" t="s">
        <v>9</v>
      </c>
      <c r="T329" s="7" t="s">
        <v>9</v>
      </c>
      <c r="U329" s="7" t="s">
        <v>9</v>
      </c>
      <c r="V329" s="7" t="s">
        <v>9</v>
      </c>
      <c r="W329" s="7" t="s">
        <v>9</v>
      </c>
      <c r="X329" s="7" t="s">
        <v>9</v>
      </c>
      <c r="Y329" s="7" t="s">
        <v>9</v>
      </c>
      <c r="Z329" s="7" t="s">
        <v>9</v>
      </c>
      <c r="AA329" s="7" t="s">
        <v>9</v>
      </c>
      <c r="AB329" s="7" t="s">
        <v>9</v>
      </c>
      <c r="AC329" s="7" t="s">
        <v>9</v>
      </c>
      <c r="AD329" s="7" t="s">
        <v>9</v>
      </c>
      <c r="AE329" s="29" t="s">
        <v>9</v>
      </c>
    </row>
    <row r="330" spans="1:31" x14ac:dyDescent="0.25">
      <c r="A330" s="5" t="s">
        <v>594</v>
      </c>
      <c r="B330" s="3" t="s">
        <v>595</v>
      </c>
      <c r="C330" s="9">
        <v>387.82</v>
      </c>
      <c r="D330" s="39">
        <v>237.67</v>
      </c>
      <c r="E330" s="40">
        <v>20227.5</v>
      </c>
      <c r="F330" s="39">
        <v>1233.96</v>
      </c>
      <c r="G330" s="39">
        <v>61</v>
      </c>
      <c r="H330" s="4">
        <v>173.66</v>
      </c>
      <c r="I330" s="10" t="s">
        <v>9</v>
      </c>
      <c r="J330" s="7" t="s">
        <v>9</v>
      </c>
      <c r="K330" s="7" t="s">
        <v>9</v>
      </c>
      <c r="L330" s="7" t="s">
        <v>9</v>
      </c>
      <c r="M330" s="7" t="s">
        <v>9</v>
      </c>
      <c r="N330" s="7" t="s">
        <v>9</v>
      </c>
      <c r="O330" s="7" t="s">
        <v>9</v>
      </c>
      <c r="P330" s="7" t="s">
        <v>9</v>
      </c>
      <c r="Q330" s="7" t="s">
        <v>9</v>
      </c>
      <c r="R330" s="7" t="s">
        <v>9</v>
      </c>
      <c r="S330" s="7" t="s">
        <v>9</v>
      </c>
      <c r="T330" s="7" t="s">
        <v>9</v>
      </c>
      <c r="U330" s="7" t="s">
        <v>9</v>
      </c>
      <c r="V330" s="7" t="s">
        <v>9</v>
      </c>
      <c r="W330" s="7" t="s">
        <v>9</v>
      </c>
      <c r="X330" s="7" t="s">
        <v>9</v>
      </c>
      <c r="Y330" s="7" t="s">
        <v>9</v>
      </c>
      <c r="Z330" s="7" t="s">
        <v>9</v>
      </c>
      <c r="AA330" s="7" t="s">
        <v>9</v>
      </c>
      <c r="AB330" s="7" t="s">
        <v>9</v>
      </c>
      <c r="AC330" s="7" t="s">
        <v>9</v>
      </c>
      <c r="AD330" s="7" t="s">
        <v>9</v>
      </c>
      <c r="AE330" s="29" t="s">
        <v>9</v>
      </c>
    </row>
    <row r="331" spans="1:31" x14ac:dyDescent="0.25">
      <c r="A331" s="5" t="s">
        <v>596</v>
      </c>
      <c r="B331" s="3" t="s">
        <v>597</v>
      </c>
      <c r="C331" s="9">
        <v>335.19121472500001</v>
      </c>
      <c r="D331" s="39">
        <v>346.13499999999999</v>
      </c>
      <c r="E331" s="40">
        <v>7041.75</v>
      </c>
      <c r="F331" s="39">
        <v>672.53250000000003</v>
      </c>
      <c r="G331" s="39">
        <v>100.575</v>
      </c>
      <c r="H331" s="4">
        <v>24.162635285</v>
      </c>
      <c r="I331" s="10" t="s">
        <v>9</v>
      </c>
      <c r="J331" s="7" t="s">
        <v>9</v>
      </c>
      <c r="K331" s="7" t="s">
        <v>9</v>
      </c>
      <c r="L331" s="7" t="s">
        <v>9</v>
      </c>
      <c r="M331" s="7" t="s">
        <v>9</v>
      </c>
      <c r="N331" s="7" t="s">
        <v>9</v>
      </c>
      <c r="O331" s="7" t="s">
        <v>9</v>
      </c>
      <c r="P331" s="7" t="s">
        <v>9</v>
      </c>
      <c r="Q331" s="7" t="s">
        <v>9</v>
      </c>
      <c r="R331" s="7" t="s">
        <v>9</v>
      </c>
      <c r="S331" s="7" t="s">
        <v>9</v>
      </c>
      <c r="T331" s="7" t="s">
        <v>9</v>
      </c>
      <c r="U331" s="7" t="s">
        <v>9</v>
      </c>
      <c r="V331" s="7" t="s">
        <v>9</v>
      </c>
      <c r="W331" s="7" t="s">
        <v>9</v>
      </c>
      <c r="X331" s="7" t="s">
        <v>9</v>
      </c>
      <c r="Y331" s="7" t="s">
        <v>9</v>
      </c>
      <c r="Z331" s="7" t="s">
        <v>9</v>
      </c>
      <c r="AA331" s="7" t="s">
        <v>9</v>
      </c>
      <c r="AB331" s="7" t="s">
        <v>9</v>
      </c>
      <c r="AC331" s="7" t="s">
        <v>9</v>
      </c>
      <c r="AD331" s="7" t="s">
        <v>9</v>
      </c>
      <c r="AE331" s="29" t="s">
        <v>9</v>
      </c>
    </row>
    <row r="332" spans="1:31" x14ac:dyDescent="0.25">
      <c r="A332" s="5" t="s">
        <v>598</v>
      </c>
      <c r="B332" s="3" t="s">
        <v>599</v>
      </c>
      <c r="C332" s="9">
        <v>92.246449609999999</v>
      </c>
      <c r="D332" s="39">
        <v>90.5</v>
      </c>
      <c r="E332" s="40">
        <v>8494.75</v>
      </c>
      <c r="F332" s="39">
        <v>332.76837215</v>
      </c>
      <c r="G332" s="39">
        <v>69</v>
      </c>
      <c r="H332" s="4">
        <v>62.721029342500003</v>
      </c>
      <c r="I332" s="10" t="s">
        <v>9</v>
      </c>
      <c r="J332" s="7" t="s">
        <v>9</v>
      </c>
      <c r="K332" s="7" t="s">
        <v>9</v>
      </c>
      <c r="L332" s="7" t="s">
        <v>9</v>
      </c>
      <c r="M332" s="7" t="s">
        <v>9</v>
      </c>
      <c r="N332" s="7" t="s">
        <v>9</v>
      </c>
      <c r="O332" s="7" t="s">
        <v>9</v>
      </c>
      <c r="P332" s="7" t="s">
        <v>9</v>
      </c>
      <c r="Q332" s="7" t="s">
        <v>9</v>
      </c>
      <c r="R332" s="7" t="s">
        <v>9</v>
      </c>
      <c r="S332" s="7" t="s">
        <v>9</v>
      </c>
      <c r="T332" s="7" t="s">
        <v>9</v>
      </c>
      <c r="U332" s="7" t="s">
        <v>9</v>
      </c>
      <c r="V332" s="7" t="s">
        <v>9</v>
      </c>
      <c r="W332" s="7" t="s">
        <v>9</v>
      </c>
      <c r="X332" s="7" t="s">
        <v>9</v>
      </c>
      <c r="Y332" s="7" t="s">
        <v>9</v>
      </c>
      <c r="Z332" s="7" t="s">
        <v>9</v>
      </c>
      <c r="AA332" s="7" t="s">
        <v>9</v>
      </c>
      <c r="AB332" s="7" t="s">
        <v>9</v>
      </c>
      <c r="AC332" s="7" t="s">
        <v>9</v>
      </c>
      <c r="AD332" s="7" t="s">
        <v>9</v>
      </c>
      <c r="AE332" s="29" t="s">
        <v>9</v>
      </c>
    </row>
    <row r="333" spans="1:31" x14ac:dyDescent="0.25">
      <c r="A333" s="5" t="s">
        <v>600</v>
      </c>
      <c r="B333" s="3" t="s">
        <v>601</v>
      </c>
      <c r="C333" s="9">
        <v>83.180785242499994</v>
      </c>
      <c r="D333" s="39">
        <v>68</v>
      </c>
      <c r="E333" s="40">
        <v>5441</v>
      </c>
      <c r="F333" s="39">
        <v>364.41750000000002</v>
      </c>
      <c r="G333" s="39">
        <v>66.5</v>
      </c>
      <c r="H333" s="4">
        <v>38.100783524999997</v>
      </c>
      <c r="I333" s="10" t="s">
        <v>9</v>
      </c>
      <c r="J333" s="7" t="s">
        <v>9</v>
      </c>
      <c r="K333" s="7" t="s">
        <v>9</v>
      </c>
      <c r="L333" s="7" t="s">
        <v>9</v>
      </c>
      <c r="M333" s="7" t="s">
        <v>9</v>
      </c>
      <c r="N333" s="7" t="s">
        <v>9</v>
      </c>
      <c r="O333" s="7" t="s">
        <v>9</v>
      </c>
      <c r="P333" s="7" t="s">
        <v>9</v>
      </c>
      <c r="Q333" s="7" t="s">
        <v>9</v>
      </c>
      <c r="R333" s="7" t="s">
        <v>9</v>
      </c>
      <c r="S333" s="7" t="s">
        <v>9</v>
      </c>
      <c r="T333" s="7" t="s">
        <v>9</v>
      </c>
      <c r="U333" s="7" t="s">
        <v>9</v>
      </c>
      <c r="V333" s="7" t="s">
        <v>9</v>
      </c>
      <c r="W333" s="7" t="s">
        <v>9</v>
      </c>
      <c r="X333" s="7" t="s">
        <v>9</v>
      </c>
      <c r="Y333" s="7" t="s">
        <v>9</v>
      </c>
      <c r="Z333" s="7" t="s">
        <v>9</v>
      </c>
      <c r="AA333" s="7" t="s">
        <v>9</v>
      </c>
      <c r="AB333" s="7" t="s">
        <v>9</v>
      </c>
      <c r="AC333" s="7" t="s">
        <v>9</v>
      </c>
      <c r="AD333" s="7" t="s">
        <v>9</v>
      </c>
      <c r="AE333" s="29" t="s">
        <v>9</v>
      </c>
    </row>
    <row r="334" spans="1:31" x14ac:dyDescent="0.25">
      <c r="A334" s="5" t="s">
        <v>602</v>
      </c>
      <c r="B334" s="3" t="s">
        <v>603</v>
      </c>
      <c r="C334" s="9">
        <v>144.39767470000001</v>
      </c>
      <c r="D334" s="39">
        <v>50</v>
      </c>
      <c r="E334" s="40">
        <v>4922</v>
      </c>
      <c r="F334" s="39">
        <v>757.93</v>
      </c>
      <c r="G334" s="39">
        <v>72.900000000000006</v>
      </c>
      <c r="H334" s="4">
        <v>23.981800249999999</v>
      </c>
      <c r="I334" s="10" t="s">
        <v>9</v>
      </c>
      <c r="J334" s="7" t="s">
        <v>9</v>
      </c>
      <c r="K334" s="7" t="s">
        <v>9</v>
      </c>
      <c r="L334" s="7" t="s">
        <v>9</v>
      </c>
      <c r="M334" s="7" t="s">
        <v>9</v>
      </c>
      <c r="N334" s="7" t="s">
        <v>9</v>
      </c>
      <c r="O334" s="7" t="s">
        <v>9</v>
      </c>
      <c r="P334" s="7" t="s">
        <v>9</v>
      </c>
      <c r="Q334" s="7" t="s">
        <v>9</v>
      </c>
      <c r="R334" s="7" t="s">
        <v>9</v>
      </c>
      <c r="S334" s="7" t="s">
        <v>9</v>
      </c>
      <c r="T334" s="7" t="s">
        <v>9</v>
      </c>
      <c r="U334" s="7" t="s">
        <v>9</v>
      </c>
      <c r="V334" s="7" t="s">
        <v>9</v>
      </c>
      <c r="W334" s="7" t="s">
        <v>9</v>
      </c>
      <c r="X334" s="7" t="s">
        <v>9</v>
      </c>
      <c r="Y334" s="7" t="s">
        <v>9</v>
      </c>
      <c r="Z334" s="7" t="s">
        <v>9</v>
      </c>
      <c r="AA334" s="7" t="s">
        <v>9</v>
      </c>
      <c r="AB334" s="7" t="s">
        <v>9</v>
      </c>
      <c r="AC334" s="7" t="s">
        <v>9</v>
      </c>
      <c r="AD334" s="7" t="s">
        <v>9</v>
      </c>
      <c r="AE334" s="29" t="s">
        <v>9</v>
      </c>
    </row>
    <row r="335" spans="1:31" x14ac:dyDescent="0.25">
      <c r="A335" s="5" t="s">
        <v>604</v>
      </c>
      <c r="B335" s="3" t="s">
        <v>605</v>
      </c>
      <c r="C335" s="9">
        <v>601.53438367499996</v>
      </c>
      <c r="D335" s="39">
        <v>255.4</v>
      </c>
      <c r="E335" s="40">
        <v>18925.5</v>
      </c>
      <c r="F335" s="39">
        <v>834.50426512001695</v>
      </c>
      <c r="G335" s="39">
        <v>65</v>
      </c>
      <c r="H335" s="4">
        <v>117.52648415</v>
      </c>
      <c r="I335" s="10" t="s">
        <v>9</v>
      </c>
      <c r="J335" s="7" t="s">
        <v>9</v>
      </c>
      <c r="K335" s="7" t="s">
        <v>9</v>
      </c>
      <c r="L335" s="7" t="s">
        <v>9</v>
      </c>
      <c r="M335" s="7" t="s">
        <v>9</v>
      </c>
      <c r="N335" s="7" t="s">
        <v>9</v>
      </c>
      <c r="O335" s="7" t="s">
        <v>9</v>
      </c>
      <c r="P335" s="7" t="s">
        <v>9</v>
      </c>
      <c r="Q335" s="7" t="s">
        <v>9</v>
      </c>
      <c r="R335" s="7" t="s">
        <v>9</v>
      </c>
      <c r="S335" s="7" t="s">
        <v>9</v>
      </c>
      <c r="T335" s="7" t="s">
        <v>9</v>
      </c>
      <c r="U335" s="7" t="s">
        <v>9</v>
      </c>
      <c r="V335" s="7" t="s">
        <v>9</v>
      </c>
      <c r="W335" s="7" t="s">
        <v>9</v>
      </c>
      <c r="X335" s="7" t="s">
        <v>9</v>
      </c>
      <c r="Y335" s="7" t="s">
        <v>9</v>
      </c>
      <c r="Z335" s="7" t="s">
        <v>9</v>
      </c>
      <c r="AA335" s="7" t="s">
        <v>9</v>
      </c>
      <c r="AB335" s="7" t="s">
        <v>9</v>
      </c>
      <c r="AC335" s="7" t="s">
        <v>9</v>
      </c>
      <c r="AD335" s="7" t="s">
        <v>9</v>
      </c>
      <c r="AE335" s="29" t="s">
        <v>9</v>
      </c>
    </row>
    <row r="336" spans="1:31" x14ac:dyDescent="0.25">
      <c r="A336" s="5" t="s">
        <v>606</v>
      </c>
      <c r="B336" s="3" t="s">
        <v>607</v>
      </c>
      <c r="C336" s="9">
        <v>574.55651352500001</v>
      </c>
      <c r="D336" s="39">
        <v>160.08500000000001</v>
      </c>
      <c r="E336" s="40">
        <v>9327.5</v>
      </c>
      <c r="F336" s="39">
        <v>152.625</v>
      </c>
      <c r="G336" s="39">
        <v>80</v>
      </c>
      <c r="H336" s="4">
        <v>209.516352125</v>
      </c>
      <c r="I336" s="10" t="s">
        <v>9</v>
      </c>
      <c r="J336" s="106">
        <v>2.4700000000000002</v>
      </c>
      <c r="K336" s="7" t="s">
        <v>9</v>
      </c>
      <c r="L336" s="7" t="s">
        <v>9</v>
      </c>
      <c r="M336" s="106">
        <v>360.48480000000001</v>
      </c>
      <c r="N336" s="7" t="s">
        <v>9</v>
      </c>
      <c r="O336" s="106">
        <v>5</v>
      </c>
      <c r="P336" s="106">
        <f>12/D336</f>
        <v>7.4960177405753184E-2</v>
      </c>
      <c r="Q336" s="106">
        <v>11</v>
      </c>
      <c r="R336" s="100">
        <f>50/E336*1000</f>
        <v>5.3604931653712145</v>
      </c>
      <c r="S336" s="7" t="s">
        <v>9</v>
      </c>
      <c r="T336" s="7" t="s">
        <v>9</v>
      </c>
      <c r="U336" s="106">
        <v>32</v>
      </c>
      <c r="V336" s="106">
        <v>8.3000000000000007</v>
      </c>
      <c r="W336" s="7" t="s">
        <v>9</v>
      </c>
      <c r="X336" s="7" t="s">
        <v>9</v>
      </c>
      <c r="Y336" s="7" t="s">
        <v>9</v>
      </c>
      <c r="Z336" s="106">
        <v>2571</v>
      </c>
      <c r="AA336" s="106">
        <v>3015</v>
      </c>
      <c r="AB336" s="7" t="s">
        <v>9</v>
      </c>
      <c r="AC336" s="7" t="s">
        <v>9</v>
      </c>
      <c r="AD336" s="7" t="s">
        <v>9</v>
      </c>
      <c r="AE336" s="29" t="s">
        <v>9</v>
      </c>
    </row>
    <row r="337" spans="1:31" x14ac:dyDescent="0.25">
      <c r="A337" s="5" t="s">
        <v>608</v>
      </c>
      <c r="B337" s="3" t="s">
        <v>609</v>
      </c>
      <c r="C337" s="9">
        <v>1468.9328875000001</v>
      </c>
      <c r="D337" s="39">
        <v>431.73250000000002</v>
      </c>
      <c r="E337" s="40">
        <v>28521.25</v>
      </c>
      <c r="F337" s="39">
        <v>152.625</v>
      </c>
      <c r="G337" s="39">
        <v>81</v>
      </c>
      <c r="H337" s="4">
        <v>759.70000500000003</v>
      </c>
      <c r="I337" s="10" t="s">
        <v>9</v>
      </c>
      <c r="J337" s="106">
        <v>2.17</v>
      </c>
      <c r="K337" s="7" t="s">
        <v>9</v>
      </c>
      <c r="L337" s="7" t="s">
        <v>9</v>
      </c>
      <c r="M337" s="106">
        <v>954.29430000000002</v>
      </c>
      <c r="N337" s="7" t="s">
        <v>9</v>
      </c>
      <c r="O337" s="106">
        <v>17</v>
      </c>
      <c r="P337" s="106">
        <f>36/D337</f>
        <v>8.3384966385435424E-2</v>
      </c>
      <c r="Q337" s="106">
        <v>11</v>
      </c>
      <c r="R337" s="100">
        <f>124/E337*1000</f>
        <v>4.347635534908183</v>
      </c>
      <c r="S337" s="7" t="s">
        <v>9</v>
      </c>
      <c r="T337" s="7" t="s">
        <v>9</v>
      </c>
      <c r="U337" s="106">
        <v>306.8</v>
      </c>
      <c r="V337" s="106">
        <v>6.7</v>
      </c>
      <c r="W337" s="7" t="s">
        <v>9</v>
      </c>
      <c r="X337" s="7" t="s">
        <v>9</v>
      </c>
      <c r="Y337" s="7" t="s">
        <v>9</v>
      </c>
      <c r="Z337" s="106">
        <v>10773</v>
      </c>
      <c r="AA337" s="106">
        <v>4383</v>
      </c>
      <c r="AB337" s="7" t="s">
        <v>9</v>
      </c>
      <c r="AC337" s="7" t="s">
        <v>9</v>
      </c>
      <c r="AD337" s="7" t="s">
        <v>9</v>
      </c>
      <c r="AE337" s="29" t="s">
        <v>9</v>
      </c>
    </row>
    <row r="338" spans="1:31" x14ac:dyDescent="0.25">
      <c r="A338" s="96" t="s">
        <v>998</v>
      </c>
      <c r="B338" s="3" t="s">
        <v>610</v>
      </c>
      <c r="C338" s="9">
        <v>51.452683782500003</v>
      </c>
      <c r="D338" s="39">
        <v>7.9349999999999996</v>
      </c>
      <c r="E338" s="40">
        <v>278.5</v>
      </c>
      <c r="F338" s="39">
        <v>152.5275</v>
      </c>
      <c r="G338" s="39">
        <v>92</v>
      </c>
      <c r="H338" s="4">
        <v>3.3808970272500001</v>
      </c>
      <c r="I338" s="10" t="s">
        <v>9</v>
      </c>
      <c r="J338" s="106">
        <v>4.5</v>
      </c>
      <c r="K338" s="7" t="s">
        <v>9</v>
      </c>
      <c r="L338" s="7" t="s">
        <v>9</v>
      </c>
      <c r="M338" s="106">
        <v>28.936499999999999</v>
      </c>
      <c r="N338" s="7" t="s">
        <v>9</v>
      </c>
      <c r="O338" s="106">
        <v>18</v>
      </c>
      <c r="P338" s="106">
        <f>5/D338</f>
        <v>0.63011972274732198</v>
      </c>
      <c r="Q338" s="106">
        <v>5</v>
      </c>
      <c r="R338" s="100">
        <f>2/E338*1000</f>
        <v>7.1813285457809695</v>
      </c>
      <c r="S338" s="7" t="s">
        <v>9</v>
      </c>
      <c r="T338" s="7" t="s">
        <v>9</v>
      </c>
      <c r="U338" s="106">
        <v>52.9</v>
      </c>
      <c r="V338" s="106">
        <v>14.2</v>
      </c>
      <c r="W338" s="7" t="s">
        <v>9</v>
      </c>
      <c r="X338" s="7" t="s">
        <v>9</v>
      </c>
      <c r="Y338" s="7" t="s">
        <v>9</v>
      </c>
      <c r="Z338" s="106">
        <v>2066</v>
      </c>
      <c r="AA338" s="106">
        <v>1192</v>
      </c>
      <c r="AB338" s="7" t="s">
        <v>9</v>
      </c>
      <c r="AC338" s="7" t="s">
        <v>9</v>
      </c>
      <c r="AD338" s="7" t="s">
        <v>9</v>
      </c>
      <c r="AE338" s="29" t="s">
        <v>9</v>
      </c>
    </row>
    <row r="339" spans="1:31" x14ac:dyDescent="0.25">
      <c r="A339" s="96" t="s">
        <v>999</v>
      </c>
      <c r="B339" s="3" t="s">
        <v>611</v>
      </c>
      <c r="C339" s="9">
        <v>170.97439452500001</v>
      </c>
      <c r="D339" s="39">
        <v>19.100000000000001</v>
      </c>
      <c r="E339" s="40">
        <v>967.25</v>
      </c>
      <c r="F339" s="39">
        <v>152.5275</v>
      </c>
      <c r="G339" s="39">
        <v>78</v>
      </c>
      <c r="H339" s="4">
        <v>16.065214037499999</v>
      </c>
      <c r="I339" s="10" t="s">
        <v>9</v>
      </c>
      <c r="J339" s="106">
        <v>6.12</v>
      </c>
      <c r="K339" s="7" t="s">
        <v>9</v>
      </c>
      <c r="L339" s="7" t="s">
        <v>9</v>
      </c>
      <c r="M339" s="106">
        <v>93.164900000000003</v>
      </c>
      <c r="N339" s="7" t="s">
        <v>9</v>
      </c>
      <c r="O339" s="106">
        <v>7</v>
      </c>
      <c r="P339" s="106">
        <f>6/D339</f>
        <v>0.31413612565445026</v>
      </c>
      <c r="Q339" s="106">
        <v>43</v>
      </c>
      <c r="R339" s="100">
        <f>4/E339*1000</f>
        <v>4.1354355130524683</v>
      </c>
      <c r="S339" s="7" t="s">
        <v>9</v>
      </c>
      <c r="T339" s="7" t="s">
        <v>9</v>
      </c>
      <c r="U339" s="106">
        <v>35.6</v>
      </c>
      <c r="V339" s="106">
        <v>4</v>
      </c>
      <c r="W339" s="7" t="s">
        <v>9</v>
      </c>
      <c r="X339" s="7" t="s">
        <v>9</v>
      </c>
      <c r="Y339" s="7" t="s">
        <v>9</v>
      </c>
      <c r="Z339" s="106">
        <v>3328</v>
      </c>
      <c r="AA339" s="106">
        <v>2110</v>
      </c>
      <c r="AB339" s="7" t="s">
        <v>9</v>
      </c>
      <c r="AC339" s="7" t="s">
        <v>9</v>
      </c>
      <c r="AD339" s="7" t="s">
        <v>9</v>
      </c>
      <c r="AE339" s="29" t="s">
        <v>9</v>
      </c>
    </row>
    <row r="340" spans="1:31" x14ac:dyDescent="0.25">
      <c r="A340" s="96" t="s">
        <v>1278</v>
      </c>
      <c r="B340" s="3" t="s">
        <v>1279</v>
      </c>
      <c r="C340" s="139" t="s">
        <v>1282</v>
      </c>
      <c r="D340" s="140"/>
      <c r="E340" s="140"/>
      <c r="F340" s="140"/>
      <c r="G340" s="140"/>
      <c r="H340" s="141"/>
      <c r="I340" s="10"/>
      <c r="J340" s="7"/>
      <c r="K340" s="7"/>
      <c r="L340" s="7"/>
      <c r="M340" s="7"/>
      <c r="N340" s="7"/>
      <c r="O340" s="7"/>
      <c r="P340" s="7"/>
      <c r="Q340" s="7"/>
      <c r="R340" s="41"/>
      <c r="S340" s="7"/>
      <c r="T340" s="7"/>
      <c r="U340" s="7"/>
      <c r="V340" s="7"/>
      <c r="W340" s="7"/>
      <c r="X340" s="7"/>
      <c r="Y340" s="7"/>
      <c r="Z340" s="7"/>
      <c r="AA340" s="7"/>
      <c r="AB340" s="7"/>
      <c r="AC340" s="7"/>
      <c r="AD340" s="7"/>
      <c r="AE340" s="29"/>
    </row>
    <row r="341" spans="1:31" x14ac:dyDescent="0.25">
      <c r="A341" s="5" t="s">
        <v>612</v>
      </c>
      <c r="B341" s="3" t="s">
        <v>613</v>
      </c>
      <c r="C341" s="9">
        <v>769.81222347499897</v>
      </c>
      <c r="D341" s="39">
        <v>328.82388257500003</v>
      </c>
      <c r="E341" s="40">
        <v>22206</v>
      </c>
      <c r="F341" s="39">
        <v>762.242308154076</v>
      </c>
      <c r="G341" s="39">
        <v>72.3</v>
      </c>
      <c r="H341" s="4">
        <v>330.18414595000002</v>
      </c>
      <c r="I341" s="10" t="s">
        <v>9</v>
      </c>
      <c r="J341" s="7" t="s">
        <v>9</v>
      </c>
      <c r="K341" s="7" t="s">
        <v>9</v>
      </c>
      <c r="L341" s="7" t="s">
        <v>9</v>
      </c>
      <c r="M341" s="7" t="s">
        <v>9</v>
      </c>
      <c r="N341" s="7" t="s">
        <v>9</v>
      </c>
      <c r="O341" s="7" t="s">
        <v>9</v>
      </c>
      <c r="P341" s="7" t="s">
        <v>9</v>
      </c>
      <c r="Q341" s="7" t="s">
        <v>9</v>
      </c>
      <c r="R341" s="7" t="s">
        <v>9</v>
      </c>
      <c r="S341" s="7" t="s">
        <v>9</v>
      </c>
      <c r="T341" s="7" t="s">
        <v>9</v>
      </c>
      <c r="U341" s="7" t="s">
        <v>9</v>
      </c>
      <c r="V341" s="7" t="s">
        <v>9</v>
      </c>
      <c r="W341" s="7" t="s">
        <v>9</v>
      </c>
      <c r="X341" s="7" t="s">
        <v>9</v>
      </c>
      <c r="Y341" s="7" t="s">
        <v>9</v>
      </c>
      <c r="Z341" s="7" t="s">
        <v>9</v>
      </c>
      <c r="AA341" s="7" t="s">
        <v>9</v>
      </c>
      <c r="AB341" s="7" t="s">
        <v>9</v>
      </c>
      <c r="AC341" s="7" t="s">
        <v>9</v>
      </c>
      <c r="AD341" s="7" t="s">
        <v>9</v>
      </c>
      <c r="AE341" s="29" t="s">
        <v>9</v>
      </c>
    </row>
    <row r="342" spans="1:31" x14ac:dyDescent="0.25">
      <c r="A342" s="5" t="s">
        <v>614</v>
      </c>
      <c r="B342" s="3" t="s">
        <v>615</v>
      </c>
      <c r="C342" s="9">
        <v>138.74</v>
      </c>
      <c r="D342" s="39">
        <v>25.1</v>
      </c>
      <c r="E342" s="40">
        <v>2388</v>
      </c>
      <c r="F342" s="39">
        <v>154.36000000000001</v>
      </c>
      <c r="G342" s="39">
        <v>60</v>
      </c>
      <c r="H342" s="4">
        <v>34.700000000000003</v>
      </c>
      <c r="I342" s="10" t="s">
        <v>9</v>
      </c>
      <c r="J342" s="7" t="s">
        <v>9</v>
      </c>
      <c r="K342" s="7" t="s">
        <v>9</v>
      </c>
      <c r="L342" s="7" t="s">
        <v>9</v>
      </c>
      <c r="M342" s="7" t="s">
        <v>9</v>
      </c>
      <c r="N342" s="7" t="s">
        <v>9</v>
      </c>
      <c r="O342" s="7" t="s">
        <v>9</v>
      </c>
      <c r="P342" s="7" t="s">
        <v>9</v>
      </c>
      <c r="Q342" s="7" t="s">
        <v>9</v>
      </c>
      <c r="R342" s="7" t="s">
        <v>9</v>
      </c>
      <c r="S342" s="7" t="s">
        <v>9</v>
      </c>
      <c r="T342" s="7" t="s">
        <v>9</v>
      </c>
      <c r="U342" s="7" t="s">
        <v>9</v>
      </c>
      <c r="V342" s="7" t="s">
        <v>9</v>
      </c>
      <c r="W342" s="7" t="s">
        <v>9</v>
      </c>
      <c r="X342" s="7" t="s">
        <v>9</v>
      </c>
      <c r="Y342" s="7" t="s">
        <v>9</v>
      </c>
      <c r="Z342" s="7" t="s">
        <v>9</v>
      </c>
      <c r="AA342" s="7" t="s">
        <v>9</v>
      </c>
      <c r="AB342" s="7" t="s">
        <v>9</v>
      </c>
      <c r="AC342" s="7" t="s">
        <v>9</v>
      </c>
      <c r="AD342" s="7" t="s">
        <v>9</v>
      </c>
      <c r="AE342" s="29" t="s">
        <v>9</v>
      </c>
    </row>
    <row r="343" spans="1:31" x14ac:dyDescent="0.25">
      <c r="A343" s="5" t="s">
        <v>616</v>
      </c>
      <c r="B343" s="3" t="s">
        <v>617</v>
      </c>
      <c r="C343" s="9">
        <v>792.08284132999995</v>
      </c>
      <c r="D343" s="39">
        <v>475.88625000000002</v>
      </c>
      <c r="E343" s="40">
        <v>31554.5</v>
      </c>
      <c r="F343" s="39">
        <v>1046</v>
      </c>
      <c r="G343" s="39">
        <v>82.2</v>
      </c>
      <c r="H343" s="4">
        <v>463.36015880000002</v>
      </c>
      <c r="I343" s="10" t="s">
        <v>9</v>
      </c>
      <c r="J343" s="7" t="s">
        <v>9</v>
      </c>
      <c r="K343" s="7" t="s">
        <v>9</v>
      </c>
      <c r="L343" s="7" t="s">
        <v>9</v>
      </c>
      <c r="M343" s="7" t="s">
        <v>9</v>
      </c>
      <c r="N343" s="7" t="s">
        <v>9</v>
      </c>
      <c r="O343" s="7" t="s">
        <v>9</v>
      </c>
      <c r="P343" s="7" t="s">
        <v>9</v>
      </c>
      <c r="Q343" s="7" t="s">
        <v>9</v>
      </c>
      <c r="R343" s="7" t="s">
        <v>9</v>
      </c>
      <c r="S343" s="7" t="s">
        <v>9</v>
      </c>
      <c r="T343" s="7" t="s">
        <v>9</v>
      </c>
      <c r="U343" s="7" t="s">
        <v>9</v>
      </c>
      <c r="V343" s="7" t="s">
        <v>9</v>
      </c>
      <c r="W343" s="7" t="s">
        <v>9</v>
      </c>
      <c r="X343" s="7" t="s">
        <v>9</v>
      </c>
      <c r="Y343" s="7" t="s">
        <v>9</v>
      </c>
      <c r="Z343" s="7" t="s">
        <v>9</v>
      </c>
      <c r="AA343" s="7" t="s">
        <v>9</v>
      </c>
      <c r="AB343" s="7" t="s">
        <v>9</v>
      </c>
      <c r="AC343" s="7" t="s">
        <v>9</v>
      </c>
      <c r="AD343" s="7" t="s">
        <v>9</v>
      </c>
      <c r="AE343" s="29" t="s">
        <v>9</v>
      </c>
    </row>
    <row r="344" spans="1:31" x14ac:dyDescent="0.25">
      <c r="A344" s="5" t="s">
        <v>618</v>
      </c>
      <c r="B344" s="3" t="s">
        <v>619</v>
      </c>
      <c r="C344" s="9">
        <v>39.24</v>
      </c>
      <c r="D344" s="39">
        <v>47.299999999999898</v>
      </c>
      <c r="E344" s="40">
        <v>5845</v>
      </c>
      <c r="F344" s="39">
        <v>758.49</v>
      </c>
      <c r="G344" s="39">
        <v>45</v>
      </c>
      <c r="H344" s="4">
        <v>31.61</v>
      </c>
      <c r="I344" s="10" t="s">
        <v>9</v>
      </c>
      <c r="J344" s="7" t="s">
        <v>9</v>
      </c>
      <c r="K344" s="7" t="s">
        <v>9</v>
      </c>
      <c r="L344" s="7" t="s">
        <v>9</v>
      </c>
      <c r="M344" s="7" t="s">
        <v>9</v>
      </c>
      <c r="N344" s="7" t="s">
        <v>9</v>
      </c>
      <c r="O344" s="7" t="s">
        <v>9</v>
      </c>
      <c r="P344" s="7" t="s">
        <v>9</v>
      </c>
      <c r="Q344" s="7" t="s">
        <v>9</v>
      </c>
      <c r="R344" s="7" t="s">
        <v>9</v>
      </c>
      <c r="S344" s="7" t="s">
        <v>9</v>
      </c>
      <c r="T344" s="7" t="s">
        <v>9</v>
      </c>
      <c r="U344" s="7" t="s">
        <v>9</v>
      </c>
      <c r="V344" s="7" t="s">
        <v>9</v>
      </c>
      <c r="W344" s="7" t="s">
        <v>9</v>
      </c>
      <c r="X344" s="7" t="s">
        <v>9</v>
      </c>
      <c r="Y344" s="7" t="s">
        <v>9</v>
      </c>
      <c r="Z344" s="7" t="s">
        <v>9</v>
      </c>
      <c r="AA344" s="7" t="s">
        <v>9</v>
      </c>
      <c r="AB344" s="7" t="s">
        <v>9</v>
      </c>
      <c r="AC344" s="7" t="s">
        <v>9</v>
      </c>
      <c r="AD344" s="7" t="s">
        <v>9</v>
      </c>
      <c r="AE344" s="29" t="s">
        <v>9</v>
      </c>
    </row>
    <row r="345" spans="1:31" x14ac:dyDescent="0.25">
      <c r="A345" s="5" t="s">
        <v>620</v>
      </c>
      <c r="B345" s="3" t="s">
        <v>621</v>
      </c>
      <c r="C345" s="9">
        <v>819.58727377499997</v>
      </c>
      <c r="D345" s="39">
        <v>278.69499999999999</v>
      </c>
      <c r="E345" s="40">
        <v>16704.75</v>
      </c>
      <c r="F345" s="39">
        <v>179.00377167578799</v>
      </c>
      <c r="G345" s="39">
        <v>60</v>
      </c>
      <c r="H345" s="4">
        <v>267.7687937</v>
      </c>
      <c r="I345" s="10" t="s">
        <v>9</v>
      </c>
      <c r="J345" s="7" t="s">
        <v>9</v>
      </c>
      <c r="K345" s="7" t="s">
        <v>9</v>
      </c>
      <c r="L345" s="7" t="s">
        <v>9</v>
      </c>
      <c r="M345" s="7" t="s">
        <v>9</v>
      </c>
      <c r="N345" s="7" t="s">
        <v>9</v>
      </c>
      <c r="O345" s="7" t="s">
        <v>9</v>
      </c>
      <c r="P345" s="7" t="s">
        <v>9</v>
      </c>
      <c r="Q345" s="7" t="s">
        <v>9</v>
      </c>
      <c r="R345" s="7" t="s">
        <v>9</v>
      </c>
      <c r="S345" s="7" t="s">
        <v>9</v>
      </c>
      <c r="T345" s="7" t="s">
        <v>9</v>
      </c>
      <c r="U345" s="7" t="s">
        <v>9</v>
      </c>
      <c r="V345" s="7" t="s">
        <v>9</v>
      </c>
      <c r="W345" s="7" t="s">
        <v>9</v>
      </c>
      <c r="X345" s="7" t="s">
        <v>9</v>
      </c>
      <c r="Y345" s="7" t="s">
        <v>9</v>
      </c>
      <c r="Z345" s="7" t="s">
        <v>9</v>
      </c>
      <c r="AA345" s="7" t="s">
        <v>9</v>
      </c>
      <c r="AB345" s="7" t="s">
        <v>9</v>
      </c>
      <c r="AC345" s="7" t="s">
        <v>9</v>
      </c>
      <c r="AD345" s="7" t="s">
        <v>9</v>
      </c>
      <c r="AE345" s="29" t="s">
        <v>9</v>
      </c>
    </row>
    <row r="346" spans="1:31" x14ac:dyDescent="0.25">
      <c r="A346" s="5" t="s">
        <v>622</v>
      </c>
      <c r="B346" s="3" t="s">
        <v>623</v>
      </c>
      <c r="C346" s="9">
        <v>447.71538164999998</v>
      </c>
      <c r="D346" s="39">
        <v>277.78750000000002</v>
      </c>
      <c r="E346" s="40">
        <v>13909.25</v>
      </c>
      <c r="F346" s="39">
        <v>1461.9724999999901</v>
      </c>
      <c r="G346" s="39">
        <v>102.7</v>
      </c>
      <c r="H346" s="4">
        <v>231.03678565000001</v>
      </c>
      <c r="I346" s="10" t="s">
        <v>9</v>
      </c>
      <c r="J346" s="7" t="s">
        <v>9</v>
      </c>
      <c r="K346" s="7" t="s">
        <v>9</v>
      </c>
      <c r="L346" s="7" t="s">
        <v>9</v>
      </c>
      <c r="M346" s="7" t="s">
        <v>9</v>
      </c>
      <c r="N346" s="7" t="s">
        <v>9</v>
      </c>
      <c r="O346" s="7" t="s">
        <v>9</v>
      </c>
      <c r="P346" s="7" t="s">
        <v>9</v>
      </c>
      <c r="Q346" s="7" t="s">
        <v>9</v>
      </c>
      <c r="R346" s="7" t="s">
        <v>9</v>
      </c>
      <c r="S346" s="7" t="s">
        <v>9</v>
      </c>
      <c r="T346" s="7" t="s">
        <v>9</v>
      </c>
      <c r="U346" s="7" t="s">
        <v>9</v>
      </c>
      <c r="V346" s="7" t="s">
        <v>9</v>
      </c>
      <c r="W346" s="7" t="s">
        <v>9</v>
      </c>
      <c r="X346" s="7" t="s">
        <v>9</v>
      </c>
      <c r="Y346" s="7" t="s">
        <v>9</v>
      </c>
      <c r="Z346" s="7" t="s">
        <v>9</v>
      </c>
      <c r="AA346" s="7" t="s">
        <v>9</v>
      </c>
      <c r="AB346" s="7" t="s">
        <v>9</v>
      </c>
      <c r="AC346" s="7" t="s">
        <v>9</v>
      </c>
      <c r="AD346" s="7" t="s">
        <v>9</v>
      </c>
      <c r="AE346" s="29" t="s">
        <v>9</v>
      </c>
    </row>
    <row r="347" spans="1:31" x14ac:dyDescent="0.25">
      <c r="A347" s="5" t="s">
        <v>624</v>
      </c>
      <c r="B347" s="3" t="s">
        <v>625</v>
      </c>
      <c r="C347" s="9">
        <v>129.5755885275</v>
      </c>
      <c r="D347" s="39">
        <v>96.860416667500004</v>
      </c>
      <c r="E347" s="40">
        <v>5826.25</v>
      </c>
      <c r="F347" s="39">
        <v>396.5</v>
      </c>
      <c r="G347" s="39">
        <v>73.375</v>
      </c>
      <c r="H347" s="4">
        <v>37.928042714999997</v>
      </c>
      <c r="I347" s="10" t="s">
        <v>9</v>
      </c>
      <c r="J347" s="7" t="s">
        <v>9</v>
      </c>
      <c r="K347" s="7" t="s">
        <v>9</v>
      </c>
      <c r="L347" s="7" t="s">
        <v>9</v>
      </c>
      <c r="M347" s="7" t="s">
        <v>9</v>
      </c>
      <c r="N347" s="7" t="s">
        <v>9</v>
      </c>
      <c r="O347" s="7" t="s">
        <v>9</v>
      </c>
      <c r="P347" s="7" t="s">
        <v>9</v>
      </c>
      <c r="Q347" s="7" t="s">
        <v>9</v>
      </c>
      <c r="R347" s="7" t="s">
        <v>9</v>
      </c>
      <c r="S347" s="7" t="s">
        <v>9</v>
      </c>
      <c r="T347" s="7" t="s">
        <v>9</v>
      </c>
      <c r="U347" s="7" t="s">
        <v>9</v>
      </c>
      <c r="V347" s="7" t="s">
        <v>9</v>
      </c>
      <c r="W347" s="7" t="s">
        <v>9</v>
      </c>
      <c r="X347" s="7" t="s">
        <v>9</v>
      </c>
      <c r="Y347" s="7" t="s">
        <v>9</v>
      </c>
      <c r="Z347" s="7" t="s">
        <v>9</v>
      </c>
      <c r="AA347" s="7" t="s">
        <v>9</v>
      </c>
      <c r="AB347" s="7" t="s">
        <v>9</v>
      </c>
      <c r="AC347" s="7" t="s">
        <v>9</v>
      </c>
      <c r="AD347" s="7" t="s">
        <v>9</v>
      </c>
      <c r="AE347" s="29" t="s">
        <v>9</v>
      </c>
    </row>
    <row r="348" spans="1:31" x14ac:dyDescent="0.25">
      <c r="A348" s="5" t="s">
        <v>626</v>
      </c>
      <c r="B348" s="3" t="s">
        <v>627</v>
      </c>
      <c r="C348" s="9">
        <v>219.23870816925</v>
      </c>
      <c r="D348" s="39">
        <v>323.75</v>
      </c>
      <c r="E348" s="40">
        <v>8178</v>
      </c>
      <c r="F348" s="39">
        <v>1452.75</v>
      </c>
      <c r="G348" s="39">
        <v>158</v>
      </c>
      <c r="H348" s="4">
        <v>892.67884964999996</v>
      </c>
      <c r="I348" s="10" t="s">
        <v>9</v>
      </c>
      <c r="J348" s="7" t="s">
        <v>9</v>
      </c>
      <c r="K348" s="7" t="s">
        <v>9</v>
      </c>
      <c r="L348" s="7" t="s">
        <v>9</v>
      </c>
      <c r="M348" s="7" t="s">
        <v>9</v>
      </c>
      <c r="N348" s="7" t="s">
        <v>9</v>
      </c>
      <c r="O348" s="7" t="s">
        <v>9</v>
      </c>
      <c r="P348" s="7" t="s">
        <v>9</v>
      </c>
      <c r="Q348" s="7" t="s">
        <v>9</v>
      </c>
      <c r="R348" s="7" t="s">
        <v>9</v>
      </c>
      <c r="S348" s="7" t="s">
        <v>9</v>
      </c>
      <c r="T348" s="7" t="s">
        <v>9</v>
      </c>
      <c r="U348" s="7" t="s">
        <v>9</v>
      </c>
      <c r="V348" s="7" t="s">
        <v>9</v>
      </c>
      <c r="W348" s="7" t="s">
        <v>9</v>
      </c>
      <c r="X348" s="7" t="s">
        <v>9</v>
      </c>
      <c r="Y348" s="7" t="s">
        <v>9</v>
      </c>
      <c r="Z348" s="7" t="s">
        <v>9</v>
      </c>
      <c r="AA348" s="7" t="s">
        <v>9</v>
      </c>
      <c r="AB348" s="7" t="s">
        <v>9</v>
      </c>
      <c r="AC348" s="7" t="s">
        <v>9</v>
      </c>
      <c r="AD348" s="7" t="s">
        <v>9</v>
      </c>
      <c r="AE348" s="29" t="s">
        <v>9</v>
      </c>
    </row>
    <row r="349" spans="1:31" x14ac:dyDescent="0.25">
      <c r="A349" s="5" t="s">
        <v>628</v>
      </c>
      <c r="B349" s="3" t="s">
        <v>629</v>
      </c>
      <c r="C349" s="9">
        <v>117.795778599999</v>
      </c>
      <c r="D349" s="39">
        <v>200</v>
      </c>
      <c r="E349" s="40">
        <v>9685</v>
      </c>
      <c r="F349" s="39">
        <v>1385</v>
      </c>
      <c r="G349" s="39">
        <v>150</v>
      </c>
      <c r="H349" s="4">
        <v>78.863221449999998</v>
      </c>
      <c r="I349" s="10" t="s">
        <v>9</v>
      </c>
      <c r="J349" s="7" t="s">
        <v>9</v>
      </c>
      <c r="K349" s="7" t="s">
        <v>9</v>
      </c>
      <c r="L349" s="7" t="s">
        <v>9</v>
      </c>
      <c r="M349" s="7" t="s">
        <v>9</v>
      </c>
      <c r="N349" s="7" t="s">
        <v>9</v>
      </c>
      <c r="O349" s="7" t="s">
        <v>9</v>
      </c>
      <c r="P349" s="7" t="s">
        <v>9</v>
      </c>
      <c r="Q349" s="7" t="s">
        <v>9</v>
      </c>
      <c r="R349" s="7" t="s">
        <v>9</v>
      </c>
      <c r="S349" s="7" t="s">
        <v>9</v>
      </c>
      <c r="T349" s="7" t="s">
        <v>9</v>
      </c>
      <c r="U349" s="7" t="s">
        <v>9</v>
      </c>
      <c r="V349" s="7" t="s">
        <v>9</v>
      </c>
      <c r="W349" s="7" t="s">
        <v>9</v>
      </c>
      <c r="X349" s="7" t="s">
        <v>9</v>
      </c>
      <c r="Y349" s="7" t="s">
        <v>9</v>
      </c>
      <c r="Z349" s="7" t="s">
        <v>9</v>
      </c>
      <c r="AA349" s="7" t="s">
        <v>9</v>
      </c>
      <c r="AB349" s="7" t="s">
        <v>9</v>
      </c>
      <c r="AC349" s="7" t="s">
        <v>9</v>
      </c>
      <c r="AD349" s="7" t="s">
        <v>9</v>
      </c>
      <c r="AE349" s="29" t="s">
        <v>9</v>
      </c>
    </row>
    <row r="350" spans="1:31" x14ac:dyDescent="0.25">
      <c r="A350" s="5" t="s">
        <v>630</v>
      </c>
      <c r="B350" s="3" t="s">
        <v>631</v>
      </c>
      <c r="C350" s="9">
        <v>2233.6700449999998</v>
      </c>
      <c r="D350" s="39">
        <v>945.56799999999896</v>
      </c>
      <c r="E350" s="40">
        <v>44882</v>
      </c>
      <c r="F350" s="39">
        <v>1317.84666666666</v>
      </c>
      <c r="G350" s="39">
        <v>110.5</v>
      </c>
      <c r="H350" s="4">
        <v>502.27056076666599</v>
      </c>
      <c r="I350" s="10" t="s">
        <v>9</v>
      </c>
      <c r="J350" s="7" t="s">
        <v>9</v>
      </c>
      <c r="K350" s="7" t="s">
        <v>9</v>
      </c>
      <c r="L350" s="7" t="s">
        <v>9</v>
      </c>
      <c r="M350" s="7" t="s">
        <v>9</v>
      </c>
      <c r="N350" s="7" t="s">
        <v>9</v>
      </c>
      <c r="O350" s="7">
        <v>5.2</v>
      </c>
      <c r="P350" s="7" t="s">
        <v>9</v>
      </c>
      <c r="Q350" s="7">
        <v>20.8</v>
      </c>
      <c r="R350" s="7" t="s">
        <v>9</v>
      </c>
      <c r="S350" s="7" t="s">
        <v>9</v>
      </c>
      <c r="T350" s="7" t="s">
        <v>9</v>
      </c>
      <c r="U350" s="7" t="s">
        <v>9</v>
      </c>
      <c r="V350" s="7" t="s">
        <v>9</v>
      </c>
      <c r="W350" s="7">
        <v>0.02</v>
      </c>
      <c r="X350" s="7" t="s">
        <v>9</v>
      </c>
      <c r="Y350" s="7" t="s">
        <v>9</v>
      </c>
      <c r="Z350" s="7" t="s">
        <v>9</v>
      </c>
      <c r="AA350" s="7" t="s">
        <v>9</v>
      </c>
      <c r="AB350" s="7" t="s">
        <v>9</v>
      </c>
      <c r="AC350" s="7" t="s">
        <v>9</v>
      </c>
      <c r="AD350" s="7" t="s">
        <v>9</v>
      </c>
      <c r="AE350" s="29" t="s">
        <v>9</v>
      </c>
    </row>
    <row r="351" spans="1:31" x14ac:dyDescent="0.25">
      <c r="A351" s="5" t="s">
        <v>632</v>
      </c>
      <c r="B351" s="3" t="s">
        <v>633</v>
      </c>
      <c r="C351" s="9">
        <v>2.2225762169999999</v>
      </c>
      <c r="D351" s="39">
        <v>81</v>
      </c>
      <c r="E351" s="40">
        <v>4865</v>
      </c>
      <c r="F351" s="39"/>
      <c r="G351" s="39">
        <v>63</v>
      </c>
      <c r="H351" s="4">
        <v>25.932199899999901</v>
      </c>
      <c r="I351" s="10" t="s">
        <v>9</v>
      </c>
      <c r="J351" s="7" t="s">
        <v>9</v>
      </c>
      <c r="K351" s="7" t="s">
        <v>9</v>
      </c>
      <c r="L351" s="7" t="s">
        <v>9</v>
      </c>
      <c r="M351" s="7" t="s">
        <v>9</v>
      </c>
      <c r="N351" s="7" t="s">
        <v>9</v>
      </c>
      <c r="O351" s="7" t="s">
        <v>9</v>
      </c>
      <c r="P351" s="7" t="s">
        <v>9</v>
      </c>
      <c r="Q351" s="7" t="s">
        <v>9</v>
      </c>
      <c r="R351" s="7" t="s">
        <v>9</v>
      </c>
      <c r="S351" s="7" t="s">
        <v>9</v>
      </c>
      <c r="T351" s="7" t="s">
        <v>9</v>
      </c>
      <c r="U351" s="7" t="s">
        <v>9</v>
      </c>
      <c r="V351" s="7" t="s">
        <v>9</v>
      </c>
      <c r="W351" s="7" t="s">
        <v>9</v>
      </c>
      <c r="X351" s="7" t="s">
        <v>9</v>
      </c>
      <c r="Y351" s="7" t="s">
        <v>9</v>
      </c>
      <c r="Z351" s="7" t="s">
        <v>9</v>
      </c>
      <c r="AA351" s="7" t="s">
        <v>9</v>
      </c>
      <c r="AB351" s="7" t="s">
        <v>9</v>
      </c>
      <c r="AC351" s="7" t="s">
        <v>9</v>
      </c>
      <c r="AD351" s="7" t="s">
        <v>9</v>
      </c>
      <c r="AE351" s="29" t="s">
        <v>9</v>
      </c>
    </row>
    <row r="352" spans="1:31" x14ac:dyDescent="0.25">
      <c r="A352" s="5" t="s">
        <v>634</v>
      </c>
      <c r="B352" s="3" t="s">
        <v>635</v>
      </c>
      <c r="C352" s="9">
        <v>2130.8704242499998</v>
      </c>
      <c r="D352" s="39">
        <v>561</v>
      </c>
      <c r="E352" s="40">
        <v>29657</v>
      </c>
      <c r="F352" s="39">
        <v>240.8075</v>
      </c>
      <c r="G352" s="39">
        <v>80</v>
      </c>
      <c r="H352" s="4">
        <v>578.83170802500001</v>
      </c>
      <c r="I352" s="10" t="s">
        <v>9</v>
      </c>
      <c r="J352" s="7" t="s">
        <v>9</v>
      </c>
      <c r="K352" s="7" t="s">
        <v>9</v>
      </c>
      <c r="L352" s="7" t="s">
        <v>9</v>
      </c>
      <c r="M352" s="7" t="s">
        <v>9</v>
      </c>
      <c r="N352" s="7" t="s">
        <v>9</v>
      </c>
      <c r="O352" s="7" t="s">
        <v>9</v>
      </c>
      <c r="P352" s="7" t="s">
        <v>9</v>
      </c>
      <c r="Q352" s="7" t="s">
        <v>9</v>
      </c>
      <c r="R352" s="7" t="s">
        <v>9</v>
      </c>
      <c r="S352" s="7" t="s">
        <v>9</v>
      </c>
      <c r="T352" s="7" t="s">
        <v>9</v>
      </c>
      <c r="U352" s="7" t="s">
        <v>9</v>
      </c>
      <c r="V352" s="7" t="s">
        <v>9</v>
      </c>
      <c r="W352" s="7" t="s">
        <v>9</v>
      </c>
      <c r="X352" s="7" t="s">
        <v>9</v>
      </c>
      <c r="Y352" s="7" t="s">
        <v>9</v>
      </c>
      <c r="Z352" s="7" t="s">
        <v>9</v>
      </c>
      <c r="AA352" s="7" t="s">
        <v>9</v>
      </c>
      <c r="AB352" s="7" t="s">
        <v>9</v>
      </c>
      <c r="AC352" s="7" t="s">
        <v>9</v>
      </c>
      <c r="AD352" s="7" t="s">
        <v>9</v>
      </c>
      <c r="AE352" s="29" t="s">
        <v>9</v>
      </c>
    </row>
    <row r="353" spans="1:31" x14ac:dyDescent="0.25">
      <c r="A353" s="5" t="s">
        <v>636</v>
      </c>
      <c r="B353" s="3" t="s">
        <v>637</v>
      </c>
      <c r="C353" s="9">
        <v>1160.71</v>
      </c>
      <c r="D353" s="39">
        <v>428.56</v>
      </c>
      <c r="E353" s="40">
        <v>22471</v>
      </c>
      <c r="F353" s="39">
        <v>228.28</v>
      </c>
      <c r="G353" s="39">
        <v>87</v>
      </c>
      <c r="H353" s="4">
        <v>743.85</v>
      </c>
      <c r="I353" s="10" t="s">
        <v>9</v>
      </c>
      <c r="J353" s="7" t="s">
        <v>9</v>
      </c>
      <c r="K353" s="7" t="s">
        <v>9</v>
      </c>
      <c r="L353" s="7" t="s">
        <v>9</v>
      </c>
      <c r="M353" s="7" t="s">
        <v>9</v>
      </c>
      <c r="N353" s="7" t="s">
        <v>9</v>
      </c>
      <c r="O353" s="7" t="s">
        <v>9</v>
      </c>
      <c r="P353" s="7" t="s">
        <v>9</v>
      </c>
      <c r="Q353" s="7" t="s">
        <v>9</v>
      </c>
      <c r="R353" s="7" t="s">
        <v>9</v>
      </c>
      <c r="S353" s="7" t="s">
        <v>9</v>
      </c>
      <c r="T353" s="7" t="s">
        <v>9</v>
      </c>
      <c r="U353" s="7" t="s">
        <v>9</v>
      </c>
      <c r="V353" s="7" t="s">
        <v>9</v>
      </c>
      <c r="W353" s="7" t="s">
        <v>9</v>
      </c>
      <c r="X353" s="7" t="s">
        <v>9</v>
      </c>
      <c r="Y353" s="7" t="s">
        <v>9</v>
      </c>
      <c r="Z353" s="7" t="s">
        <v>9</v>
      </c>
      <c r="AA353" s="7" t="s">
        <v>9</v>
      </c>
      <c r="AB353" s="7" t="s">
        <v>9</v>
      </c>
      <c r="AC353" s="7" t="s">
        <v>9</v>
      </c>
      <c r="AD353" s="7" t="s">
        <v>9</v>
      </c>
      <c r="AE353" s="29" t="s">
        <v>9</v>
      </c>
    </row>
    <row r="354" spans="1:31" x14ac:dyDescent="0.25">
      <c r="A354" s="5" t="s">
        <v>638</v>
      </c>
      <c r="B354" s="3" t="s">
        <v>639</v>
      </c>
      <c r="C354" s="9">
        <v>707.152546924999</v>
      </c>
      <c r="D354" s="39">
        <v>265.28901515000001</v>
      </c>
      <c r="E354" s="40">
        <v>24517.75</v>
      </c>
      <c r="F354" s="39">
        <v>1964.62231875</v>
      </c>
      <c r="G354" s="39">
        <v>64.7</v>
      </c>
      <c r="H354" s="4">
        <v>133.67194803249899</v>
      </c>
      <c r="I354" s="10" t="s">
        <v>9</v>
      </c>
      <c r="J354" s="7">
        <v>1.9</v>
      </c>
      <c r="K354" s="7" t="s">
        <v>9</v>
      </c>
      <c r="L354" s="7" t="s">
        <v>9</v>
      </c>
      <c r="M354" s="7" t="s">
        <v>9</v>
      </c>
      <c r="N354" s="7" t="s">
        <v>9</v>
      </c>
      <c r="O354" s="7" t="s">
        <v>9</v>
      </c>
      <c r="P354" s="7" t="s">
        <v>9</v>
      </c>
      <c r="Q354" s="7" t="s">
        <v>9</v>
      </c>
      <c r="R354" s="7" t="s">
        <v>9</v>
      </c>
      <c r="S354" s="7" t="s">
        <v>9</v>
      </c>
      <c r="T354" s="7" t="s">
        <v>9</v>
      </c>
      <c r="U354" s="7" t="s">
        <v>9</v>
      </c>
      <c r="V354" s="7" t="s">
        <v>9</v>
      </c>
      <c r="W354" s="7" t="s">
        <v>9</v>
      </c>
      <c r="X354" s="7" t="s">
        <v>9</v>
      </c>
      <c r="Y354" s="7" t="s">
        <v>9</v>
      </c>
      <c r="Z354" s="7" t="s">
        <v>9</v>
      </c>
      <c r="AA354" s="7" t="s">
        <v>9</v>
      </c>
      <c r="AB354" s="7" t="s">
        <v>9</v>
      </c>
      <c r="AC354" s="7" t="s">
        <v>9</v>
      </c>
      <c r="AD354" s="7" t="s">
        <v>9</v>
      </c>
      <c r="AE354" s="29" t="s">
        <v>9</v>
      </c>
    </row>
    <row r="355" spans="1:31" x14ac:dyDescent="0.25">
      <c r="A355" s="5" t="s">
        <v>640</v>
      </c>
      <c r="B355" s="3" t="s">
        <v>641</v>
      </c>
      <c r="C355" s="9">
        <v>1204.12047315</v>
      </c>
      <c r="D355" s="39">
        <v>92.224999999999994</v>
      </c>
      <c r="E355" s="40">
        <v>6315.75</v>
      </c>
      <c r="F355" s="39">
        <v>136.052279777835</v>
      </c>
      <c r="G355" s="39">
        <v>50</v>
      </c>
      <c r="H355" s="4">
        <v>252.50938360000001</v>
      </c>
      <c r="I355" s="10" t="s">
        <v>9</v>
      </c>
      <c r="J355" s="7" t="s">
        <v>9</v>
      </c>
      <c r="K355" s="7" t="s">
        <v>9</v>
      </c>
      <c r="L355" s="7" t="s">
        <v>9</v>
      </c>
      <c r="M355" s="7" t="s">
        <v>9</v>
      </c>
      <c r="N355" s="7" t="s">
        <v>9</v>
      </c>
      <c r="O355" s="7" t="s">
        <v>9</v>
      </c>
      <c r="P355" s="7" t="s">
        <v>9</v>
      </c>
      <c r="Q355" s="7" t="s">
        <v>9</v>
      </c>
      <c r="R355" s="7" t="s">
        <v>9</v>
      </c>
      <c r="S355" s="7" t="s">
        <v>9</v>
      </c>
      <c r="T355" s="7" t="s">
        <v>9</v>
      </c>
      <c r="U355" s="7" t="s">
        <v>9</v>
      </c>
      <c r="V355" s="7" t="s">
        <v>9</v>
      </c>
      <c r="W355" s="7" t="s">
        <v>9</v>
      </c>
      <c r="X355" s="7" t="s">
        <v>9</v>
      </c>
      <c r="Y355" s="7" t="s">
        <v>9</v>
      </c>
      <c r="Z355" s="7" t="s">
        <v>9</v>
      </c>
      <c r="AA355" s="7" t="s">
        <v>9</v>
      </c>
      <c r="AB355" s="7" t="s">
        <v>9</v>
      </c>
      <c r="AC355" s="7" t="s">
        <v>9</v>
      </c>
      <c r="AD355" s="7" t="s">
        <v>9</v>
      </c>
      <c r="AE355" s="29" t="s">
        <v>9</v>
      </c>
    </row>
    <row r="356" spans="1:31" x14ac:dyDescent="0.25">
      <c r="A356" s="5" t="s">
        <v>642</v>
      </c>
      <c r="B356" s="3" t="s">
        <v>643</v>
      </c>
      <c r="C356" s="9">
        <v>506.87</v>
      </c>
      <c r="D356" s="39">
        <v>210.88</v>
      </c>
      <c r="E356" s="40">
        <v>11946</v>
      </c>
      <c r="F356" s="39">
        <v>161.69</v>
      </c>
      <c r="G356" s="39">
        <v>67.5</v>
      </c>
      <c r="H356" s="4">
        <v>282.81</v>
      </c>
      <c r="I356" s="10" t="s">
        <v>9</v>
      </c>
      <c r="J356" s="7" t="s">
        <v>9</v>
      </c>
      <c r="K356" s="7" t="s">
        <v>9</v>
      </c>
      <c r="L356" s="7" t="s">
        <v>9</v>
      </c>
      <c r="M356" s="7" t="s">
        <v>9</v>
      </c>
      <c r="N356" s="7" t="s">
        <v>9</v>
      </c>
      <c r="O356" s="7" t="s">
        <v>9</v>
      </c>
      <c r="P356" s="7" t="s">
        <v>9</v>
      </c>
      <c r="Q356" s="7" t="s">
        <v>9</v>
      </c>
      <c r="R356" s="7" t="s">
        <v>9</v>
      </c>
      <c r="S356" s="7" t="s">
        <v>9</v>
      </c>
      <c r="T356" s="7" t="s">
        <v>9</v>
      </c>
      <c r="U356" s="7" t="s">
        <v>9</v>
      </c>
      <c r="V356" s="7" t="s">
        <v>9</v>
      </c>
      <c r="W356" s="7" t="s">
        <v>9</v>
      </c>
      <c r="X356" s="7" t="s">
        <v>9</v>
      </c>
      <c r="Y356" s="7" t="s">
        <v>9</v>
      </c>
      <c r="Z356" s="7" t="s">
        <v>9</v>
      </c>
      <c r="AA356" s="7" t="s">
        <v>9</v>
      </c>
      <c r="AB356" s="7" t="s">
        <v>9</v>
      </c>
      <c r="AC356" s="7" t="s">
        <v>9</v>
      </c>
      <c r="AD356" s="7" t="s">
        <v>9</v>
      </c>
      <c r="AE356" s="29" t="s">
        <v>9</v>
      </c>
    </row>
    <row r="357" spans="1:31" x14ac:dyDescent="0.25">
      <c r="A357" s="5" t="s">
        <v>644</v>
      </c>
      <c r="B357" s="3" t="s">
        <v>645</v>
      </c>
      <c r="C357" s="9">
        <v>160.725260846666</v>
      </c>
      <c r="D357" s="39">
        <v>119</v>
      </c>
      <c r="E357" s="40">
        <v>7357.6666666666597</v>
      </c>
      <c r="F357" s="39">
        <v>2122.4989449773002</v>
      </c>
      <c r="G357" s="39">
        <v>100</v>
      </c>
      <c r="H357" s="4">
        <v>50.677267309999998</v>
      </c>
      <c r="I357" s="10" t="s">
        <v>9</v>
      </c>
      <c r="J357" s="7" t="s">
        <v>9</v>
      </c>
      <c r="K357" s="7" t="s">
        <v>9</v>
      </c>
      <c r="L357" s="7" t="s">
        <v>9</v>
      </c>
      <c r="M357" s="7" t="s">
        <v>9</v>
      </c>
      <c r="N357" s="7" t="s">
        <v>9</v>
      </c>
      <c r="O357" s="7" t="s">
        <v>9</v>
      </c>
      <c r="P357" s="7" t="s">
        <v>9</v>
      </c>
      <c r="Q357" s="7" t="s">
        <v>9</v>
      </c>
      <c r="R357" s="7" t="s">
        <v>9</v>
      </c>
      <c r="S357" s="7" t="s">
        <v>9</v>
      </c>
      <c r="T357" s="7" t="s">
        <v>9</v>
      </c>
      <c r="U357" s="7" t="s">
        <v>9</v>
      </c>
      <c r="V357" s="7" t="s">
        <v>9</v>
      </c>
      <c r="W357" s="7" t="s">
        <v>9</v>
      </c>
      <c r="X357" s="7" t="s">
        <v>9</v>
      </c>
      <c r="Y357" s="7" t="s">
        <v>9</v>
      </c>
      <c r="Z357" s="7" t="s">
        <v>9</v>
      </c>
      <c r="AA357" s="7" t="s">
        <v>9</v>
      </c>
      <c r="AB357" s="7" t="s">
        <v>9</v>
      </c>
      <c r="AC357" s="7" t="s">
        <v>9</v>
      </c>
      <c r="AD357" s="7" t="s">
        <v>9</v>
      </c>
      <c r="AE357" s="29" t="s">
        <v>9</v>
      </c>
    </row>
    <row r="358" spans="1:31" x14ac:dyDescent="0.25">
      <c r="A358" s="5" t="s">
        <v>646</v>
      </c>
      <c r="B358" s="3" t="s">
        <v>647</v>
      </c>
      <c r="C358" s="9"/>
      <c r="D358" s="39"/>
      <c r="E358" s="40"/>
      <c r="F358" s="39"/>
      <c r="G358" s="39"/>
      <c r="H358" s="4"/>
      <c r="I358" s="10" t="s">
        <v>9</v>
      </c>
      <c r="J358" s="7" t="s">
        <v>9</v>
      </c>
      <c r="K358" s="7" t="s">
        <v>9</v>
      </c>
      <c r="L358" s="7" t="s">
        <v>9</v>
      </c>
      <c r="M358" s="7" t="s">
        <v>9</v>
      </c>
      <c r="N358" s="7" t="s">
        <v>9</v>
      </c>
      <c r="O358" s="7" t="s">
        <v>9</v>
      </c>
      <c r="P358" s="7" t="s">
        <v>9</v>
      </c>
      <c r="Q358" s="7" t="s">
        <v>9</v>
      </c>
      <c r="R358" s="7" t="s">
        <v>9</v>
      </c>
      <c r="S358" s="7" t="s">
        <v>9</v>
      </c>
      <c r="T358" s="7" t="s">
        <v>9</v>
      </c>
      <c r="U358" s="7" t="s">
        <v>9</v>
      </c>
      <c r="V358" s="7" t="s">
        <v>9</v>
      </c>
      <c r="W358" s="7" t="s">
        <v>9</v>
      </c>
      <c r="X358" s="7" t="s">
        <v>9</v>
      </c>
      <c r="Y358" s="7" t="s">
        <v>9</v>
      </c>
      <c r="Z358" s="7" t="s">
        <v>9</v>
      </c>
      <c r="AA358" s="7" t="s">
        <v>9</v>
      </c>
      <c r="AB358" s="7" t="s">
        <v>9</v>
      </c>
      <c r="AC358" s="7" t="s">
        <v>9</v>
      </c>
      <c r="AD358" s="7" t="s">
        <v>9</v>
      </c>
      <c r="AE358" s="29" t="s">
        <v>9</v>
      </c>
    </row>
    <row r="359" spans="1:31" x14ac:dyDescent="0.25">
      <c r="A359" s="5" t="s">
        <v>648</v>
      </c>
      <c r="B359" s="3" t="s">
        <v>649</v>
      </c>
      <c r="C359" s="9">
        <v>241.25341417499999</v>
      </c>
      <c r="D359" s="39">
        <v>61.7</v>
      </c>
      <c r="E359" s="40">
        <v>4637.5</v>
      </c>
      <c r="F359" s="39">
        <v>115.76750841514099</v>
      </c>
      <c r="G359" s="39">
        <v>52</v>
      </c>
      <c r="H359" s="4">
        <v>45.811655514999998</v>
      </c>
      <c r="I359" s="10" t="s">
        <v>9</v>
      </c>
      <c r="J359" s="7" t="s">
        <v>9</v>
      </c>
      <c r="K359" s="7" t="s">
        <v>9</v>
      </c>
      <c r="L359" s="7" t="s">
        <v>9</v>
      </c>
      <c r="M359" s="7" t="s">
        <v>9</v>
      </c>
      <c r="N359" s="7" t="s">
        <v>9</v>
      </c>
      <c r="O359" s="7" t="s">
        <v>9</v>
      </c>
      <c r="P359" s="7" t="s">
        <v>9</v>
      </c>
      <c r="Q359" s="7" t="s">
        <v>9</v>
      </c>
      <c r="R359" s="7" t="s">
        <v>9</v>
      </c>
      <c r="S359" s="7" t="s">
        <v>9</v>
      </c>
      <c r="T359" s="7" t="s">
        <v>9</v>
      </c>
      <c r="U359" s="7" t="s">
        <v>9</v>
      </c>
      <c r="V359" s="7" t="s">
        <v>9</v>
      </c>
      <c r="W359" s="7" t="s">
        <v>9</v>
      </c>
      <c r="X359" s="7" t="s">
        <v>9</v>
      </c>
      <c r="Y359" s="7" t="s">
        <v>9</v>
      </c>
      <c r="Z359" s="7" t="s">
        <v>9</v>
      </c>
      <c r="AA359" s="7" t="s">
        <v>9</v>
      </c>
      <c r="AB359" s="7" t="s">
        <v>9</v>
      </c>
      <c r="AC359" s="7" t="s">
        <v>9</v>
      </c>
      <c r="AD359" s="7" t="s">
        <v>9</v>
      </c>
      <c r="AE359" s="29" t="s">
        <v>9</v>
      </c>
    </row>
    <row r="360" spans="1:31" x14ac:dyDescent="0.25">
      <c r="A360" s="5" t="s">
        <v>650</v>
      </c>
      <c r="B360" s="3" t="s">
        <v>651</v>
      </c>
      <c r="C360" s="9">
        <v>56.343958975</v>
      </c>
      <c r="D360" s="39">
        <v>58.787499999999902</v>
      </c>
      <c r="E360" s="40">
        <v>5173.75</v>
      </c>
      <c r="F360" s="39">
        <v>148.685629070804</v>
      </c>
      <c r="G360" s="39">
        <v>61.25</v>
      </c>
      <c r="H360" s="4">
        <v>39.533487182499996</v>
      </c>
      <c r="I360" s="10" t="s">
        <v>9</v>
      </c>
      <c r="J360" s="7" t="s">
        <v>9</v>
      </c>
      <c r="K360" s="7" t="s">
        <v>9</v>
      </c>
      <c r="L360" s="7" t="s">
        <v>9</v>
      </c>
      <c r="M360" s="7" t="s">
        <v>9</v>
      </c>
      <c r="N360" s="7" t="s">
        <v>9</v>
      </c>
      <c r="O360" s="7" t="s">
        <v>9</v>
      </c>
      <c r="P360" s="7" t="s">
        <v>9</v>
      </c>
      <c r="Q360" s="7" t="s">
        <v>9</v>
      </c>
      <c r="R360" s="7" t="s">
        <v>9</v>
      </c>
      <c r="S360" s="7" t="s">
        <v>9</v>
      </c>
      <c r="T360" s="7" t="s">
        <v>9</v>
      </c>
      <c r="U360" s="7" t="s">
        <v>9</v>
      </c>
      <c r="V360" s="7" t="s">
        <v>9</v>
      </c>
      <c r="W360" s="7" t="s">
        <v>9</v>
      </c>
      <c r="X360" s="7" t="s">
        <v>9</v>
      </c>
      <c r="Y360" s="7" t="s">
        <v>9</v>
      </c>
      <c r="Z360" s="7" t="s">
        <v>9</v>
      </c>
      <c r="AA360" s="7" t="s">
        <v>9</v>
      </c>
      <c r="AB360" s="7" t="s">
        <v>9</v>
      </c>
      <c r="AC360" s="7" t="s">
        <v>9</v>
      </c>
      <c r="AD360" s="7" t="s">
        <v>9</v>
      </c>
      <c r="AE360" s="29" t="s">
        <v>9</v>
      </c>
    </row>
    <row r="361" spans="1:31" x14ac:dyDescent="0.25">
      <c r="A361" s="5" t="s">
        <v>652</v>
      </c>
      <c r="B361" s="3" t="s">
        <v>653</v>
      </c>
      <c r="C361" s="9"/>
      <c r="D361" s="39"/>
      <c r="E361" s="40"/>
      <c r="F361" s="39"/>
      <c r="G361" s="39"/>
      <c r="H361" s="4"/>
      <c r="I361" s="10" t="s">
        <v>9</v>
      </c>
      <c r="J361" s="7" t="s">
        <v>9</v>
      </c>
      <c r="K361" s="7" t="s">
        <v>9</v>
      </c>
      <c r="L361" s="7" t="s">
        <v>9</v>
      </c>
      <c r="M361" s="7" t="s">
        <v>9</v>
      </c>
      <c r="N361" s="7" t="s">
        <v>9</v>
      </c>
      <c r="O361" s="7" t="s">
        <v>9</v>
      </c>
      <c r="P361" s="7" t="s">
        <v>9</v>
      </c>
      <c r="Q361" s="7" t="s">
        <v>9</v>
      </c>
      <c r="R361" s="7" t="s">
        <v>9</v>
      </c>
      <c r="S361" s="7" t="s">
        <v>9</v>
      </c>
      <c r="T361" s="7" t="s">
        <v>9</v>
      </c>
      <c r="U361" s="7" t="s">
        <v>9</v>
      </c>
      <c r="V361" s="7" t="s">
        <v>9</v>
      </c>
      <c r="W361" s="7" t="s">
        <v>9</v>
      </c>
      <c r="X361" s="7" t="s">
        <v>9</v>
      </c>
      <c r="Y361" s="7" t="s">
        <v>9</v>
      </c>
      <c r="Z361" s="7" t="s">
        <v>9</v>
      </c>
      <c r="AA361" s="7" t="s">
        <v>9</v>
      </c>
      <c r="AB361" s="7" t="s">
        <v>9</v>
      </c>
      <c r="AC361" s="7" t="s">
        <v>9</v>
      </c>
      <c r="AD361" s="7" t="s">
        <v>9</v>
      </c>
      <c r="AE361" s="29" t="s">
        <v>9</v>
      </c>
    </row>
    <row r="362" spans="1:31" x14ac:dyDescent="0.25">
      <c r="A362" s="5" t="s">
        <v>654</v>
      </c>
      <c r="B362" s="3" t="s">
        <v>655</v>
      </c>
      <c r="C362" s="9">
        <v>183.18135639249999</v>
      </c>
      <c r="D362" s="39">
        <v>66.5</v>
      </c>
      <c r="E362" s="40">
        <v>7193.25</v>
      </c>
      <c r="F362" s="39">
        <v>83.498677395461002</v>
      </c>
      <c r="G362" s="39">
        <v>60</v>
      </c>
      <c r="H362" s="4">
        <v>23.1558551</v>
      </c>
      <c r="I362" s="10" t="s">
        <v>9</v>
      </c>
      <c r="J362" s="7" t="s">
        <v>9</v>
      </c>
      <c r="K362" s="7" t="s">
        <v>9</v>
      </c>
      <c r="L362" s="7" t="s">
        <v>9</v>
      </c>
      <c r="M362" s="7" t="s">
        <v>9</v>
      </c>
      <c r="N362" s="7" t="s">
        <v>9</v>
      </c>
      <c r="O362" s="7" t="s">
        <v>9</v>
      </c>
      <c r="P362" s="7" t="s">
        <v>9</v>
      </c>
      <c r="Q362" s="7" t="s">
        <v>9</v>
      </c>
      <c r="R362" s="7" t="s">
        <v>9</v>
      </c>
      <c r="S362" s="7" t="s">
        <v>9</v>
      </c>
      <c r="T362" s="7" t="s">
        <v>9</v>
      </c>
      <c r="U362" s="7" t="s">
        <v>9</v>
      </c>
      <c r="V362" s="7" t="s">
        <v>9</v>
      </c>
      <c r="W362" s="7" t="s">
        <v>9</v>
      </c>
      <c r="X362" s="7" t="s">
        <v>9</v>
      </c>
      <c r="Y362" s="7" t="s">
        <v>9</v>
      </c>
      <c r="Z362" s="7" t="s">
        <v>9</v>
      </c>
      <c r="AA362" s="7" t="s">
        <v>9</v>
      </c>
      <c r="AB362" s="7" t="s">
        <v>9</v>
      </c>
      <c r="AC362" s="7" t="s">
        <v>9</v>
      </c>
      <c r="AD362" s="7" t="s">
        <v>9</v>
      </c>
      <c r="AE362" s="29" t="s">
        <v>9</v>
      </c>
    </row>
    <row r="363" spans="1:31" x14ac:dyDescent="0.25">
      <c r="A363" s="5" t="s">
        <v>656</v>
      </c>
      <c r="B363" s="3" t="s">
        <v>657</v>
      </c>
      <c r="C363" s="9">
        <v>5389.73414125</v>
      </c>
      <c r="D363" s="39">
        <v>1009.43</v>
      </c>
      <c r="E363" s="40">
        <v>70100.5</v>
      </c>
      <c r="F363" s="39">
        <v>121.0725387775</v>
      </c>
      <c r="G363" s="39">
        <v>87.4375</v>
      </c>
      <c r="H363" s="4">
        <v>1385.7040151249901</v>
      </c>
      <c r="I363" s="10" t="s">
        <v>9</v>
      </c>
      <c r="J363" s="7">
        <v>2.8</v>
      </c>
      <c r="K363" s="7" t="s">
        <v>9</v>
      </c>
      <c r="L363" s="7" t="s">
        <v>9</v>
      </c>
      <c r="M363" s="7" t="s">
        <v>9</v>
      </c>
      <c r="N363" s="7" t="s">
        <v>9</v>
      </c>
      <c r="O363" s="7" t="s">
        <v>9</v>
      </c>
      <c r="P363" s="7" t="s">
        <v>9</v>
      </c>
      <c r="Q363" s="7" t="s">
        <v>9</v>
      </c>
      <c r="R363" s="7" t="s">
        <v>9</v>
      </c>
      <c r="S363" s="7" t="s">
        <v>9</v>
      </c>
      <c r="T363" s="7">
        <v>854</v>
      </c>
      <c r="U363" s="7" t="s">
        <v>9</v>
      </c>
      <c r="V363" s="7" t="s">
        <v>9</v>
      </c>
      <c r="W363" s="7" t="s">
        <v>9</v>
      </c>
      <c r="X363" s="7" t="s">
        <v>9</v>
      </c>
      <c r="Y363" s="7" t="s">
        <v>9</v>
      </c>
      <c r="Z363" s="7" t="s">
        <v>9</v>
      </c>
      <c r="AA363" s="7" t="s">
        <v>9</v>
      </c>
      <c r="AB363" s="7" t="s">
        <v>9</v>
      </c>
      <c r="AC363" s="7" t="s">
        <v>9</v>
      </c>
      <c r="AD363" s="7" t="s">
        <v>9</v>
      </c>
      <c r="AE363" s="29" t="s">
        <v>9</v>
      </c>
    </row>
    <row r="364" spans="1:31" x14ac:dyDescent="0.25">
      <c r="A364" s="5" t="s">
        <v>658</v>
      </c>
      <c r="B364" s="3" t="s">
        <v>659</v>
      </c>
      <c r="C364" s="9">
        <v>38.253442839999998</v>
      </c>
      <c r="D364" s="39">
        <v>78.5</v>
      </c>
      <c r="E364" s="40">
        <v>4697.5</v>
      </c>
      <c r="F364" s="39">
        <v>114.83499999999999</v>
      </c>
      <c r="G364" s="39">
        <v>73</v>
      </c>
      <c r="H364" s="4">
        <v>53.224432159999999</v>
      </c>
      <c r="I364" s="10" t="s">
        <v>9</v>
      </c>
      <c r="J364" s="7" t="s">
        <v>9</v>
      </c>
      <c r="K364" s="7" t="s">
        <v>9</v>
      </c>
      <c r="L364" s="7" t="s">
        <v>9</v>
      </c>
      <c r="M364" s="7" t="s">
        <v>9</v>
      </c>
      <c r="N364" s="7" t="s">
        <v>9</v>
      </c>
      <c r="O364" s="7" t="s">
        <v>9</v>
      </c>
      <c r="P364" s="7" t="s">
        <v>9</v>
      </c>
      <c r="Q364" s="7" t="s">
        <v>9</v>
      </c>
      <c r="R364" s="7" t="s">
        <v>9</v>
      </c>
      <c r="S364" s="7" t="s">
        <v>9</v>
      </c>
      <c r="T364" s="7" t="s">
        <v>9</v>
      </c>
      <c r="U364" s="7" t="s">
        <v>9</v>
      </c>
      <c r="V364" s="7" t="s">
        <v>9</v>
      </c>
      <c r="W364" s="7" t="s">
        <v>9</v>
      </c>
      <c r="X364" s="7" t="s">
        <v>9</v>
      </c>
      <c r="Y364" s="7" t="s">
        <v>9</v>
      </c>
      <c r="Z364" s="7" t="s">
        <v>9</v>
      </c>
      <c r="AA364" s="7" t="s">
        <v>9</v>
      </c>
      <c r="AB364" s="7" t="s">
        <v>9</v>
      </c>
      <c r="AC364" s="7" t="s">
        <v>9</v>
      </c>
      <c r="AD364" s="7" t="s">
        <v>9</v>
      </c>
      <c r="AE364" s="29" t="s">
        <v>9</v>
      </c>
    </row>
    <row r="365" spans="1:31" x14ac:dyDescent="0.25">
      <c r="A365" s="5" t="s">
        <v>660</v>
      </c>
      <c r="B365" s="3" t="s">
        <v>661</v>
      </c>
      <c r="C365" s="9">
        <v>153.62</v>
      </c>
      <c r="D365" s="39">
        <v>116.85</v>
      </c>
      <c r="E365" s="40">
        <v>9586</v>
      </c>
      <c r="F365" s="39">
        <v>591.48</v>
      </c>
      <c r="G365" s="39">
        <v>57</v>
      </c>
      <c r="H365" s="4">
        <v>110.81</v>
      </c>
      <c r="I365" s="10" t="s">
        <v>9</v>
      </c>
      <c r="J365" s="7" t="s">
        <v>9</v>
      </c>
      <c r="K365" s="7" t="s">
        <v>9</v>
      </c>
      <c r="L365" s="7" t="s">
        <v>9</v>
      </c>
      <c r="M365" s="7" t="s">
        <v>9</v>
      </c>
      <c r="N365" s="7" t="s">
        <v>9</v>
      </c>
      <c r="O365" s="7" t="s">
        <v>9</v>
      </c>
      <c r="P365" s="7" t="s">
        <v>9</v>
      </c>
      <c r="Q365" s="7" t="s">
        <v>9</v>
      </c>
      <c r="R365" s="7" t="s">
        <v>9</v>
      </c>
      <c r="S365" s="7" t="s">
        <v>9</v>
      </c>
      <c r="T365" s="7" t="s">
        <v>9</v>
      </c>
      <c r="U365" s="7" t="s">
        <v>9</v>
      </c>
      <c r="V365" s="7" t="s">
        <v>9</v>
      </c>
      <c r="W365" s="7" t="s">
        <v>9</v>
      </c>
      <c r="X365" s="7" t="s">
        <v>9</v>
      </c>
      <c r="Y365" s="7" t="s">
        <v>9</v>
      </c>
      <c r="Z365" s="7" t="s">
        <v>9</v>
      </c>
      <c r="AA365" s="7" t="s">
        <v>9</v>
      </c>
      <c r="AB365" s="7" t="s">
        <v>9</v>
      </c>
      <c r="AC365" s="7" t="s">
        <v>9</v>
      </c>
      <c r="AD365" s="7" t="s">
        <v>9</v>
      </c>
      <c r="AE365" s="29" t="s">
        <v>9</v>
      </c>
    </row>
    <row r="366" spans="1:31" x14ac:dyDescent="0.25">
      <c r="A366" s="5" t="s">
        <v>662</v>
      </c>
      <c r="B366" s="3" t="s">
        <v>663</v>
      </c>
      <c r="C366" s="9">
        <v>190.59816007500001</v>
      </c>
      <c r="D366" s="39">
        <v>99.258948862500006</v>
      </c>
      <c r="E366" s="40">
        <v>5106.25</v>
      </c>
      <c r="F366" s="39">
        <v>313.53947978255297</v>
      </c>
      <c r="G366" s="39">
        <v>80</v>
      </c>
      <c r="H366" s="4">
        <v>56.027096702500003</v>
      </c>
      <c r="I366" s="10" t="s">
        <v>9</v>
      </c>
      <c r="J366" s="7" t="s">
        <v>9</v>
      </c>
      <c r="K366" s="7" t="s">
        <v>9</v>
      </c>
      <c r="L366" s="7" t="s">
        <v>9</v>
      </c>
      <c r="M366" s="7" t="s">
        <v>9</v>
      </c>
      <c r="N366" s="7" t="s">
        <v>9</v>
      </c>
      <c r="O366" s="7" t="s">
        <v>9</v>
      </c>
      <c r="P366" s="7" t="s">
        <v>9</v>
      </c>
      <c r="Q366" s="7" t="s">
        <v>9</v>
      </c>
      <c r="R366" s="7" t="s">
        <v>9</v>
      </c>
      <c r="S366" s="7" t="s">
        <v>9</v>
      </c>
      <c r="T366" s="7" t="s">
        <v>9</v>
      </c>
      <c r="U366" s="7" t="s">
        <v>9</v>
      </c>
      <c r="V366" s="7" t="s">
        <v>9</v>
      </c>
      <c r="W366" s="7" t="s">
        <v>9</v>
      </c>
      <c r="X366" s="7" t="s">
        <v>9</v>
      </c>
      <c r="Y366" s="7" t="s">
        <v>9</v>
      </c>
      <c r="Z366" s="7" t="s">
        <v>9</v>
      </c>
      <c r="AA366" s="7" t="s">
        <v>9</v>
      </c>
      <c r="AB366" s="7" t="s">
        <v>9</v>
      </c>
      <c r="AC366" s="7" t="s">
        <v>9</v>
      </c>
      <c r="AD366" s="7" t="s">
        <v>9</v>
      </c>
      <c r="AE366" s="29" t="s">
        <v>9</v>
      </c>
    </row>
    <row r="367" spans="1:31" x14ac:dyDescent="0.25">
      <c r="A367" s="5" t="s">
        <v>664</v>
      </c>
      <c r="B367" s="3" t="s">
        <v>665</v>
      </c>
      <c r="C367" s="9">
        <v>1531.1712630500001</v>
      </c>
      <c r="D367" s="39">
        <v>634.162499999999</v>
      </c>
      <c r="E367" s="40">
        <v>44976.5</v>
      </c>
      <c r="F367" s="39">
        <v>153.01749999999899</v>
      </c>
      <c r="G367" s="39">
        <v>82.77</v>
      </c>
      <c r="H367" s="4">
        <v>405.17765442499899</v>
      </c>
      <c r="I367" s="10" t="s">
        <v>9</v>
      </c>
      <c r="J367" s="7" t="s">
        <v>9</v>
      </c>
      <c r="K367" s="7" t="s">
        <v>9</v>
      </c>
      <c r="L367" s="7" t="s">
        <v>9</v>
      </c>
      <c r="M367" s="7" t="s">
        <v>9</v>
      </c>
      <c r="N367" s="7" t="s">
        <v>9</v>
      </c>
      <c r="O367" s="7" t="s">
        <v>9</v>
      </c>
      <c r="P367" s="7" t="s">
        <v>9</v>
      </c>
      <c r="Q367" s="7" t="s">
        <v>9</v>
      </c>
      <c r="R367" s="7" t="s">
        <v>9</v>
      </c>
      <c r="S367" s="7" t="s">
        <v>9</v>
      </c>
      <c r="T367" s="7" t="s">
        <v>9</v>
      </c>
      <c r="U367" s="7" t="s">
        <v>9</v>
      </c>
      <c r="V367" s="7" t="s">
        <v>9</v>
      </c>
      <c r="W367" s="7" t="s">
        <v>9</v>
      </c>
      <c r="X367" s="7" t="s">
        <v>9</v>
      </c>
      <c r="Y367" s="7" t="s">
        <v>9</v>
      </c>
      <c r="Z367" s="7" t="s">
        <v>9</v>
      </c>
      <c r="AA367" s="7" t="s">
        <v>9</v>
      </c>
      <c r="AB367" s="7" t="s">
        <v>9</v>
      </c>
      <c r="AC367" s="7" t="s">
        <v>9</v>
      </c>
      <c r="AD367" s="7" t="s">
        <v>9</v>
      </c>
      <c r="AE367" s="29" t="s">
        <v>9</v>
      </c>
    </row>
    <row r="368" spans="1:31" x14ac:dyDescent="0.25">
      <c r="A368" s="5" t="s">
        <v>666</v>
      </c>
      <c r="B368" s="3" t="s">
        <v>667</v>
      </c>
      <c r="C368" s="9">
        <v>360.76931682499998</v>
      </c>
      <c r="D368" s="39">
        <v>191.81</v>
      </c>
      <c r="E368" s="40">
        <v>13728.75</v>
      </c>
      <c r="F368" s="39">
        <v>1088.8225</v>
      </c>
      <c r="G368" s="39">
        <v>85.9</v>
      </c>
      <c r="H368" s="4">
        <v>209.59013317500001</v>
      </c>
      <c r="I368" s="10" t="s">
        <v>9</v>
      </c>
      <c r="J368" s="7" t="s">
        <v>9</v>
      </c>
      <c r="K368" s="7" t="s">
        <v>9</v>
      </c>
      <c r="L368" s="7" t="s">
        <v>9</v>
      </c>
      <c r="M368" s="7" t="s">
        <v>9</v>
      </c>
      <c r="N368" s="7" t="s">
        <v>9</v>
      </c>
      <c r="O368" s="7" t="s">
        <v>9</v>
      </c>
      <c r="P368" s="7" t="s">
        <v>9</v>
      </c>
      <c r="Q368" s="7" t="s">
        <v>9</v>
      </c>
      <c r="R368" s="7" t="s">
        <v>9</v>
      </c>
      <c r="S368" s="7" t="s">
        <v>9</v>
      </c>
      <c r="T368" s="7" t="s">
        <v>9</v>
      </c>
      <c r="U368" s="7" t="s">
        <v>9</v>
      </c>
      <c r="V368" s="7" t="s">
        <v>9</v>
      </c>
      <c r="W368" s="7" t="s">
        <v>9</v>
      </c>
      <c r="X368" s="7" t="s">
        <v>9</v>
      </c>
      <c r="Y368" s="7" t="s">
        <v>9</v>
      </c>
      <c r="Z368" s="7" t="s">
        <v>9</v>
      </c>
      <c r="AA368" s="7" t="s">
        <v>9</v>
      </c>
      <c r="AB368" s="7" t="s">
        <v>9</v>
      </c>
      <c r="AC368" s="7" t="s">
        <v>9</v>
      </c>
      <c r="AD368" s="7" t="s">
        <v>9</v>
      </c>
      <c r="AE368" s="29" t="s">
        <v>9</v>
      </c>
    </row>
    <row r="369" spans="1:31" x14ac:dyDescent="0.25">
      <c r="A369" s="5" t="s">
        <v>668</v>
      </c>
      <c r="B369" s="3" t="s">
        <v>669</v>
      </c>
      <c r="C369" s="9">
        <v>414.004592524999</v>
      </c>
      <c r="D369" s="39">
        <v>72.398484847500001</v>
      </c>
      <c r="E369" s="40">
        <v>6305.5</v>
      </c>
      <c r="F369" s="39">
        <v>93.396549013676093</v>
      </c>
      <c r="G369" s="39">
        <v>85</v>
      </c>
      <c r="H369" s="4">
        <v>78.886550439999994</v>
      </c>
      <c r="I369" s="10" t="s">
        <v>9</v>
      </c>
      <c r="J369" s="7" t="s">
        <v>9</v>
      </c>
      <c r="K369" s="7" t="s">
        <v>9</v>
      </c>
      <c r="L369" s="7" t="s">
        <v>9</v>
      </c>
      <c r="M369" s="7" t="s">
        <v>9</v>
      </c>
      <c r="N369" s="7" t="s">
        <v>9</v>
      </c>
      <c r="O369" s="7" t="s">
        <v>9</v>
      </c>
      <c r="P369" s="7" t="s">
        <v>9</v>
      </c>
      <c r="Q369" s="7" t="s">
        <v>9</v>
      </c>
      <c r="R369" s="7" t="s">
        <v>9</v>
      </c>
      <c r="S369" s="7" t="s">
        <v>9</v>
      </c>
      <c r="T369" s="7" t="s">
        <v>9</v>
      </c>
      <c r="U369" s="7" t="s">
        <v>9</v>
      </c>
      <c r="V369" s="7" t="s">
        <v>9</v>
      </c>
      <c r="W369" s="7" t="s">
        <v>9</v>
      </c>
      <c r="X369" s="7" t="s">
        <v>9</v>
      </c>
      <c r="Y369" s="7" t="s">
        <v>9</v>
      </c>
      <c r="Z369" s="7" t="s">
        <v>9</v>
      </c>
      <c r="AA369" s="7" t="s">
        <v>9</v>
      </c>
      <c r="AB369" s="7" t="s">
        <v>9</v>
      </c>
      <c r="AC369" s="7" t="s">
        <v>9</v>
      </c>
      <c r="AD369" s="7" t="s">
        <v>9</v>
      </c>
      <c r="AE369" s="29" t="s">
        <v>9</v>
      </c>
    </row>
    <row r="370" spans="1:31" x14ac:dyDescent="0.25">
      <c r="A370" s="5" t="s">
        <v>670</v>
      </c>
      <c r="B370" s="3" t="s">
        <v>671</v>
      </c>
      <c r="C370" s="9">
        <v>57.351093078749997</v>
      </c>
      <c r="D370" s="39">
        <v>55</v>
      </c>
      <c r="E370" s="40">
        <v>3128.75</v>
      </c>
      <c r="F370" s="39">
        <v>674.64250000000004</v>
      </c>
      <c r="G370" s="39">
        <v>70</v>
      </c>
      <c r="H370" s="4">
        <v>30.851726294999999</v>
      </c>
      <c r="I370" s="10" t="s">
        <v>9</v>
      </c>
      <c r="J370" s="7" t="s">
        <v>9</v>
      </c>
      <c r="K370" s="7" t="s">
        <v>9</v>
      </c>
      <c r="L370" s="7" t="s">
        <v>9</v>
      </c>
      <c r="M370" s="7" t="s">
        <v>9</v>
      </c>
      <c r="N370" s="7" t="s">
        <v>9</v>
      </c>
      <c r="O370" s="7" t="s">
        <v>9</v>
      </c>
      <c r="P370" s="7" t="s">
        <v>9</v>
      </c>
      <c r="Q370" s="7" t="s">
        <v>9</v>
      </c>
      <c r="R370" s="7" t="s">
        <v>9</v>
      </c>
      <c r="S370" s="7" t="s">
        <v>9</v>
      </c>
      <c r="T370" s="7" t="s">
        <v>9</v>
      </c>
      <c r="U370" s="7" t="s">
        <v>9</v>
      </c>
      <c r="V370" s="7" t="s">
        <v>9</v>
      </c>
      <c r="W370" s="7" t="s">
        <v>9</v>
      </c>
      <c r="X370" s="7" t="s">
        <v>9</v>
      </c>
      <c r="Y370" s="7" t="s">
        <v>9</v>
      </c>
      <c r="Z370" s="7" t="s">
        <v>9</v>
      </c>
      <c r="AA370" s="7" t="s">
        <v>9</v>
      </c>
      <c r="AB370" s="7" t="s">
        <v>9</v>
      </c>
      <c r="AC370" s="7" t="s">
        <v>9</v>
      </c>
      <c r="AD370" s="7" t="s">
        <v>9</v>
      </c>
      <c r="AE370" s="29" t="s">
        <v>9</v>
      </c>
    </row>
    <row r="371" spans="1:31" x14ac:dyDescent="0.25">
      <c r="A371" s="5" t="s">
        <v>672</v>
      </c>
      <c r="B371" s="3" t="s">
        <v>673</v>
      </c>
      <c r="C371" s="9"/>
      <c r="D371" s="39"/>
      <c r="E371" s="40"/>
      <c r="F371" s="39"/>
      <c r="G371" s="39"/>
      <c r="H371" s="4"/>
      <c r="I371" s="10" t="s">
        <v>9</v>
      </c>
      <c r="J371" s="7" t="s">
        <v>9</v>
      </c>
      <c r="K371" s="7" t="s">
        <v>9</v>
      </c>
      <c r="L371" s="7" t="s">
        <v>9</v>
      </c>
      <c r="M371" s="7" t="s">
        <v>9</v>
      </c>
      <c r="N371" s="7" t="s">
        <v>9</v>
      </c>
      <c r="O371" s="7" t="s">
        <v>9</v>
      </c>
      <c r="P371" s="7" t="s">
        <v>9</v>
      </c>
      <c r="Q371" s="7" t="s">
        <v>9</v>
      </c>
      <c r="R371" s="7" t="s">
        <v>9</v>
      </c>
      <c r="S371" s="7" t="s">
        <v>9</v>
      </c>
      <c r="T371" s="7" t="s">
        <v>9</v>
      </c>
      <c r="U371" s="7" t="s">
        <v>9</v>
      </c>
      <c r="V371" s="7" t="s">
        <v>9</v>
      </c>
      <c r="W371" s="7" t="s">
        <v>9</v>
      </c>
      <c r="X371" s="7" t="s">
        <v>9</v>
      </c>
      <c r="Y371" s="7" t="s">
        <v>9</v>
      </c>
      <c r="Z371" s="7" t="s">
        <v>9</v>
      </c>
      <c r="AA371" s="7" t="s">
        <v>9</v>
      </c>
      <c r="AB371" s="7" t="s">
        <v>9</v>
      </c>
      <c r="AC371" s="7" t="s">
        <v>9</v>
      </c>
      <c r="AD371" s="7" t="s">
        <v>9</v>
      </c>
      <c r="AE371" s="29" t="s">
        <v>9</v>
      </c>
    </row>
    <row r="372" spans="1:31" x14ac:dyDescent="0.25">
      <c r="A372" s="5" t="s">
        <v>674</v>
      </c>
      <c r="B372" s="3" t="s">
        <v>675</v>
      </c>
      <c r="C372" s="9">
        <v>6865.4175800000003</v>
      </c>
      <c r="D372" s="39">
        <v>1718.0350000000001</v>
      </c>
      <c r="E372" s="40">
        <v>149299</v>
      </c>
      <c r="F372" s="39">
        <v>99.185000000000002</v>
      </c>
      <c r="G372" s="39">
        <v>45</v>
      </c>
      <c r="H372" s="4">
        <v>1746.7634455</v>
      </c>
      <c r="I372" s="10" t="s">
        <v>9</v>
      </c>
      <c r="J372" s="7">
        <v>4.8</v>
      </c>
      <c r="K372" s="7">
        <v>20.350000000000001</v>
      </c>
      <c r="L372" s="7" t="s">
        <v>9</v>
      </c>
      <c r="M372" s="7" t="s">
        <v>9</v>
      </c>
      <c r="N372" s="7" t="s">
        <v>9</v>
      </c>
      <c r="O372" s="7" t="s">
        <v>9</v>
      </c>
      <c r="P372" s="7" t="s">
        <v>9</v>
      </c>
      <c r="Q372" s="7" t="s">
        <v>9</v>
      </c>
      <c r="R372" s="7" t="s">
        <v>9</v>
      </c>
      <c r="S372" s="7" t="s">
        <v>9</v>
      </c>
      <c r="T372" s="7" t="s">
        <v>9</v>
      </c>
      <c r="U372" s="7" t="s">
        <v>9</v>
      </c>
      <c r="V372" s="7" t="s">
        <v>9</v>
      </c>
      <c r="W372" s="7" t="s">
        <v>9</v>
      </c>
      <c r="X372" s="7" t="s">
        <v>9</v>
      </c>
      <c r="Y372" s="7" t="s">
        <v>9</v>
      </c>
      <c r="Z372" s="7" t="s">
        <v>9</v>
      </c>
      <c r="AA372" s="7" t="s">
        <v>9</v>
      </c>
      <c r="AB372" s="7" t="s">
        <v>9</v>
      </c>
      <c r="AC372" s="7" t="s">
        <v>9</v>
      </c>
      <c r="AD372" s="7" t="s">
        <v>9</v>
      </c>
      <c r="AE372" s="29" t="s">
        <v>9</v>
      </c>
    </row>
    <row r="373" spans="1:31" x14ac:dyDescent="0.25">
      <c r="A373" s="5" t="s">
        <v>676</v>
      </c>
      <c r="B373" s="3" t="s">
        <v>677</v>
      </c>
      <c r="C373" s="9">
        <v>950.36082584999997</v>
      </c>
      <c r="D373" s="39">
        <v>50.95</v>
      </c>
      <c r="E373" s="40">
        <v>3043</v>
      </c>
      <c r="F373" s="39">
        <v>93.534999999999997</v>
      </c>
      <c r="G373" s="39">
        <v>55.7</v>
      </c>
      <c r="H373" s="4">
        <v>12.055424240000001</v>
      </c>
      <c r="I373" s="10" t="s">
        <v>9</v>
      </c>
      <c r="J373" s="7" t="s">
        <v>9</v>
      </c>
      <c r="K373" s="7" t="s">
        <v>9</v>
      </c>
      <c r="L373" s="7" t="s">
        <v>9</v>
      </c>
      <c r="M373" s="7" t="s">
        <v>9</v>
      </c>
      <c r="N373" s="7" t="s">
        <v>9</v>
      </c>
      <c r="O373" s="7" t="s">
        <v>9</v>
      </c>
      <c r="P373" s="7" t="s">
        <v>9</v>
      </c>
      <c r="Q373" s="7" t="s">
        <v>9</v>
      </c>
      <c r="R373" s="7" t="s">
        <v>9</v>
      </c>
      <c r="S373" s="7" t="s">
        <v>9</v>
      </c>
      <c r="T373" s="7" t="s">
        <v>9</v>
      </c>
      <c r="U373" s="7" t="s">
        <v>9</v>
      </c>
      <c r="V373" s="7" t="s">
        <v>9</v>
      </c>
      <c r="W373" s="7" t="s">
        <v>9</v>
      </c>
      <c r="X373" s="7" t="s">
        <v>9</v>
      </c>
      <c r="Y373" s="7" t="s">
        <v>9</v>
      </c>
      <c r="Z373" s="7" t="s">
        <v>9</v>
      </c>
      <c r="AA373" s="7" t="s">
        <v>9</v>
      </c>
      <c r="AB373" s="7" t="s">
        <v>9</v>
      </c>
      <c r="AC373" s="7" t="s">
        <v>9</v>
      </c>
      <c r="AD373" s="7" t="s">
        <v>9</v>
      </c>
      <c r="AE373" s="29" t="s">
        <v>9</v>
      </c>
    </row>
    <row r="374" spans="1:31" x14ac:dyDescent="0.25">
      <c r="A374" s="5" t="s">
        <v>678</v>
      </c>
      <c r="B374" s="3" t="s">
        <v>679</v>
      </c>
      <c r="C374" s="9">
        <v>2183.0741132333301</v>
      </c>
      <c r="D374" s="39">
        <v>328.4</v>
      </c>
      <c r="E374" s="40">
        <v>20620</v>
      </c>
      <c r="F374" s="39">
        <v>127.456666666666</v>
      </c>
      <c r="G374" s="39">
        <v>57.913333333333298</v>
      </c>
      <c r="H374" s="4">
        <v>172.294433076666</v>
      </c>
      <c r="I374" s="10" t="s">
        <v>9</v>
      </c>
      <c r="J374" s="7" t="s">
        <v>9</v>
      </c>
      <c r="K374" s="7" t="s">
        <v>9</v>
      </c>
      <c r="L374" s="7" t="s">
        <v>9</v>
      </c>
      <c r="M374" s="7" t="s">
        <v>9</v>
      </c>
      <c r="N374" s="7" t="s">
        <v>9</v>
      </c>
      <c r="O374" s="7" t="s">
        <v>9</v>
      </c>
      <c r="P374" s="7" t="s">
        <v>9</v>
      </c>
      <c r="Q374" s="7" t="s">
        <v>9</v>
      </c>
      <c r="R374" s="7" t="s">
        <v>9</v>
      </c>
      <c r="S374" s="7" t="s">
        <v>9</v>
      </c>
      <c r="T374" s="7" t="s">
        <v>9</v>
      </c>
      <c r="U374" s="7" t="s">
        <v>9</v>
      </c>
      <c r="V374" s="7" t="s">
        <v>9</v>
      </c>
      <c r="W374" s="7" t="s">
        <v>9</v>
      </c>
      <c r="X374" s="7" t="s">
        <v>9</v>
      </c>
      <c r="Y374" s="7" t="s">
        <v>9</v>
      </c>
      <c r="Z374" s="7" t="s">
        <v>9</v>
      </c>
      <c r="AA374" s="7" t="s">
        <v>9</v>
      </c>
      <c r="AB374" s="7" t="s">
        <v>9</v>
      </c>
      <c r="AC374" s="7" t="s">
        <v>9</v>
      </c>
      <c r="AD374" s="7" t="s">
        <v>9</v>
      </c>
      <c r="AE374" s="29" t="s">
        <v>9</v>
      </c>
    </row>
    <row r="375" spans="1:31" x14ac:dyDescent="0.25">
      <c r="A375" s="5" t="s">
        <v>680</v>
      </c>
      <c r="B375" s="3" t="s">
        <v>681</v>
      </c>
      <c r="C375" s="9">
        <v>3543.7414570000001</v>
      </c>
      <c r="D375" s="39">
        <v>742</v>
      </c>
      <c r="E375" s="40">
        <v>52051</v>
      </c>
      <c r="F375" s="39">
        <v>131.12666666666601</v>
      </c>
      <c r="G375" s="39">
        <v>62.066666666666599</v>
      </c>
      <c r="H375" s="4">
        <v>505.992184333333</v>
      </c>
      <c r="I375" s="10" t="s">
        <v>9</v>
      </c>
      <c r="J375" s="7" t="s">
        <v>9</v>
      </c>
      <c r="K375" s="7" t="s">
        <v>9</v>
      </c>
      <c r="L375" s="7" t="s">
        <v>9</v>
      </c>
      <c r="M375" s="7" t="s">
        <v>9</v>
      </c>
      <c r="N375" s="7" t="s">
        <v>9</v>
      </c>
      <c r="O375" s="7" t="s">
        <v>9</v>
      </c>
      <c r="P375" s="7" t="s">
        <v>9</v>
      </c>
      <c r="Q375" s="7" t="s">
        <v>9</v>
      </c>
      <c r="R375" s="7" t="s">
        <v>9</v>
      </c>
      <c r="S375" s="7" t="s">
        <v>9</v>
      </c>
      <c r="T375" s="7" t="s">
        <v>9</v>
      </c>
      <c r="U375" s="7" t="s">
        <v>9</v>
      </c>
      <c r="V375" s="7" t="s">
        <v>9</v>
      </c>
      <c r="W375" s="7" t="s">
        <v>9</v>
      </c>
      <c r="X375" s="7" t="s">
        <v>9</v>
      </c>
      <c r="Y375" s="7" t="s">
        <v>9</v>
      </c>
      <c r="Z375" s="7" t="s">
        <v>9</v>
      </c>
      <c r="AA375" s="7" t="s">
        <v>9</v>
      </c>
      <c r="AB375" s="7" t="s">
        <v>9</v>
      </c>
      <c r="AC375" s="7" t="s">
        <v>9</v>
      </c>
      <c r="AD375" s="7" t="s">
        <v>9</v>
      </c>
      <c r="AE375" s="29" t="s">
        <v>9</v>
      </c>
    </row>
    <row r="376" spans="1:31" x14ac:dyDescent="0.25">
      <c r="A376" s="5" t="s">
        <v>682</v>
      </c>
      <c r="B376" s="3" t="s">
        <v>683</v>
      </c>
      <c r="C376" s="9">
        <v>1066.0800049249999</v>
      </c>
      <c r="D376" s="39">
        <v>701.25</v>
      </c>
      <c r="E376" s="40">
        <v>47041.75</v>
      </c>
      <c r="F376" s="39">
        <v>146.92456096106599</v>
      </c>
      <c r="G376" s="39">
        <v>58.557499999999997</v>
      </c>
      <c r="H376" s="4">
        <v>538.97218695000004</v>
      </c>
      <c r="I376" s="10" t="s">
        <v>9</v>
      </c>
      <c r="J376" s="7" t="s">
        <v>9</v>
      </c>
      <c r="K376" s="7">
        <v>6.7</v>
      </c>
      <c r="L376" s="7" t="s">
        <v>9</v>
      </c>
      <c r="M376" s="7" t="s">
        <v>9</v>
      </c>
      <c r="N376" s="7">
        <v>235</v>
      </c>
      <c r="O376" s="7" t="s">
        <v>9</v>
      </c>
      <c r="P376" s="7" t="s">
        <v>9</v>
      </c>
      <c r="Q376" s="7" t="s">
        <v>9</v>
      </c>
      <c r="R376" s="7" t="s">
        <v>9</v>
      </c>
      <c r="S376" s="7" t="s">
        <v>9</v>
      </c>
      <c r="T376" s="7" t="s">
        <v>9</v>
      </c>
      <c r="U376" s="7" t="s">
        <v>9</v>
      </c>
      <c r="V376" s="7" t="s">
        <v>9</v>
      </c>
      <c r="W376" s="7" t="s">
        <v>9</v>
      </c>
      <c r="X376" s="7" t="s">
        <v>9</v>
      </c>
      <c r="Y376" s="7" t="s">
        <v>9</v>
      </c>
      <c r="Z376" s="7" t="s">
        <v>9</v>
      </c>
      <c r="AA376" s="7" t="s">
        <v>9</v>
      </c>
      <c r="AB376" s="7" t="s">
        <v>9</v>
      </c>
      <c r="AC376" s="7" t="s">
        <v>9</v>
      </c>
      <c r="AD376" s="7" t="s">
        <v>9</v>
      </c>
      <c r="AE376" s="29" t="s">
        <v>9</v>
      </c>
    </row>
    <row r="377" spans="1:31" x14ac:dyDescent="0.25">
      <c r="A377" s="5" t="s">
        <v>684</v>
      </c>
      <c r="B377" s="3" t="s">
        <v>685</v>
      </c>
      <c r="C377" s="9">
        <v>2622.9691522500002</v>
      </c>
      <c r="D377" s="39">
        <v>737.15</v>
      </c>
      <c r="E377" s="40">
        <v>47031.25</v>
      </c>
      <c r="F377" s="39">
        <v>168.14295820000001</v>
      </c>
      <c r="G377" s="39">
        <v>81.47</v>
      </c>
      <c r="H377" s="4">
        <v>1249.3803794999999</v>
      </c>
      <c r="I377" s="10" t="s">
        <v>9</v>
      </c>
      <c r="J377" s="7">
        <v>1.804</v>
      </c>
      <c r="K377" s="7" t="s">
        <v>9</v>
      </c>
      <c r="L377" s="7" t="s">
        <v>9</v>
      </c>
      <c r="M377" s="7" t="s">
        <v>9</v>
      </c>
      <c r="N377" s="7" t="s">
        <v>9</v>
      </c>
      <c r="O377" s="7" t="s">
        <v>9</v>
      </c>
      <c r="P377" s="7" t="s">
        <v>9</v>
      </c>
      <c r="Q377" s="7" t="s">
        <v>9</v>
      </c>
      <c r="R377" s="7" t="s">
        <v>9</v>
      </c>
      <c r="S377" s="7" t="s">
        <v>9</v>
      </c>
      <c r="T377" s="7" t="s">
        <v>9</v>
      </c>
      <c r="U377" s="7" t="s">
        <v>9</v>
      </c>
      <c r="V377" s="7" t="s">
        <v>9</v>
      </c>
      <c r="W377" s="7" t="s">
        <v>9</v>
      </c>
      <c r="X377" s="7" t="s">
        <v>9</v>
      </c>
      <c r="Y377" s="7" t="s">
        <v>9</v>
      </c>
      <c r="Z377" s="7" t="s">
        <v>9</v>
      </c>
      <c r="AA377" s="7" t="s">
        <v>9</v>
      </c>
      <c r="AB377" s="7" t="s">
        <v>9</v>
      </c>
      <c r="AC377" s="7" t="s">
        <v>9</v>
      </c>
      <c r="AD377" s="7" t="s">
        <v>9</v>
      </c>
      <c r="AE377" s="29" t="s">
        <v>9</v>
      </c>
    </row>
    <row r="378" spans="1:31" x14ac:dyDescent="0.25">
      <c r="A378" s="5" t="s">
        <v>686</v>
      </c>
      <c r="B378" s="3" t="s">
        <v>687</v>
      </c>
      <c r="C378" s="9">
        <v>305.45584083333301</v>
      </c>
      <c r="D378" s="39">
        <v>40.4</v>
      </c>
      <c r="E378" s="40">
        <v>3901.3333333333298</v>
      </c>
      <c r="F378" s="39">
        <v>156.71</v>
      </c>
      <c r="G378" s="39">
        <v>75</v>
      </c>
      <c r="H378" s="4">
        <v>35.5061008433333</v>
      </c>
      <c r="I378" s="10" t="s">
        <v>9</v>
      </c>
      <c r="J378" s="7" t="s">
        <v>9</v>
      </c>
      <c r="K378" s="7" t="s">
        <v>9</v>
      </c>
      <c r="L378" s="7" t="s">
        <v>9</v>
      </c>
      <c r="M378" s="7" t="s">
        <v>9</v>
      </c>
      <c r="N378" s="7" t="s">
        <v>9</v>
      </c>
      <c r="O378" s="7" t="s">
        <v>9</v>
      </c>
      <c r="P378" s="7" t="s">
        <v>9</v>
      </c>
      <c r="Q378" s="7" t="s">
        <v>9</v>
      </c>
      <c r="R378" s="7" t="s">
        <v>9</v>
      </c>
      <c r="S378" s="7" t="s">
        <v>9</v>
      </c>
      <c r="T378" s="7" t="s">
        <v>9</v>
      </c>
      <c r="U378" s="7" t="s">
        <v>9</v>
      </c>
      <c r="V378" s="7" t="s">
        <v>9</v>
      </c>
      <c r="W378" s="7" t="s">
        <v>9</v>
      </c>
      <c r="X378" s="7" t="s">
        <v>9</v>
      </c>
      <c r="Y378" s="7" t="s">
        <v>9</v>
      </c>
      <c r="Z378" s="7" t="s">
        <v>9</v>
      </c>
      <c r="AA378" s="7" t="s">
        <v>9</v>
      </c>
      <c r="AB378" s="7" t="s">
        <v>9</v>
      </c>
      <c r="AC378" s="7" t="s">
        <v>9</v>
      </c>
      <c r="AD378" s="7" t="s">
        <v>9</v>
      </c>
      <c r="AE378" s="29" t="s">
        <v>9</v>
      </c>
    </row>
    <row r="379" spans="1:31" x14ac:dyDescent="0.25">
      <c r="A379" s="5" t="s">
        <v>688</v>
      </c>
      <c r="B379" s="3" t="s">
        <v>689</v>
      </c>
      <c r="C379" s="9">
        <v>176.306741225</v>
      </c>
      <c r="D379" s="39">
        <v>155.5</v>
      </c>
      <c r="E379" s="40">
        <v>3304.25</v>
      </c>
      <c r="F379" s="39">
        <v>613.70499999999902</v>
      </c>
      <c r="G379" s="39">
        <v>85</v>
      </c>
      <c r="H379" s="4">
        <v>21.303458777499898</v>
      </c>
      <c r="I379" s="10" t="s">
        <v>9</v>
      </c>
      <c r="J379" s="7" t="s">
        <v>9</v>
      </c>
      <c r="K379" s="7" t="s">
        <v>9</v>
      </c>
      <c r="L379" s="7" t="s">
        <v>9</v>
      </c>
      <c r="M379" s="7" t="s">
        <v>9</v>
      </c>
      <c r="N379" s="7" t="s">
        <v>9</v>
      </c>
      <c r="O379" s="7" t="s">
        <v>9</v>
      </c>
      <c r="P379" s="7" t="s">
        <v>9</v>
      </c>
      <c r="Q379" s="7" t="s">
        <v>9</v>
      </c>
      <c r="R379" s="7" t="s">
        <v>9</v>
      </c>
      <c r="S379" s="7" t="s">
        <v>9</v>
      </c>
      <c r="T379" s="7" t="s">
        <v>9</v>
      </c>
      <c r="U379" s="7" t="s">
        <v>9</v>
      </c>
      <c r="V379" s="7" t="s">
        <v>9</v>
      </c>
      <c r="W379" s="7" t="s">
        <v>9</v>
      </c>
      <c r="X379" s="7" t="s">
        <v>9</v>
      </c>
      <c r="Y379" s="7" t="s">
        <v>9</v>
      </c>
      <c r="Z379" s="7" t="s">
        <v>9</v>
      </c>
      <c r="AA379" s="7" t="s">
        <v>9</v>
      </c>
      <c r="AB379" s="7" t="s">
        <v>9</v>
      </c>
      <c r="AC379" s="7" t="s">
        <v>9</v>
      </c>
      <c r="AD379" s="7" t="s">
        <v>9</v>
      </c>
      <c r="AE379" s="29" t="s">
        <v>9</v>
      </c>
    </row>
    <row r="380" spans="1:31" x14ac:dyDescent="0.25">
      <c r="A380" s="5" t="s">
        <v>690</v>
      </c>
      <c r="B380" s="3" t="s">
        <v>691</v>
      </c>
      <c r="C380" s="9">
        <v>198.74888407499901</v>
      </c>
      <c r="D380" s="39">
        <v>119.72499999999999</v>
      </c>
      <c r="E380" s="40">
        <v>11520.5</v>
      </c>
      <c r="F380" s="39">
        <v>1214.20019075</v>
      </c>
      <c r="G380" s="39">
        <v>81.3</v>
      </c>
      <c r="H380" s="4">
        <v>45.935208687500001</v>
      </c>
      <c r="I380" s="10" t="s">
        <v>9</v>
      </c>
      <c r="J380" s="7" t="s">
        <v>9</v>
      </c>
      <c r="K380" s="7" t="s">
        <v>9</v>
      </c>
      <c r="L380" s="7" t="s">
        <v>9</v>
      </c>
      <c r="M380" s="7" t="s">
        <v>9</v>
      </c>
      <c r="N380" s="7" t="s">
        <v>9</v>
      </c>
      <c r="O380" s="7" t="s">
        <v>9</v>
      </c>
      <c r="P380" s="7" t="s">
        <v>9</v>
      </c>
      <c r="Q380" s="7" t="s">
        <v>9</v>
      </c>
      <c r="R380" s="7" t="s">
        <v>9</v>
      </c>
      <c r="S380" s="7" t="s">
        <v>9</v>
      </c>
      <c r="T380" s="7" t="s">
        <v>9</v>
      </c>
      <c r="U380" s="7" t="s">
        <v>9</v>
      </c>
      <c r="V380" s="7" t="s">
        <v>9</v>
      </c>
      <c r="W380" s="7" t="s">
        <v>9</v>
      </c>
      <c r="X380" s="7" t="s">
        <v>9</v>
      </c>
      <c r="Y380" s="7" t="s">
        <v>9</v>
      </c>
      <c r="Z380" s="7" t="s">
        <v>9</v>
      </c>
      <c r="AA380" s="7" t="s">
        <v>9</v>
      </c>
      <c r="AB380" s="7" t="s">
        <v>9</v>
      </c>
      <c r="AC380" s="7" t="s">
        <v>9</v>
      </c>
      <c r="AD380" s="7" t="s">
        <v>9</v>
      </c>
      <c r="AE380" s="29" t="s">
        <v>9</v>
      </c>
    </row>
    <row r="381" spans="1:31" x14ac:dyDescent="0.25">
      <c r="A381" s="5" t="s">
        <v>692</v>
      </c>
      <c r="B381" s="3" t="s">
        <v>693</v>
      </c>
      <c r="C381" s="9">
        <v>729.08187217499994</v>
      </c>
      <c r="D381" s="39">
        <v>395.4975</v>
      </c>
      <c r="E381" s="40">
        <v>30096</v>
      </c>
      <c r="F381" s="39">
        <v>439.125</v>
      </c>
      <c r="G381" s="39">
        <v>86.729999999999905</v>
      </c>
      <c r="H381" s="4">
        <v>184.63276532499901</v>
      </c>
      <c r="I381" s="10">
        <v>2018</v>
      </c>
      <c r="J381" s="7" t="s">
        <v>9</v>
      </c>
      <c r="K381" s="7" t="s">
        <v>9</v>
      </c>
      <c r="L381" s="7" t="s">
        <v>9</v>
      </c>
      <c r="M381" s="7" t="s">
        <v>9</v>
      </c>
      <c r="N381" s="7" t="s">
        <v>9</v>
      </c>
      <c r="O381" s="7" t="s">
        <v>9</v>
      </c>
      <c r="P381" s="7" t="s">
        <v>9</v>
      </c>
      <c r="Q381" s="7" t="s">
        <v>9</v>
      </c>
      <c r="R381" s="7" t="s">
        <v>9</v>
      </c>
      <c r="S381" s="7" t="s">
        <v>9</v>
      </c>
      <c r="T381" s="7" t="s">
        <v>9</v>
      </c>
      <c r="U381" s="7" t="s">
        <v>9</v>
      </c>
      <c r="V381" s="7" t="s">
        <v>9</v>
      </c>
      <c r="W381" s="7" t="s">
        <v>9</v>
      </c>
      <c r="X381" s="7" t="s">
        <v>9</v>
      </c>
      <c r="Y381" s="7" t="s">
        <v>9</v>
      </c>
      <c r="Z381" s="7" t="s">
        <v>9</v>
      </c>
      <c r="AA381" s="7" t="s">
        <v>9</v>
      </c>
      <c r="AB381" s="7" t="s">
        <v>9</v>
      </c>
      <c r="AC381" s="7" t="s">
        <v>9</v>
      </c>
      <c r="AD381" s="7" t="s">
        <v>9</v>
      </c>
      <c r="AE381" s="29" t="s">
        <v>9</v>
      </c>
    </row>
    <row r="382" spans="1:31" x14ac:dyDescent="0.25">
      <c r="A382" s="5" t="s">
        <v>694</v>
      </c>
      <c r="B382" s="3" t="s">
        <v>695</v>
      </c>
      <c r="C382" s="9">
        <v>552.66999999999996</v>
      </c>
      <c r="D382" s="39">
        <v>212.61</v>
      </c>
      <c r="E382" s="40">
        <v>17466</v>
      </c>
      <c r="F382" s="39">
        <v>1122.02</v>
      </c>
      <c r="G382" s="39">
        <v>78</v>
      </c>
      <c r="H382" s="4">
        <v>67.569999999999993</v>
      </c>
      <c r="I382" s="10" t="s">
        <v>9</v>
      </c>
      <c r="J382" s="7">
        <v>1.7</v>
      </c>
      <c r="K382" s="7" t="s">
        <v>9</v>
      </c>
      <c r="L382" s="7" t="s">
        <v>9</v>
      </c>
      <c r="M382" s="7" t="s">
        <v>9</v>
      </c>
      <c r="N382" s="7" t="s">
        <v>9</v>
      </c>
      <c r="O382" s="7" t="s">
        <v>9</v>
      </c>
      <c r="P382" s="7" t="s">
        <v>9</v>
      </c>
      <c r="Q382" s="7" t="s">
        <v>9</v>
      </c>
      <c r="R382" s="7" t="s">
        <v>9</v>
      </c>
      <c r="S382" s="7" t="s">
        <v>9</v>
      </c>
      <c r="T382" s="7" t="s">
        <v>9</v>
      </c>
      <c r="U382" s="7" t="s">
        <v>9</v>
      </c>
      <c r="V382" s="7" t="s">
        <v>9</v>
      </c>
      <c r="W382" s="7" t="s">
        <v>9</v>
      </c>
      <c r="X382" s="7" t="s">
        <v>9</v>
      </c>
      <c r="Y382" s="7" t="s">
        <v>9</v>
      </c>
      <c r="Z382" s="7" t="s">
        <v>9</v>
      </c>
      <c r="AA382" s="7" t="s">
        <v>9</v>
      </c>
      <c r="AB382" s="7" t="s">
        <v>9</v>
      </c>
      <c r="AC382" s="7" t="s">
        <v>9</v>
      </c>
      <c r="AD382" s="7" t="s">
        <v>9</v>
      </c>
      <c r="AE382" s="29" t="s">
        <v>9</v>
      </c>
    </row>
    <row r="383" spans="1:31" x14ac:dyDescent="0.25">
      <c r="A383" s="5" t="s">
        <v>696</v>
      </c>
      <c r="B383" s="3" t="s">
        <v>697</v>
      </c>
      <c r="C383" s="9">
        <v>10774.49</v>
      </c>
      <c r="D383" s="39">
        <v>3385.15</v>
      </c>
      <c r="E383" s="40">
        <v>297845</v>
      </c>
      <c r="F383" s="39">
        <v>1301.5</v>
      </c>
      <c r="G383" s="39">
        <v>93.78</v>
      </c>
      <c r="H383" s="4">
        <v>4815.88</v>
      </c>
      <c r="I383" s="10" t="s">
        <v>9</v>
      </c>
      <c r="J383" s="124">
        <v>1.51</v>
      </c>
      <c r="K383" s="7" t="s">
        <v>9</v>
      </c>
      <c r="L383" s="7" t="s">
        <v>9</v>
      </c>
      <c r="M383" s="7" t="s">
        <v>9</v>
      </c>
      <c r="N383" s="7" t="s">
        <v>9</v>
      </c>
      <c r="O383" s="7" t="s">
        <v>9</v>
      </c>
      <c r="P383" s="7" t="s">
        <v>9</v>
      </c>
      <c r="Q383" s="7" t="s">
        <v>9</v>
      </c>
      <c r="R383" s="7" t="s">
        <v>9</v>
      </c>
      <c r="S383" s="7" t="s">
        <v>9</v>
      </c>
      <c r="T383" s="7" t="s">
        <v>9</v>
      </c>
      <c r="U383" s="7" t="s">
        <v>9</v>
      </c>
      <c r="V383" s="7" t="s">
        <v>9</v>
      </c>
      <c r="W383" s="7" t="s">
        <v>9</v>
      </c>
      <c r="X383" s="7" t="s">
        <v>9</v>
      </c>
      <c r="Y383" s="7" t="s">
        <v>9</v>
      </c>
      <c r="Z383" s="7" t="s">
        <v>9</v>
      </c>
      <c r="AA383" s="7" t="s">
        <v>9</v>
      </c>
      <c r="AB383" s="7" t="s">
        <v>9</v>
      </c>
      <c r="AC383" s="7" t="s">
        <v>9</v>
      </c>
      <c r="AD383" s="7" t="s">
        <v>9</v>
      </c>
      <c r="AE383" s="29" t="s">
        <v>9</v>
      </c>
    </row>
    <row r="384" spans="1:31" x14ac:dyDescent="0.25">
      <c r="A384" s="5" t="s">
        <v>698</v>
      </c>
      <c r="B384" s="3" t="s">
        <v>699</v>
      </c>
      <c r="C384" s="9">
        <v>169.37</v>
      </c>
      <c r="D384" s="39">
        <v>175.80727272499999</v>
      </c>
      <c r="E384" s="40">
        <v>11996</v>
      </c>
      <c r="F384" s="39">
        <v>1255.5</v>
      </c>
      <c r="G384" s="39">
        <v>82</v>
      </c>
      <c r="H384" s="4">
        <v>52.01</v>
      </c>
      <c r="I384" s="10" t="s">
        <v>9</v>
      </c>
      <c r="J384" s="7">
        <v>1.17</v>
      </c>
      <c r="K384" s="7" t="s">
        <v>9</v>
      </c>
      <c r="L384" s="7" t="s">
        <v>9</v>
      </c>
      <c r="M384" s="7" t="s">
        <v>9</v>
      </c>
      <c r="N384" s="7" t="s">
        <v>9</v>
      </c>
      <c r="O384" s="7" t="s">
        <v>9</v>
      </c>
      <c r="P384" s="7" t="s">
        <v>9</v>
      </c>
      <c r="Q384" s="7" t="s">
        <v>9</v>
      </c>
      <c r="R384" s="7" t="s">
        <v>9</v>
      </c>
      <c r="S384" s="7" t="s">
        <v>9</v>
      </c>
      <c r="T384" s="7" t="s">
        <v>9</v>
      </c>
      <c r="U384" s="7" t="s">
        <v>9</v>
      </c>
      <c r="V384" s="7" t="s">
        <v>9</v>
      </c>
      <c r="W384" s="7" t="s">
        <v>9</v>
      </c>
      <c r="X384" s="7" t="s">
        <v>9</v>
      </c>
      <c r="Y384" s="7" t="s">
        <v>9</v>
      </c>
      <c r="Z384" s="7" t="s">
        <v>9</v>
      </c>
      <c r="AA384" s="7" t="s">
        <v>9</v>
      </c>
      <c r="AB384" s="7" t="s">
        <v>9</v>
      </c>
      <c r="AC384" s="7" t="s">
        <v>9</v>
      </c>
      <c r="AD384" s="7" t="s">
        <v>9</v>
      </c>
      <c r="AE384" s="29" t="s">
        <v>9</v>
      </c>
    </row>
    <row r="385" spans="1:31" x14ac:dyDescent="0.25">
      <c r="A385" s="5" t="s">
        <v>700</v>
      </c>
      <c r="B385" s="3" t="s">
        <v>701</v>
      </c>
      <c r="C385" s="9">
        <v>157.65145533499901</v>
      </c>
      <c r="D385" s="39">
        <v>68.900000000000006</v>
      </c>
      <c r="E385" s="40">
        <v>5220</v>
      </c>
      <c r="F385" s="39">
        <v>173.0275</v>
      </c>
      <c r="G385" s="39">
        <v>72</v>
      </c>
      <c r="H385" s="4">
        <v>85.850919669999996</v>
      </c>
      <c r="I385" s="10" t="s">
        <v>9</v>
      </c>
      <c r="J385" s="7" t="s">
        <v>9</v>
      </c>
      <c r="K385" s="7" t="s">
        <v>9</v>
      </c>
      <c r="L385" s="7" t="s">
        <v>9</v>
      </c>
      <c r="M385" s="7" t="s">
        <v>9</v>
      </c>
      <c r="N385" s="7" t="s">
        <v>9</v>
      </c>
      <c r="O385" s="7" t="s">
        <v>9</v>
      </c>
      <c r="P385" s="7" t="s">
        <v>9</v>
      </c>
      <c r="Q385" s="7" t="s">
        <v>9</v>
      </c>
      <c r="R385" s="7" t="s">
        <v>9</v>
      </c>
      <c r="S385" s="7" t="s">
        <v>9</v>
      </c>
      <c r="T385" s="7" t="s">
        <v>9</v>
      </c>
      <c r="U385" s="7" t="s">
        <v>9</v>
      </c>
      <c r="V385" s="7" t="s">
        <v>9</v>
      </c>
      <c r="W385" s="7" t="s">
        <v>9</v>
      </c>
      <c r="X385" s="7" t="s">
        <v>9</v>
      </c>
      <c r="Y385" s="7" t="s">
        <v>9</v>
      </c>
      <c r="Z385" s="7" t="s">
        <v>9</v>
      </c>
      <c r="AA385" s="7" t="s">
        <v>9</v>
      </c>
      <c r="AB385" s="7" t="s">
        <v>9</v>
      </c>
      <c r="AC385" s="7" t="s">
        <v>9</v>
      </c>
      <c r="AD385" s="7" t="s">
        <v>9</v>
      </c>
      <c r="AE385" s="29" t="s">
        <v>9</v>
      </c>
    </row>
    <row r="386" spans="1:31" x14ac:dyDescent="0.25">
      <c r="A386" s="5" t="s">
        <v>702</v>
      </c>
      <c r="B386" s="3" t="s">
        <v>703</v>
      </c>
      <c r="C386" s="9">
        <v>5481.7531062500002</v>
      </c>
      <c r="D386" s="39">
        <v>1262.0066462499999</v>
      </c>
      <c r="E386" s="40">
        <v>178413.5</v>
      </c>
      <c r="F386" s="39">
        <v>91.669579144118899</v>
      </c>
      <c r="G386" s="39">
        <v>76.13</v>
      </c>
      <c r="H386" s="4">
        <v>1466.56530675</v>
      </c>
      <c r="I386" s="10" t="s">
        <v>9</v>
      </c>
      <c r="J386" s="7">
        <v>1.9</v>
      </c>
      <c r="K386" s="7" t="s">
        <v>9</v>
      </c>
      <c r="L386" s="7" t="s">
        <v>9</v>
      </c>
      <c r="M386" s="7" t="s">
        <v>9</v>
      </c>
      <c r="N386" s="7" t="s">
        <v>9</v>
      </c>
      <c r="O386" s="7" t="s">
        <v>9</v>
      </c>
      <c r="P386" s="7" t="s">
        <v>9</v>
      </c>
      <c r="Q386" s="7" t="s">
        <v>9</v>
      </c>
      <c r="R386" s="7" t="s">
        <v>9</v>
      </c>
      <c r="S386" s="7" t="s">
        <v>9</v>
      </c>
      <c r="T386" s="7" t="s">
        <v>9</v>
      </c>
      <c r="U386" s="7" t="s">
        <v>9</v>
      </c>
      <c r="V386" s="7" t="s">
        <v>9</v>
      </c>
      <c r="W386" s="7" t="s">
        <v>9</v>
      </c>
      <c r="X386" s="7" t="s">
        <v>9</v>
      </c>
      <c r="Y386" s="7" t="s">
        <v>9</v>
      </c>
      <c r="Z386" s="7" t="s">
        <v>9</v>
      </c>
      <c r="AA386" s="7" t="s">
        <v>9</v>
      </c>
      <c r="AB386" s="7" t="s">
        <v>9</v>
      </c>
      <c r="AC386" s="7" t="s">
        <v>9</v>
      </c>
      <c r="AD386" s="7" t="s">
        <v>9</v>
      </c>
      <c r="AE386" s="29" t="s">
        <v>9</v>
      </c>
    </row>
    <row r="387" spans="1:31" x14ac:dyDescent="0.25">
      <c r="A387" s="5" t="s">
        <v>704</v>
      </c>
      <c r="B387" s="3" t="s">
        <v>705</v>
      </c>
      <c r="C387" s="9">
        <v>213.73</v>
      </c>
      <c r="D387" s="39">
        <v>82</v>
      </c>
      <c r="E387" s="40">
        <v>9256</v>
      </c>
      <c r="F387" s="39">
        <v>90.55</v>
      </c>
      <c r="G387" s="39">
        <v>80</v>
      </c>
      <c r="H387" s="4">
        <v>91.9</v>
      </c>
      <c r="I387" s="10" t="s">
        <v>9</v>
      </c>
      <c r="J387" s="7" t="s">
        <v>9</v>
      </c>
      <c r="K387" s="7" t="s">
        <v>9</v>
      </c>
      <c r="L387" s="7" t="s">
        <v>9</v>
      </c>
      <c r="M387" s="7" t="s">
        <v>9</v>
      </c>
      <c r="N387" s="7" t="s">
        <v>9</v>
      </c>
      <c r="O387" s="7" t="s">
        <v>9</v>
      </c>
      <c r="P387" s="7" t="s">
        <v>9</v>
      </c>
      <c r="Q387" s="7" t="s">
        <v>9</v>
      </c>
      <c r="R387" s="7" t="s">
        <v>9</v>
      </c>
      <c r="S387" s="7" t="s">
        <v>9</v>
      </c>
      <c r="T387" s="7" t="s">
        <v>9</v>
      </c>
      <c r="U387" s="7" t="s">
        <v>9</v>
      </c>
      <c r="V387" s="7" t="s">
        <v>9</v>
      </c>
      <c r="W387" s="7" t="s">
        <v>9</v>
      </c>
      <c r="X387" s="7" t="s">
        <v>9</v>
      </c>
      <c r="Y387" s="7" t="s">
        <v>9</v>
      </c>
      <c r="Z387" s="7" t="s">
        <v>9</v>
      </c>
      <c r="AA387" s="7" t="s">
        <v>9</v>
      </c>
      <c r="AB387" s="7" t="s">
        <v>9</v>
      </c>
      <c r="AC387" s="7" t="s">
        <v>9</v>
      </c>
      <c r="AD387" s="7" t="s">
        <v>9</v>
      </c>
      <c r="AE387" s="29" t="s">
        <v>9</v>
      </c>
    </row>
    <row r="388" spans="1:31" x14ac:dyDescent="0.25">
      <c r="A388" s="5" t="s">
        <v>706</v>
      </c>
      <c r="B388" s="3" t="s">
        <v>707</v>
      </c>
      <c r="C388" s="9">
        <v>488.4</v>
      </c>
      <c r="D388" s="39">
        <v>575.79999999999995</v>
      </c>
      <c r="E388" s="40">
        <v>50055</v>
      </c>
      <c r="F388" s="39">
        <v>986.8</v>
      </c>
      <c r="G388" s="39">
        <v>73.8</v>
      </c>
      <c r="H388" s="4">
        <v>376.1</v>
      </c>
      <c r="I388" s="10" t="s">
        <v>9</v>
      </c>
      <c r="J388" s="7" t="s">
        <v>9</v>
      </c>
      <c r="K388" s="7" t="s">
        <v>9</v>
      </c>
      <c r="L388" s="7" t="s">
        <v>9</v>
      </c>
      <c r="M388" s="7" t="s">
        <v>9</v>
      </c>
      <c r="N388" s="7" t="s">
        <v>9</v>
      </c>
      <c r="O388" s="7" t="s">
        <v>9</v>
      </c>
      <c r="P388" s="7" t="s">
        <v>9</v>
      </c>
      <c r="Q388" s="7" t="s">
        <v>9</v>
      </c>
      <c r="R388" s="7" t="s">
        <v>9</v>
      </c>
      <c r="S388" s="7" t="s">
        <v>9</v>
      </c>
      <c r="T388" s="7" t="s">
        <v>9</v>
      </c>
      <c r="U388" s="7" t="s">
        <v>9</v>
      </c>
      <c r="V388" s="7" t="s">
        <v>9</v>
      </c>
      <c r="W388" s="7" t="s">
        <v>9</v>
      </c>
      <c r="X388" s="7" t="s">
        <v>9</v>
      </c>
      <c r="Y388" s="7" t="s">
        <v>9</v>
      </c>
      <c r="Z388" s="7" t="s">
        <v>9</v>
      </c>
      <c r="AA388" s="7" t="s">
        <v>9</v>
      </c>
      <c r="AB388" s="7" t="s">
        <v>9</v>
      </c>
      <c r="AC388" s="7" t="s">
        <v>9</v>
      </c>
      <c r="AD388" s="7" t="s">
        <v>9</v>
      </c>
      <c r="AE388" s="29" t="s">
        <v>9</v>
      </c>
    </row>
    <row r="389" spans="1:31" x14ac:dyDescent="0.25">
      <c r="A389" s="5" t="s">
        <v>708</v>
      </c>
      <c r="B389" s="3" t="s">
        <v>709</v>
      </c>
      <c r="C389" s="9">
        <v>2558.58390925</v>
      </c>
      <c r="D389" s="39">
        <v>711.06899999999996</v>
      </c>
      <c r="E389" s="40">
        <v>49107</v>
      </c>
      <c r="F389" s="39">
        <v>822.39499999999998</v>
      </c>
      <c r="G389" s="39">
        <v>80</v>
      </c>
      <c r="H389" s="4">
        <v>634.32482162500003</v>
      </c>
      <c r="I389" s="10" t="s">
        <v>9</v>
      </c>
      <c r="J389" s="7" t="s">
        <v>9</v>
      </c>
      <c r="K389" s="7" t="s">
        <v>9</v>
      </c>
      <c r="L389" s="7" t="s">
        <v>9</v>
      </c>
      <c r="M389" s="7" t="s">
        <v>9</v>
      </c>
      <c r="N389" s="7" t="s">
        <v>9</v>
      </c>
      <c r="O389" s="7" t="s">
        <v>9</v>
      </c>
      <c r="P389" s="7" t="s">
        <v>9</v>
      </c>
      <c r="Q389" s="7" t="s">
        <v>9</v>
      </c>
      <c r="R389" s="7" t="s">
        <v>9</v>
      </c>
      <c r="S389" s="7" t="s">
        <v>9</v>
      </c>
      <c r="T389" s="7" t="s">
        <v>9</v>
      </c>
      <c r="U389" s="7" t="s">
        <v>9</v>
      </c>
      <c r="V389" s="7" t="s">
        <v>9</v>
      </c>
      <c r="W389" s="7" t="s">
        <v>9</v>
      </c>
      <c r="X389" s="7" t="s">
        <v>9</v>
      </c>
      <c r="Y389" s="7" t="s">
        <v>9</v>
      </c>
      <c r="Z389" s="7" t="s">
        <v>9</v>
      </c>
      <c r="AA389" s="7" t="s">
        <v>9</v>
      </c>
      <c r="AB389" s="7" t="s">
        <v>9</v>
      </c>
      <c r="AC389" s="7" t="s">
        <v>9</v>
      </c>
      <c r="AD389" s="7" t="s">
        <v>9</v>
      </c>
      <c r="AE389" s="29" t="s">
        <v>9</v>
      </c>
    </row>
    <row r="390" spans="1:31" x14ac:dyDescent="0.25">
      <c r="A390" s="5" t="s">
        <v>710</v>
      </c>
      <c r="B390" s="3" t="s">
        <v>711</v>
      </c>
      <c r="C390" s="9">
        <v>128.497014483333</v>
      </c>
      <c r="D390" s="39">
        <v>126.7</v>
      </c>
      <c r="E390" s="40">
        <v>4200</v>
      </c>
      <c r="F390" s="39">
        <v>518</v>
      </c>
      <c r="G390" s="39">
        <v>65</v>
      </c>
      <c r="H390" s="4">
        <v>18.650013479999998</v>
      </c>
      <c r="I390" s="10" t="s">
        <v>9</v>
      </c>
      <c r="J390" s="7" t="s">
        <v>9</v>
      </c>
      <c r="K390" s="7" t="s">
        <v>9</v>
      </c>
      <c r="L390" s="7" t="s">
        <v>9</v>
      </c>
      <c r="M390" s="7" t="s">
        <v>9</v>
      </c>
      <c r="N390" s="7" t="s">
        <v>9</v>
      </c>
      <c r="O390" s="7" t="s">
        <v>9</v>
      </c>
      <c r="P390" s="7" t="s">
        <v>9</v>
      </c>
      <c r="Q390" s="7" t="s">
        <v>9</v>
      </c>
      <c r="R390" s="7" t="s">
        <v>9</v>
      </c>
      <c r="S390" s="7" t="s">
        <v>9</v>
      </c>
      <c r="T390" s="7" t="s">
        <v>9</v>
      </c>
      <c r="U390" s="7" t="s">
        <v>9</v>
      </c>
      <c r="V390" s="7" t="s">
        <v>9</v>
      </c>
      <c r="W390" s="7" t="s">
        <v>9</v>
      </c>
      <c r="X390" s="7" t="s">
        <v>9</v>
      </c>
      <c r="Y390" s="7" t="s">
        <v>9</v>
      </c>
      <c r="Z390" s="7" t="s">
        <v>9</v>
      </c>
      <c r="AA390" s="7" t="s">
        <v>9</v>
      </c>
      <c r="AB390" s="7" t="s">
        <v>9</v>
      </c>
      <c r="AC390" s="7" t="s">
        <v>9</v>
      </c>
      <c r="AD390" s="7" t="s">
        <v>9</v>
      </c>
      <c r="AE390" s="29" t="s">
        <v>9</v>
      </c>
    </row>
    <row r="391" spans="1:31" x14ac:dyDescent="0.25">
      <c r="A391" s="5" t="s">
        <v>712</v>
      </c>
      <c r="B391" s="3" t="s">
        <v>713</v>
      </c>
      <c r="C391" s="127">
        <v>837.4</v>
      </c>
      <c r="D391" s="128">
        <v>288.10000000000002</v>
      </c>
      <c r="E391" s="129">
        <v>24226</v>
      </c>
      <c r="F391" s="128">
        <v>1536.4</v>
      </c>
      <c r="G391" s="128">
        <v>91.05</v>
      </c>
      <c r="H391" s="130">
        <v>120.9</v>
      </c>
      <c r="I391" s="126">
        <v>2020</v>
      </c>
      <c r="J391" s="124">
        <v>1.5</v>
      </c>
      <c r="K391" s="7" t="s">
        <v>9</v>
      </c>
      <c r="L391" s="7" t="s">
        <v>9</v>
      </c>
      <c r="M391" s="7" t="s">
        <v>9</v>
      </c>
      <c r="N391" s="7" t="s">
        <v>9</v>
      </c>
      <c r="O391" s="7" t="s">
        <v>9</v>
      </c>
      <c r="P391" s="7" t="s">
        <v>9</v>
      </c>
      <c r="Q391" s="7" t="s">
        <v>9</v>
      </c>
      <c r="R391" s="7" t="s">
        <v>9</v>
      </c>
      <c r="S391" s="7" t="s">
        <v>9</v>
      </c>
      <c r="T391" s="124">
        <v>32.75</v>
      </c>
      <c r="U391" s="7" t="s">
        <v>9</v>
      </c>
      <c r="V391" s="7" t="s">
        <v>9</v>
      </c>
      <c r="W391" s="7" t="s">
        <v>9</v>
      </c>
      <c r="X391" s="7" t="s">
        <v>9</v>
      </c>
      <c r="Y391" s="7" t="s">
        <v>9</v>
      </c>
      <c r="Z391" s="7" t="s">
        <v>9</v>
      </c>
      <c r="AA391" s="7" t="s">
        <v>9</v>
      </c>
      <c r="AB391" s="7" t="s">
        <v>9</v>
      </c>
      <c r="AC391" s="7" t="s">
        <v>9</v>
      </c>
      <c r="AD391" s="7" t="s">
        <v>9</v>
      </c>
      <c r="AE391" s="29" t="s">
        <v>9</v>
      </c>
    </row>
    <row r="392" spans="1:31" x14ac:dyDescent="0.25">
      <c r="A392" s="5" t="s">
        <v>714</v>
      </c>
      <c r="B392" s="3" t="s">
        <v>715</v>
      </c>
      <c r="C392" s="9">
        <v>29.41672741</v>
      </c>
      <c r="D392" s="39">
        <v>60.199999999999903</v>
      </c>
      <c r="E392" s="40">
        <v>2867.25</v>
      </c>
      <c r="F392" s="39">
        <v>2117.21650238864</v>
      </c>
      <c r="G392" s="39">
        <v>86</v>
      </c>
      <c r="H392" s="4">
        <v>56.307872872499999</v>
      </c>
      <c r="I392" s="10">
        <v>2018</v>
      </c>
      <c r="J392" s="7" t="s">
        <v>9</v>
      </c>
      <c r="K392" s="7" t="s">
        <v>9</v>
      </c>
      <c r="L392" s="7" t="s">
        <v>9</v>
      </c>
      <c r="M392" s="7" t="s">
        <v>9</v>
      </c>
      <c r="N392" s="7" t="s">
        <v>9</v>
      </c>
      <c r="O392" s="7" t="s">
        <v>9</v>
      </c>
      <c r="P392" s="7" t="s">
        <v>9</v>
      </c>
      <c r="Q392" s="7" t="s">
        <v>9</v>
      </c>
      <c r="R392" s="7" t="s">
        <v>9</v>
      </c>
      <c r="S392" s="7" t="s">
        <v>9</v>
      </c>
      <c r="T392" s="7" t="s">
        <v>9</v>
      </c>
      <c r="U392" s="7" t="s">
        <v>9</v>
      </c>
      <c r="V392" s="7" t="s">
        <v>9</v>
      </c>
      <c r="W392" s="7" t="s">
        <v>9</v>
      </c>
      <c r="X392" s="7" t="s">
        <v>9</v>
      </c>
      <c r="Y392" s="7" t="s">
        <v>9</v>
      </c>
      <c r="Z392" s="7" t="s">
        <v>9</v>
      </c>
      <c r="AA392" s="7" t="s">
        <v>9</v>
      </c>
      <c r="AB392" s="7" t="s">
        <v>9</v>
      </c>
      <c r="AC392" s="7" t="s">
        <v>9</v>
      </c>
      <c r="AD392" s="7" t="s">
        <v>9</v>
      </c>
      <c r="AE392" s="29" t="s">
        <v>9</v>
      </c>
    </row>
    <row r="393" spans="1:31" x14ac:dyDescent="0.25">
      <c r="A393" s="5" t="s">
        <v>716</v>
      </c>
      <c r="B393" s="3" t="s">
        <v>717</v>
      </c>
      <c r="C393" s="9">
        <v>6102.49</v>
      </c>
      <c r="D393" s="39">
        <v>2478.06</v>
      </c>
      <c r="E393" s="40">
        <v>234577</v>
      </c>
      <c r="F393" s="39">
        <v>1283.46</v>
      </c>
      <c r="G393" s="39">
        <v>74.56</v>
      </c>
      <c r="H393" s="4">
        <v>1808.22</v>
      </c>
      <c r="I393" s="10" t="s">
        <v>9</v>
      </c>
      <c r="J393" s="7" t="s">
        <v>9</v>
      </c>
      <c r="K393" s="7" t="s">
        <v>9</v>
      </c>
      <c r="L393" s="7" t="s">
        <v>9</v>
      </c>
      <c r="M393" s="7" t="s">
        <v>9</v>
      </c>
      <c r="N393" s="7" t="s">
        <v>9</v>
      </c>
      <c r="O393" s="7" t="s">
        <v>9</v>
      </c>
      <c r="P393" s="7" t="s">
        <v>9</v>
      </c>
      <c r="Q393" s="7" t="s">
        <v>9</v>
      </c>
      <c r="R393" s="7" t="s">
        <v>9</v>
      </c>
      <c r="S393" s="7" t="s">
        <v>9</v>
      </c>
      <c r="T393" s="7" t="s">
        <v>9</v>
      </c>
      <c r="U393" s="7" t="s">
        <v>9</v>
      </c>
      <c r="V393" s="7" t="s">
        <v>9</v>
      </c>
      <c r="W393" s="7" t="s">
        <v>9</v>
      </c>
      <c r="X393" s="7" t="s">
        <v>9</v>
      </c>
      <c r="Y393" s="7" t="s">
        <v>9</v>
      </c>
      <c r="Z393" s="7" t="s">
        <v>9</v>
      </c>
      <c r="AA393" s="7" t="s">
        <v>9</v>
      </c>
      <c r="AB393" s="7" t="s">
        <v>9</v>
      </c>
      <c r="AC393" s="7" t="s">
        <v>9</v>
      </c>
      <c r="AD393" s="7" t="s">
        <v>9</v>
      </c>
      <c r="AE393" s="29" t="s">
        <v>9</v>
      </c>
    </row>
    <row r="394" spans="1:31" x14ac:dyDescent="0.25">
      <c r="A394" s="5" t="s">
        <v>718</v>
      </c>
      <c r="B394" s="3" t="s">
        <v>719</v>
      </c>
      <c r="C394" s="9">
        <v>201.19306839999899</v>
      </c>
      <c r="D394" s="39">
        <v>206.45</v>
      </c>
      <c r="E394" s="40">
        <v>11778.25</v>
      </c>
      <c r="F394" s="39">
        <v>886.25</v>
      </c>
      <c r="G394" s="39">
        <v>60</v>
      </c>
      <c r="H394" s="4">
        <v>93.224914587499995</v>
      </c>
      <c r="I394" s="10" t="s">
        <v>9</v>
      </c>
      <c r="J394" s="7" t="s">
        <v>9</v>
      </c>
      <c r="K394" s="7" t="s">
        <v>9</v>
      </c>
      <c r="L394" s="7" t="s">
        <v>9</v>
      </c>
      <c r="M394" s="7" t="s">
        <v>9</v>
      </c>
      <c r="N394" s="7" t="s">
        <v>9</v>
      </c>
      <c r="O394" s="7" t="s">
        <v>9</v>
      </c>
      <c r="P394" s="7" t="s">
        <v>9</v>
      </c>
      <c r="Q394" s="7" t="s">
        <v>9</v>
      </c>
      <c r="R394" s="7" t="s">
        <v>9</v>
      </c>
      <c r="S394" s="7" t="s">
        <v>9</v>
      </c>
      <c r="T394" s="7" t="s">
        <v>9</v>
      </c>
      <c r="U394" s="7" t="s">
        <v>9</v>
      </c>
      <c r="V394" s="7" t="s">
        <v>9</v>
      </c>
      <c r="W394" s="7" t="s">
        <v>9</v>
      </c>
      <c r="X394" s="7" t="s">
        <v>9</v>
      </c>
      <c r="Y394" s="7" t="s">
        <v>9</v>
      </c>
      <c r="Z394" s="7" t="s">
        <v>9</v>
      </c>
      <c r="AA394" s="7" t="s">
        <v>9</v>
      </c>
      <c r="AB394" s="7" t="s">
        <v>9</v>
      </c>
      <c r="AC394" s="7" t="s">
        <v>9</v>
      </c>
      <c r="AD394" s="7" t="s">
        <v>9</v>
      </c>
      <c r="AE394" s="29" t="s">
        <v>9</v>
      </c>
    </row>
    <row r="395" spans="1:31" x14ac:dyDescent="0.25">
      <c r="A395" s="5" t="s">
        <v>720</v>
      </c>
      <c r="B395" s="3" t="s">
        <v>721</v>
      </c>
      <c r="C395" s="9">
        <v>752.08889999999997</v>
      </c>
      <c r="D395" s="39">
        <v>209.83750000000001</v>
      </c>
      <c r="E395" s="40">
        <v>10708.75</v>
      </c>
      <c r="F395" s="39">
        <v>269.13</v>
      </c>
      <c r="G395" s="39">
        <v>72.0625</v>
      </c>
      <c r="H395" s="4">
        <v>210.75</v>
      </c>
      <c r="I395" s="10" t="s">
        <v>9</v>
      </c>
      <c r="J395" s="7">
        <v>3.81</v>
      </c>
      <c r="K395" s="7"/>
      <c r="L395" s="7">
        <v>264.8</v>
      </c>
      <c r="M395" s="7" t="s">
        <v>9</v>
      </c>
      <c r="N395" s="7" t="s">
        <v>9</v>
      </c>
      <c r="O395" s="7" t="s">
        <v>9</v>
      </c>
      <c r="P395" s="7" t="s">
        <v>9</v>
      </c>
      <c r="Q395" s="7" t="s">
        <v>9</v>
      </c>
      <c r="R395" s="7" t="s">
        <v>9</v>
      </c>
      <c r="S395" s="7" t="s">
        <v>9</v>
      </c>
      <c r="T395" s="7" t="s">
        <v>9</v>
      </c>
      <c r="U395" s="7" t="s">
        <v>9</v>
      </c>
      <c r="V395" s="7" t="s">
        <v>9</v>
      </c>
      <c r="W395" s="7" t="s">
        <v>9</v>
      </c>
      <c r="X395" s="7" t="s">
        <v>9</v>
      </c>
      <c r="Y395" s="7" t="s">
        <v>9</v>
      </c>
      <c r="Z395" s="7" t="s">
        <v>9</v>
      </c>
      <c r="AA395" s="7" t="s">
        <v>9</v>
      </c>
      <c r="AB395" s="7" t="s">
        <v>9</v>
      </c>
      <c r="AC395" s="7" t="s">
        <v>9</v>
      </c>
      <c r="AD395" s="7" t="s">
        <v>9</v>
      </c>
      <c r="AE395" s="29" t="s">
        <v>9</v>
      </c>
    </row>
    <row r="396" spans="1:31" x14ac:dyDescent="0.25">
      <c r="A396" s="5" t="s">
        <v>722</v>
      </c>
      <c r="B396" s="3" t="s">
        <v>723</v>
      </c>
      <c r="C396" s="9">
        <v>460.01368876666601</v>
      </c>
      <c r="D396" s="39">
        <v>186.666666666666</v>
      </c>
      <c r="E396" s="40">
        <v>7972.3333333333303</v>
      </c>
      <c r="F396" s="39">
        <v>261.39349178237302</v>
      </c>
      <c r="G396" s="39">
        <v>80</v>
      </c>
      <c r="H396" s="4">
        <v>24.655120839999999</v>
      </c>
      <c r="I396" s="10" t="s">
        <v>9</v>
      </c>
      <c r="J396" s="7" t="s">
        <v>9</v>
      </c>
      <c r="K396" s="7" t="s">
        <v>9</v>
      </c>
      <c r="L396" s="7" t="s">
        <v>9</v>
      </c>
      <c r="M396" s="7" t="s">
        <v>9</v>
      </c>
      <c r="N396" s="7" t="s">
        <v>9</v>
      </c>
      <c r="O396" s="7" t="s">
        <v>9</v>
      </c>
      <c r="P396" s="7" t="s">
        <v>9</v>
      </c>
      <c r="Q396" s="7" t="s">
        <v>9</v>
      </c>
      <c r="R396" s="7" t="s">
        <v>9</v>
      </c>
      <c r="S396" s="7" t="s">
        <v>9</v>
      </c>
      <c r="T396" s="7" t="s">
        <v>9</v>
      </c>
      <c r="U396" s="7" t="s">
        <v>9</v>
      </c>
      <c r="V396" s="7" t="s">
        <v>9</v>
      </c>
      <c r="W396" s="7" t="s">
        <v>9</v>
      </c>
      <c r="X396" s="7" t="s">
        <v>9</v>
      </c>
      <c r="Y396" s="7" t="s">
        <v>9</v>
      </c>
      <c r="Z396" s="7" t="s">
        <v>9</v>
      </c>
      <c r="AA396" s="7" t="s">
        <v>9</v>
      </c>
      <c r="AB396" s="7" t="s">
        <v>9</v>
      </c>
      <c r="AC396" s="7" t="s">
        <v>9</v>
      </c>
      <c r="AD396" s="7" t="s">
        <v>9</v>
      </c>
      <c r="AE396" s="29" t="s">
        <v>9</v>
      </c>
    </row>
    <row r="397" spans="1:31" x14ac:dyDescent="0.25">
      <c r="A397" s="5" t="s">
        <v>724</v>
      </c>
      <c r="B397" s="3" t="s">
        <v>725</v>
      </c>
      <c r="C397" s="9">
        <v>277.57112085</v>
      </c>
      <c r="D397" s="39">
        <v>175.83132499999999</v>
      </c>
      <c r="E397" s="40">
        <v>13344.5</v>
      </c>
      <c r="F397" s="39">
        <v>267.76749999999998</v>
      </c>
      <c r="G397" s="39">
        <v>70</v>
      </c>
      <c r="H397" s="4">
        <v>122.12658725</v>
      </c>
      <c r="I397" s="10" t="s">
        <v>9</v>
      </c>
      <c r="J397" s="7" t="s">
        <v>9</v>
      </c>
      <c r="K397" s="7" t="s">
        <v>9</v>
      </c>
      <c r="L397" s="7" t="s">
        <v>9</v>
      </c>
      <c r="M397" s="7" t="s">
        <v>9</v>
      </c>
      <c r="N397" s="7" t="s">
        <v>9</v>
      </c>
      <c r="O397" s="7" t="s">
        <v>9</v>
      </c>
      <c r="P397" s="7" t="s">
        <v>9</v>
      </c>
      <c r="Q397" s="7" t="s">
        <v>9</v>
      </c>
      <c r="R397" s="7" t="s">
        <v>9</v>
      </c>
      <c r="S397" s="7" t="s">
        <v>9</v>
      </c>
      <c r="T397" s="7" t="s">
        <v>9</v>
      </c>
      <c r="U397" s="7" t="s">
        <v>9</v>
      </c>
      <c r="V397" s="7" t="s">
        <v>9</v>
      </c>
      <c r="W397" s="7" t="s">
        <v>9</v>
      </c>
      <c r="X397" s="7" t="s">
        <v>9</v>
      </c>
      <c r="Y397" s="7" t="s">
        <v>9</v>
      </c>
      <c r="Z397" s="7" t="s">
        <v>9</v>
      </c>
      <c r="AA397" s="7" t="s">
        <v>9</v>
      </c>
      <c r="AB397" s="7" t="s">
        <v>9</v>
      </c>
      <c r="AC397" s="7" t="s">
        <v>9</v>
      </c>
      <c r="AD397" s="7" t="s">
        <v>9</v>
      </c>
      <c r="AE397" s="29" t="s">
        <v>9</v>
      </c>
    </row>
    <row r="398" spans="1:31" x14ac:dyDescent="0.25">
      <c r="A398" s="5" t="s">
        <v>726</v>
      </c>
      <c r="B398" s="3" t="s">
        <v>727</v>
      </c>
      <c r="C398" s="9">
        <v>255.5827260625</v>
      </c>
      <c r="D398" s="39">
        <v>88.45</v>
      </c>
      <c r="E398" s="40">
        <v>6841</v>
      </c>
      <c r="F398" s="39">
        <v>180.531987271871</v>
      </c>
      <c r="G398" s="39">
        <v>47</v>
      </c>
      <c r="H398" s="4">
        <v>87.393916342500006</v>
      </c>
      <c r="I398" s="10" t="s">
        <v>9</v>
      </c>
      <c r="J398" s="7" t="s">
        <v>9</v>
      </c>
      <c r="K398" s="7" t="s">
        <v>9</v>
      </c>
      <c r="L398" s="7" t="s">
        <v>9</v>
      </c>
      <c r="M398" s="7" t="s">
        <v>9</v>
      </c>
      <c r="N398" s="7" t="s">
        <v>9</v>
      </c>
      <c r="O398" s="7" t="s">
        <v>9</v>
      </c>
      <c r="P398" s="7" t="s">
        <v>9</v>
      </c>
      <c r="Q398" s="7" t="s">
        <v>9</v>
      </c>
      <c r="R398" s="7" t="s">
        <v>9</v>
      </c>
      <c r="S398" s="7" t="s">
        <v>9</v>
      </c>
      <c r="T398" s="7" t="s">
        <v>9</v>
      </c>
      <c r="U398" s="7" t="s">
        <v>9</v>
      </c>
      <c r="V398" s="7" t="s">
        <v>9</v>
      </c>
      <c r="W398" s="7" t="s">
        <v>9</v>
      </c>
      <c r="X398" s="7" t="s">
        <v>9</v>
      </c>
      <c r="Y398" s="7" t="s">
        <v>9</v>
      </c>
      <c r="Z398" s="7" t="s">
        <v>9</v>
      </c>
      <c r="AA398" s="7" t="s">
        <v>9</v>
      </c>
      <c r="AB398" s="7" t="s">
        <v>9</v>
      </c>
      <c r="AC398" s="7" t="s">
        <v>9</v>
      </c>
      <c r="AD398" s="7" t="s">
        <v>9</v>
      </c>
      <c r="AE398" s="29" t="s">
        <v>9</v>
      </c>
    </row>
    <row r="399" spans="1:31" x14ac:dyDescent="0.25">
      <c r="A399" s="5" t="s">
        <v>728</v>
      </c>
      <c r="B399" s="3" t="s">
        <v>729</v>
      </c>
      <c r="C399" s="9">
        <v>889.9</v>
      </c>
      <c r="D399" s="39">
        <v>506.495</v>
      </c>
      <c r="E399" s="40">
        <v>43905</v>
      </c>
      <c r="F399" s="39">
        <v>617</v>
      </c>
      <c r="G399" s="39">
        <v>73.8</v>
      </c>
      <c r="H399" s="4">
        <v>840.19</v>
      </c>
      <c r="I399" s="10" t="s">
        <v>9</v>
      </c>
      <c r="J399" s="7" t="s">
        <v>9</v>
      </c>
      <c r="K399" s="7" t="s">
        <v>9</v>
      </c>
      <c r="L399" s="7" t="s">
        <v>9</v>
      </c>
      <c r="M399" s="7" t="s">
        <v>9</v>
      </c>
      <c r="N399" s="7" t="s">
        <v>9</v>
      </c>
      <c r="O399" s="7" t="s">
        <v>9</v>
      </c>
      <c r="P399" s="7" t="s">
        <v>9</v>
      </c>
      <c r="Q399" s="7" t="s">
        <v>9</v>
      </c>
      <c r="R399" s="7" t="s">
        <v>9</v>
      </c>
      <c r="S399" s="7" t="s">
        <v>9</v>
      </c>
      <c r="T399" s="7" t="s">
        <v>9</v>
      </c>
      <c r="U399" s="7" t="s">
        <v>9</v>
      </c>
      <c r="V399" s="7" t="s">
        <v>9</v>
      </c>
      <c r="W399" s="7" t="s">
        <v>9</v>
      </c>
      <c r="X399" s="7" t="s">
        <v>9</v>
      </c>
      <c r="Y399" s="7" t="s">
        <v>9</v>
      </c>
      <c r="Z399" s="7" t="s">
        <v>9</v>
      </c>
      <c r="AA399" s="7" t="s">
        <v>9</v>
      </c>
      <c r="AB399" s="7" t="s">
        <v>9</v>
      </c>
      <c r="AC399" s="7" t="s">
        <v>9</v>
      </c>
      <c r="AD399" s="7" t="s">
        <v>9</v>
      </c>
      <c r="AE399" s="29" t="s">
        <v>9</v>
      </c>
    </row>
    <row r="400" spans="1:31" x14ac:dyDescent="0.25">
      <c r="A400" s="5" t="s">
        <v>730</v>
      </c>
      <c r="B400" s="3" t="s">
        <v>731</v>
      </c>
      <c r="C400" s="9">
        <v>904</v>
      </c>
      <c r="D400" s="39">
        <v>323.3</v>
      </c>
      <c r="E400" s="40">
        <v>28017</v>
      </c>
      <c r="F400" s="39">
        <v>429</v>
      </c>
      <c r="G400" s="39">
        <v>119.5</v>
      </c>
      <c r="H400" s="4">
        <v>159.9</v>
      </c>
      <c r="I400" s="10" t="s">
        <v>9</v>
      </c>
      <c r="J400" s="7" t="s">
        <v>9</v>
      </c>
      <c r="K400" s="7" t="s">
        <v>9</v>
      </c>
      <c r="L400" s="7" t="s">
        <v>9</v>
      </c>
      <c r="M400" s="7" t="s">
        <v>9</v>
      </c>
      <c r="N400" s="7" t="s">
        <v>9</v>
      </c>
      <c r="O400" s="7" t="s">
        <v>9</v>
      </c>
      <c r="P400" s="7" t="s">
        <v>9</v>
      </c>
      <c r="Q400" s="7" t="s">
        <v>9</v>
      </c>
      <c r="R400" s="7" t="s">
        <v>9</v>
      </c>
      <c r="S400" s="7" t="s">
        <v>9</v>
      </c>
      <c r="T400" s="7" t="s">
        <v>9</v>
      </c>
      <c r="U400" s="7" t="s">
        <v>9</v>
      </c>
      <c r="V400" s="7" t="s">
        <v>9</v>
      </c>
      <c r="W400" s="7" t="s">
        <v>9</v>
      </c>
      <c r="X400" s="7" t="s">
        <v>9</v>
      </c>
      <c r="Y400" s="7" t="s">
        <v>9</v>
      </c>
      <c r="Z400" s="7" t="s">
        <v>9</v>
      </c>
      <c r="AA400" s="7" t="s">
        <v>9</v>
      </c>
      <c r="AB400" s="7" t="s">
        <v>9</v>
      </c>
      <c r="AC400" s="7" t="s">
        <v>9</v>
      </c>
      <c r="AD400" s="7" t="s">
        <v>9</v>
      </c>
      <c r="AE400" s="29" t="s">
        <v>9</v>
      </c>
    </row>
    <row r="401" spans="1:31" x14ac:dyDescent="0.25">
      <c r="A401" s="5" t="s">
        <v>732</v>
      </c>
      <c r="B401" s="3" t="s">
        <v>733</v>
      </c>
      <c r="C401" s="120">
        <v>700.43100000000004</v>
      </c>
      <c r="D401" s="121">
        <v>309.923</v>
      </c>
      <c r="E401" s="122">
        <v>25699.3</v>
      </c>
      <c r="F401" s="121">
        <v>1418.758</v>
      </c>
      <c r="G401" s="121">
        <v>65.59</v>
      </c>
      <c r="H401" s="123">
        <v>526.60199999999998</v>
      </c>
      <c r="I401" s="10">
        <v>2019</v>
      </c>
      <c r="J401" s="7" t="s">
        <v>9</v>
      </c>
      <c r="K401" s="7" t="s">
        <v>9</v>
      </c>
      <c r="L401" s="7" t="s">
        <v>9</v>
      </c>
      <c r="M401" s="7" t="s">
        <v>9</v>
      </c>
      <c r="N401" s="7" t="s">
        <v>9</v>
      </c>
      <c r="O401" s="7" t="s">
        <v>9</v>
      </c>
      <c r="P401" s="7" t="s">
        <v>9</v>
      </c>
      <c r="Q401" s="7" t="s">
        <v>9</v>
      </c>
      <c r="R401" s="7" t="s">
        <v>9</v>
      </c>
      <c r="S401" s="7" t="s">
        <v>9</v>
      </c>
      <c r="T401" s="7" t="s">
        <v>9</v>
      </c>
      <c r="U401" s="7" t="s">
        <v>9</v>
      </c>
      <c r="V401" s="7" t="s">
        <v>9</v>
      </c>
      <c r="W401" s="7" t="s">
        <v>9</v>
      </c>
      <c r="X401" s="7" t="s">
        <v>9</v>
      </c>
      <c r="Y401" s="7" t="s">
        <v>9</v>
      </c>
      <c r="Z401" s="7" t="s">
        <v>9</v>
      </c>
      <c r="AA401" s="7" t="s">
        <v>9</v>
      </c>
      <c r="AB401" s="7" t="s">
        <v>9</v>
      </c>
      <c r="AC401" s="7" t="s">
        <v>9</v>
      </c>
      <c r="AD401" s="7" t="s">
        <v>9</v>
      </c>
      <c r="AE401" s="29" t="s">
        <v>9</v>
      </c>
    </row>
    <row r="402" spans="1:31" x14ac:dyDescent="0.25">
      <c r="A402" s="5" t="s">
        <v>734</v>
      </c>
      <c r="B402" s="3" t="s">
        <v>735</v>
      </c>
      <c r="C402" s="9">
        <v>1766.49</v>
      </c>
      <c r="D402" s="39">
        <v>362.57666666666597</v>
      </c>
      <c r="E402" s="40">
        <v>32533</v>
      </c>
      <c r="F402" s="39">
        <v>518.46</v>
      </c>
      <c r="G402" s="39">
        <v>102.76</v>
      </c>
      <c r="H402" s="4">
        <v>258.70999999999998</v>
      </c>
      <c r="I402" s="10" t="s">
        <v>9</v>
      </c>
      <c r="J402" s="7" t="s">
        <v>9</v>
      </c>
      <c r="K402" s="7" t="s">
        <v>9</v>
      </c>
      <c r="L402" s="7" t="s">
        <v>9</v>
      </c>
      <c r="M402" s="7" t="s">
        <v>9</v>
      </c>
      <c r="N402" s="7" t="s">
        <v>9</v>
      </c>
      <c r="O402" s="7" t="s">
        <v>9</v>
      </c>
      <c r="P402" s="7" t="s">
        <v>9</v>
      </c>
      <c r="Q402" s="7" t="s">
        <v>9</v>
      </c>
      <c r="R402" s="7" t="s">
        <v>9</v>
      </c>
      <c r="S402" s="7" t="s">
        <v>9</v>
      </c>
      <c r="T402" s="7" t="s">
        <v>9</v>
      </c>
      <c r="U402" s="7" t="s">
        <v>9</v>
      </c>
      <c r="V402" s="7" t="s">
        <v>9</v>
      </c>
      <c r="W402" s="7" t="s">
        <v>9</v>
      </c>
      <c r="X402" s="7" t="s">
        <v>9</v>
      </c>
      <c r="Y402" s="7" t="s">
        <v>9</v>
      </c>
      <c r="Z402" s="7" t="s">
        <v>9</v>
      </c>
      <c r="AA402" s="7" t="s">
        <v>9</v>
      </c>
      <c r="AB402" s="7" t="s">
        <v>9</v>
      </c>
      <c r="AC402" s="7" t="s">
        <v>9</v>
      </c>
      <c r="AD402" s="7" t="s">
        <v>9</v>
      </c>
      <c r="AE402" s="29" t="s">
        <v>9</v>
      </c>
    </row>
    <row r="403" spans="1:31" x14ac:dyDescent="0.25">
      <c r="A403" s="5" t="s">
        <v>736</v>
      </c>
      <c r="B403" s="3" t="s">
        <v>737</v>
      </c>
      <c r="C403" s="9">
        <v>139.1</v>
      </c>
      <c r="D403" s="39">
        <v>65.08</v>
      </c>
      <c r="E403" s="40">
        <v>3894</v>
      </c>
      <c r="F403" s="39">
        <v>347.87</v>
      </c>
      <c r="G403" s="39">
        <v>96.292749999999998</v>
      </c>
      <c r="H403" s="4">
        <v>95.21</v>
      </c>
      <c r="I403" s="10" t="s">
        <v>9</v>
      </c>
      <c r="J403" s="7" t="s">
        <v>9</v>
      </c>
      <c r="K403" s="7" t="s">
        <v>9</v>
      </c>
      <c r="L403" s="7" t="s">
        <v>9</v>
      </c>
      <c r="M403" s="7" t="s">
        <v>9</v>
      </c>
      <c r="N403" s="7" t="s">
        <v>9</v>
      </c>
      <c r="O403" s="7" t="s">
        <v>9</v>
      </c>
      <c r="P403" s="7" t="s">
        <v>9</v>
      </c>
      <c r="Q403" s="7" t="s">
        <v>9</v>
      </c>
      <c r="R403" s="7" t="s">
        <v>9</v>
      </c>
      <c r="S403" s="7" t="s">
        <v>9</v>
      </c>
      <c r="T403" s="7" t="s">
        <v>9</v>
      </c>
      <c r="U403" s="7" t="s">
        <v>9</v>
      </c>
      <c r="V403" s="7" t="s">
        <v>9</v>
      </c>
      <c r="W403" s="7" t="s">
        <v>9</v>
      </c>
      <c r="X403" s="7" t="s">
        <v>9</v>
      </c>
      <c r="Y403" s="7" t="s">
        <v>9</v>
      </c>
      <c r="Z403" s="7" t="s">
        <v>9</v>
      </c>
      <c r="AA403" s="7" t="s">
        <v>9</v>
      </c>
      <c r="AB403" s="7" t="s">
        <v>9</v>
      </c>
      <c r="AC403" s="7" t="s">
        <v>9</v>
      </c>
      <c r="AD403" s="7" t="s">
        <v>9</v>
      </c>
      <c r="AE403" s="29" t="s">
        <v>9</v>
      </c>
    </row>
    <row r="404" spans="1:31" x14ac:dyDescent="0.25">
      <c r="A404" s="5" t="s">
        <v>738</v>
      </c>
      <c r="B404" s="3" t="s">
        <v>739</v>
      </c>
      <c r="C404" s="9"/>
      <c r="D404" s="39"/>
      <c r="E404" s="40"/>
      <c r="F404" s="39"/>
      <c r="G404" s="39"/>
      <c r="H404" s="4"/>
      <c r="I404" s="10" t="s">
        <v>9</v>
      </c>
      <c r="J404" s="7" t="s">
        <v>9</v>
      </c>
      <c r="K404" s="7" t="s">
        <v>9</v>
      </c>
      <c r="L404" s="7" t="s">
        <v>9</v>
      </c>
      <c r="M404" s="7" t="s">
        <v>9</v>
      </c>
      <c r="N404" s="7" t="s">
        <v>9</v>
      </c>
      <c r="O404" s="7" t="s">
        <v>9</v>
      </c>
      <c r="P404" s="7" t="s">
        <v>9</v>
      </c>
      <c r="Q404" s="7" t="s">
        <v>9</v>
      </c>
      <c r="R404" s="7" t="s">
        <v>9</v>
      </c>
      <c r="S404" s="7" t="s">
        <v>9</v>
      </c>
      <c r="T404" s="7" t="s">
        <v>9</v>
      </c>
      <c r="U404" s="7" t="s">
        <v>9</v>
      </c>
      <c r="V404" s="7" t="s">
        <v>9</v>
      </c>
      <c r="W404" s="7" t="s">
        <v>9</v>
      </c>
      <c r="X404" s="7" t="s">
        <v>9</v>
      </c>
      <c r="Y404" s="7" t="s">
        <v>9</v>
      </c>
      <c r="Z404" s="7" t="s">
        <v>9</v>
      </c>
      <c r="AA404" s="7" t="s">
        <v>9</v>
      </c>
      <c r="AB404" s="7" t="s">
        <v>9</v>
      </c>
      <c r="AC404" s="7" t="s">
        <v>9</v>
      </c>
      <c r="AD404" s="7" t="s">
        <v>9</v>
      </c>
      <c r="AE404" s="29" t="s">
        <v>9</v>
      </c>
    </row>
    <row r="405" spans="1:31" x14ac:dyDescent="0.25">
      <c r="A405" s="5" t="s">
        <v>740</v>
      </c>
      <c r="B405" s="3" t="s">
        <v>741</v>
      </c>
      <c r="C405" s="9"/>
      <c r="D405" s="39"/>
      <c r="E405" s="40"/>
      <c r="F405" s="39"/>
      <c r="G405" s="39"/>
      <c r="H405" s="4"/>
      <c r="I405" s="10" t="s">
        <v>9</v>
      </c>
      <c r="J405" s="7" t="s">
        <v>9</v>
      </c>
      <c r="K405" s="7" t="s">
        <v>9</v>
      </c>
      <c r="L405" s="7" t="s">
        <v>9</v>
      </c>
      <c r="M405" s="7" t="s">
        <v>9</v>
      </c>
      <c r="N405" s="7" t="s">
        <v>9</v>
      </c>
      <c r="O405" s="7" t="s">
        <v>9</v>
      </c>
      <c r="P405" s="7" t="s">
        <v>9</v>
      </c>
      <c r="Q405" s="7" t="s">
        <v>9</v>
      </c>
      <c r="R405" s="7" t="s">
        <v>9</v>
      </c>
      <c r="S405" s="7" t="s">
        <v>9</v>
      </c>
      <c r="T405" s="7" t="s">
        <v>9</v>
      </c>
      <c r="U405" s="7" t="s">
        <v>9</v>
      </c>
      <c r="V405" s="7" t="s">
        <v>9</v>
      </c>
      <c r="W405" s="7" t="s">
        <v>9</v>
      </c>
      <c r="X405" s="7" t="s">
        <v>9</v>
      </c>
      <c r="Y405" s="7" t="s">
        <v>9</v>
      </c>
      <c r="Z405" s="7" t="s">
        <v>9</v>
      </c>
      <c r="AA405" s="7" t="s">
        <v>9</v>
      </c>
      <c r="AB405" s="7" t="s">
        <v>9</v>
      </c>
      <c r="AC405" s="7" t="s">
        <v>9</v>
      </c>
      <c r="AD405" s="7" t="s">
        <v>9</v>
      </c>
      <c r="AE405" s="29" t="s">
        <v>9</v>
      </c>
    </row>
    <row r="406" spans="1:31" x14ac:dyDescent="0.25">
      <c r="A406" s="5" t="s">
        <v>742</v>
      </c>
      <c r="B406" s="3" t="s">
        <v>743</v>
      </c>
      <c r="C406" s="9"/>
      <c r="D406" s="39"/>
      <c r="E406" s="40"/>
      <c r="F406" s="39"/>
      <c r="G406" s="39"/>
      <c r="H406" s="4"/>
      <c r="I406" s="10" t="s">
        <v>9</v>
      </c>
      <c r="J406" s="7" t="s">
        <v>9</v>
      </c>
      <c r="K406" s="7" t="s">
        <v>9</v>
      </c>
      <c r="L406" s="7" t="s">
        <v>9</v>
      </c>
      <c r="M406" s="7" t="s">
        <v>9</v>
      </c>
      <c r="N406" s="7" t="s">
        <v>9</v>
      </c>
      <c r="O406" s="7" t="s">
        <v>9</v>
      </c>
      <c r="P406" s="7" t="s">
        <v>9</v>
      </c>
      <c r="Q406" s="7" t="s">
        <v>9</v>
      </c>
      <c r="R406" s="7" t="s">
        <v>9</v>
      </c>
      <c r="S406" s="7" t="s">
        <v>9</v>
      </c>
      <c r="T406" s="7" t="s">
        <v>9</v>
      </c>
      <c r="U406" s="7" t="s">
        <v>9</v>
      </c>
      <c r="V406" s="7" t="s">
        <v>9</v>
      </c>
      <c r="W406" s="7" t="s">
        <v>9</v>
      </c>
      <c r="X406" s="7" t="s">
        <v>9</v>
      </c>
      <c r="Y406" s="7" t="s">
        <v>9</v>
      </c>
      <c r="Z406" s="7" t="s">
        <v>9</v>
      </c>
      <c r="AA406" s="7" t="s">
        <v>9</v>
      </c>
      <c r="AB406" s="7" t="s">
        <v>9</v>
      </c>
      <c r="AC406" s="7" t="s">
        <v>9</v>
      </c>
      <c r="AD406" s="7" t="s">
        <v>9</v>
      </c>
      <c r="AE406" s="29" t="s">
        <v>9</v>
      </c>
    </row>
    <row r="407" spans="1:31" x14ac:dyDescent="0.25">
      <c r="A407" s="5" t="s">
        <v>744</v>
      </c>
      <c r="B407" s="3" t="s">
        <v>745</v>
      </c>
      <c r="C407" s="9">
        <v>510.31</v>
      </c>
      <c r="D407" s="39">
        <v>270.66000000000003</v>
      </c>
      <c r="E407" s="40">
        <v>24743</v>
      </c>
      <c r="F407" s="39">
        <v>177.32</v>
      </c>
      <c r="G407" s="39">
        <v>91.15</v>
      </c>
      <c r="H407" s="4">
        <v>201.73</v>
      </c>
      <c r="I407" s="10" t="s">
        <v>9</v>
      </c>
      <c r="J407" s="7" t="s">
        <v>9</v>
      </c>
      <c r="K407" s="7" t="s">
        <v>9</v>
      </c>
      <c r="L407" s="7" t="s">
        <v>9</v>
      </c>
      <c r="M407" s="7" t="s">
        <v>9</v>
      </c>
      <c r="N407" s="7" t="s">
        <v>9</v>
      </c>
      <c r="O407" s="7" t="s">
        <v>9</v>
      </c>
      <c r="P407" s="7" t="s">
        <v>9</v>
      </c>
      <c r="Q407" s="7" t="s">
        <v>9</v>
      </c>
      <c r="R407" s="7" t="s">
        <v>9</v>
      </c>
      <c r="S407" s="7" t="s">
        <v>9</v>
      </c>
      <c r="T407" s="7" t="s">
        <v>9</v>
      </c>
      <c r="U407" s="7" t="s">
        <v>9</v>
      </c>
      <c r="V407" s="7" t="s">
        <v>9</v>
      </c>
      <c r="W407" s="7" t="s">
        <v>9</v>
      </c>
      <c r="X407" s="7" t="s">
        <v>9</v>
      </c>
      <c r="Y407" s="7" t="s">
        <v>9</v>
      </c>
      <c r="Z407" s="7" t="s">
        <v>9</v>
      </c>
      <c r="AA407" s="7" t="s">
        <v>9</v>
      </c>
      <c r="AB407" s="7" t="s">
        <v>9</v>
      </c>
      <c r="AC407" s="7" t="s">
        <v>9</v>
      </c>
      <c r="AD407" s="7" t="s">
        <v>9</v>
      </c>
      <c r="AE407" s="29" t="s">
        <v>9</v>
      </c>
    </row>
    <row r="408" spans="1:31" x14ac:dyDescent="0.25">
      <c r="A408" s="5" t="s">
        <v>746</v>
      </c>
      <c r="B408" s="3" t="s">
        <v>747</v>
      </c>
      <c r="C408" s="9">
        <v>394.33510439999998</v>
      </c>
      <c r="D408" s="39">
        <v>160</v>
      </c>
      <c r="E408" s="40">
        <v>7523</v>
      </c>
      <c r="F408" s="39">
        <v>1223.94</v>
      </c>
      <c r="G408" s="39">
        <v>80</v>
      </c>
      <c r="H408" s="4">
        <v>116.26927057499999</v>
      </c>
      <c r="I408" s="10" t="s">
        <v>9</v>
      </c>
      <c r="J408" s="7">
        <v>2.67</v>
      </c>
      <c r="K408" s="7" t="s">
        <v>9</v>
      </c>
      <c r="L408" s="7" t="s">
        <v>9</v>
      </c>
      <c r="M408" s="7" t="s">
        <v>9</v>
      </c>
      <c r="N408" s="7" t="s">
        <v>9</v>
      </c>
      <c r="O408" s="7" t="s">
        <v>9</v>
      </c>
      <c r="P408" s="7" t="s">
        <v>9</v>
      </c>
      <c r="Q408" s="7" t="s">
        <v>9</v>
      </c>
      <c r="R408" s="7" t="s">
        <v>9</v>
      </c>
      <c r="S408" s="7" t="s">
        <v>9</v>
      </c>
      <c r="T408" s="7" t="s">
        <v>9</v>
      </c>
      <c r="U408" s="7" t="s">
        <v>9</v>
      </c>
      <c r="V408" s="7" t="s">
        <v>9</v>
      </c>
      <c r="W408" s="7" t="s">
        <v>9</v>
      </c>
      <c r="X408" s="7" t="s">
        <v>9</v>
      </c>
      <c r="Y408" s="7" t="s">
        <v>9</v>
      </c>
      <c r="Z408" s="7" t="s">
        <v>9</v>
      </c>
      <c r="AA408" s="7" t="s">
        <v>9</v>
      </c>
      <c r="AB408" s="7" t="s">
        <v>9</v>
      </c>
      <c r="AC408" s="7" t="s">
        <v>9</v>
      </c>
      <c r="AD408" s="7" t="s">
        <v>9</v>
      </c>
      <c r="AE408" s="29" t="s">
        <v>9</v>
      </c>
    </row>
    <row r="409" spans="1:31" x14ac:dyDescent="0.25">
      <c r="A409" s="5" t="s">
        <v>748</v>
      </c>
      <c r="B409" s="3" t="s">
        <v>749</v>
      </c>
      <c r="C409" s="9">
        <v>200.10102565</v>
      </c>
      <c r="D409" s="39">
        <v>108.5</v>
      </c>
      <c r="E409" s="40">
        <v>6572.5</v>
      </c>
      <c r="F409" s="39">
        <v>938.45249999999999</v>
      </c>
      <c r="G409" s="39">
        <v>67.5</v>
      </c>
      <c r="H409" s="4">
        <v>56.629563797499998</v>
      </c>
      <c r="I409" s="10" t="s">
        <v>9</v>
      </c>
      <c r="J409" s="7" t="s">
        <v>9</v>
      </c>
      <c r="K409" s="7" t="s">
        <v>9</v>
      </c>
      <c r="L409" s="7" t="s">
        <v>9</v>
      </c>
      <c r="M409" s="7" t="s">
        <v>9</v>
      </c>
      <c r="N409" s="7" t="s">
        <v>9</v>
      </c>
      <c r="O409" s="7" t="s">
        <v>9</v>
      </c>
      <c r="P409" s="7" t="s">
        <v>9</v>
      </c>
      <c r="Q409" s="7" t="s">
        <v>9</v>
      </c>
      <c r="R409" s="7" t="s">
        <v>9</v>
      </c>
      <c r="S409" s="7" t="s">
        <v>9</v>
      </c>
      <c r="T409" s="7" t="s">
        <v>9</v>
      </c>
      <c r="U409" s="7" t="s">
        <v>9</v>
      </c>
      <c r="V409" s="7" t="s">
        <v>9</v>
      </c>
      <c r="W409" s="7" t="s">
        <v>9</v>
      </c>
      <c r="X409" s="7" t="s">
        <v>9</v>
      </c>
      <c r="Y409" s="7" t="s">
        <v>9</v>
      </c>
      <c r="Z409" s="7" t="s">
        <v>9</v>
      </c>
      <c r="AA409" s="7" t="s">
        <v>9</v>
      </c>
      <c r="AB409" s="7" t="s">
        <v>9</v>
      </c>
      <c r="AC409" s="7" t="s">
        <v>9</v>
      </c>
      <c r="AD409" s="7" t="s">
        <v>9</v>
      </c>
      <c r="AE409" s="29" t="s">
        <v>9</v>
      </c>
    </row>
    <row r="410" spans="1:31" x14ac:dyDescent="0.25">
      <c r="A410" s="5" t="s">
        <v>750</v>
      </c>
      <c r="B410" s="3" t="s">
        <v>751</v>
      </c>
      <c r="C410" s="9">
        <v>1091.9003052749999</v>
      </c>
      <c r="D410" s="39">
        <v>628.35</v>
      </c>
      <c r="E410" s="40">
        <v>56082</v>
      </c>
      <c r="F410" s="39">
        <v>968.66750000000002</v>
      </c>
      <c r="G410" s="39">
        <v>90</v>
      </c>
      <c r="H410" s="4">
        <v>141.84994134999999</v>
      </c>
      <c r="I410" s="10" t="s">
        <v>9</v>
      </c>
      <c r="J410" s="7" t="s">
        <v>9</v>
      </c>
      <c r="K410" s="7" t="s">
        <v>9</v>
      </c>
      <c r="L410" s="7" t="s">
        <v>9</v>
      </c>
      <c r="M410" s="7" t="s">
        <v>9</v>
      </c>
      <c r="N410" s="7" t="s">
        <v>9</v>
      </c>
      <c r="O410" s="7" t="s">
        <v>9</v>
      </c>
      <c r="P410" s="7" t="s">
        <v>9</v>
      </c>
      <c r="Q410" s="7" t="s">
        <v>9</v>
      </c>
      <c r="R410" s="7" t="s">
        <v>9</v>
      </c>
      <c r="S410" s="7" t="s">
        <v>9</v>
      </c>
      <c r="T410" s="7" t="s">
        <v>9</v>
      </c>
      <c r="U410" s="7" t="s">
        <v>9</v>
      </c>
      <c r="V410" s="7" t="s">
        <v>9</v>
      </c>
      <c r="W410" s="7" t="s">
        <v>9</v>
      </c>
      <c r="X410" s="7" t="s">
        <v>9</v>
      </c>
      <c r="Y410" s="7" t="s">
        <v>9</v>
      </c>
      <c r="Z410" s="7" t="s">
        <v>9</v>
      </c>
      <c r="AA410" s="7" t="s">
        <v>9</v>
      </c>
      <c r="AB410" s="7" t="s">
        <v>9</v>
      </c>
      <c r="AC410" s="7" t="s">
        <v>9</v>
      </c>
      <c r="AD410" s="7" t="s">
        <v>9</v>
      </c>
      <c r="AE410" s="29" t="s">
        <v>9</v>
      </c>
    </row>
    <row r="411" spans="1:31" x14ac:dyDescent="0.25">
      <c r="A411" s="5" t="s">
        <v>752</v>
      </c>
      <c r="B411" s="3" t="s">
        <v>753</v>
      </c>
      <c r="C411" s="9">
        <v>252.40775024999999</v>
      </c>
      <c r="D411" s="39">
        <v>335.25</v>
      </c>
      <c r="E411" s="40">
        <v>22804</v>
      </c>
      <c r="F411" s="39">
        <v>221.66</v>
      </c>
      <c r="G411" s="39">
        <v>80</v>
      </c>
      <c r="H411" s="4">
        <v>198.38224975</v>
      </c>
      <c r="I411" s="10" t="s">
        <v>9</v>
      </c>
      <c r="J411" s="7" t="s">
        <v>9</v>
      </c>
      <c r="K411" s="7" t="s">
        <v>9</v>
      </c>
      <c r="L411" s="7" t="s">
        <v>9</v>
      </c>
      <c r="M411" s="7" t="s">
        <v>9</v>
      </c>
      <c r="N411" s="7" t="s">
        <v>9</v>
      </c>
      <c r="O411" s="7" t="s">
        <v>9</v>
      </c>
      <c r="P411" s="7" t="s">
        <v>9</v>
      </c>
      <c r="Q411" s="7" t="s">
        <v>9</v>
      </c>
      <c r="R411" s="7" t="s">
        <v>9</v>
      </c>
      <c r="S411" s="7" t="s">
        <v>9</v>
      </c>
      <c r="T411" s="7" t="s">
        <v>9</v>
      </c>
      <c r="U411" s="7" t="s">
        <v>9</v>
      </c>
      <c r="V411" s="7" t="s">
        <v>9</v>
      </c>
      <c r="W411" s="7" t="s">
        <v>9</v>
      </c>
      <c r="X411" s="7" t="s">
        <v>9</v>
      </c>
      <c r="Y411" s="7" t="s">
        <v>9</v>
      </c>
      <c r="Z411" s="7" t="s">
        <v>9</v>
      </c>
      <c r="AA411" s="7" t="s">
        <v>9</v>
      </c>
      <c r="AB411" s="7" t="s">
        <v>9</v>
      </c>
      <c r="AC411" s="7" t="s">
        <v>9</v>
      </c>
      <c r="AD411" s="7" t="s">
        <v>9</v>
      </c>
      <c r="AE411" s="29" t="s">
        <v>9</v>
      </c>
    </row>
    <row r="412" spans="1:31" x14ac:dyDescent="0.25">
      <c r="A412" s="5" t="s">
        <v>754</v>
      </c>
      <c r="B412" s="3" t="s">
        <v>755</v>
      </c>
      <c r="C412" s="9">
        <v>0</v>
      </c>
      <c r="D412" s="39">
        <v>207.68787879999999</v>
      </c>
      <c r="E412" s="40">
        <v>18189.75</v>
      </c>
      <c r="F412" s="39">
        <v>1339.22</v>
      </c>
      <c r="G412" s="39">
        <v>75.107500000000002</v>
      </c>
      <c r="H412" s="4">
        <v>131.34022759749999</v>
      </c>
      <c r="I412" s="10" t="s">
        <v>9</v>
      </c>
      <c r="J412" s="7" t="s">
        <v>9</v>
      </c>
      <c r="K412" s="7" t="s">
        <v>9</v>
      </c>
      <c r="L412" s="7" t="s">
        <v>9</v>
      </c>
      <c r="M412" s="7" t="s">
        <v>9</v>
      </c>
      <c r="N412" s="7" t="s">
        <v>9</v>
      </c>
      <c r="O412" s="7" t="s">
        <v>9</v>
      </c>
      <c r="P412" s="7" t="s">
        <v>9</v>
      </c>
      <c r="Q412" s="7" t="s">
        <v>9</v>
      </c>
      <c r="R412" s="7" t="s">
        <v>9</v>
      </c>
      <c r="S412" s="7" t="s">
        <v>9</v>
      </c>
      <c r="T412" s="7" t="s">
        <v>9</v>
      </c>
      <c r="U412" s="7" t="s">
        <v>9</v>
      </c>
      <c r="V412" s="7" t="s">
        <v>9</v>
      </c>
      <c r="W412" s="7" t="s">
        <v>9</v>
      </c>
      <c r="X412" s="7" t="s">
        <v>9</v>
      </c>
      <c r="Y412" s="7" t="s">
        <v>9</v>
      </c>
      <c r="Z412" s="7" t="s">
        <v>9</v>
      </c>
      <c r="AA412" s="7" t="s">
        <v>9</v>
      </c>
      <c r="AB412" s="7" t="s">
        <v>9</v>
      </c>
      <c r="AC412" s="7" t="s">
        <v>9</v>
      </c>
      <c r="AD412" s="7" t="s">
        <v>9</v>
      </c>
      <c r="AE412" s="29" t="s">
        <v>9</v>
      </c>
    </row>
    <row r="413" spans="1:31" x14ac:dyDescent="0.25">
      <c r="A413" s="5" t="s">
        <v>757</v>
      </c>
      <c r="B413" s="3" t="s">
        <v>758</v>
      </c>
      <c r="C413" s="9">
        <v>213.21907407</v>
      </c>
      <c r="D413" s="39">
        <v>97.846590910000003</v>
      </c>
      <c r="E413" s="40">
        <v>7829</v>
      </c>
      <c r="F413" s="39">
        <v>268.74399999999901</v>
      </c>
      <c r="G413" s="39">
        <v>66.400000000000006</v>
      </c>
      <c r="H413" s="4">
        <v>38.020302172500003</v>
      </c>
      <c r="I413" s="10" t="s">
        <v>9</v>
      </c>
      <c r="J413" s="7" t="s">
        <v>9</v>
      </c>
      <c r="K413" s="7" t="s">
        <v>9</v>
      </c>
      <c r="L413" s="7" t="s">
        <v>9</v>
      </c>
      <c r="M413" s="7" t="s">
        <v>9</v>
      </c>
      <c r="N413" s="7" t="s">
        <v>9</v>
      </c>
      <c r="O413" s="7" t="s">
        <v>9</v>
      </c>
      <c r="P413" s="7" t="s">
        <v>9</v>
      </c>
      <c r="Q413" s="7" t="s">
        <v>9</v>
      </c>
      <c r="R413" s="7" t="s">
        <v>9</v>
      </c>
      <c r="S413" s="7" t="s">
        <v>9</v>
      </c>
      <c r="T413" s="7" t="s">
        <v>9</v>
      </c>
      <c r="U413" s="7" t="s">
        <v>9</v>
      </c>
      <c r="V413" s="7" t="s">
        <v>9</v>
      </c>
      <c r="W413" s="7" t="s">
        <v>9</v>
      </c>
      <c r="X413" s="7" t="s">
        <v>9</v>
      </c>
      <c r="Y413" s="7" t="s">
        <v>9</v>
      </c>
      <c r="Z413" s="7" t="s">
        <v>9</v>
      </c>
      <c r="AA413" s="7" t="s">
        <v>9</v>
      </c>
      <c r="AB413" s="7" t="s">
        <v>9</v>
      </c>
      <c r="AC413" s="7" t="s">
        <v>9</v>
      </c>
      <c r="AD413" s="7" t="s">
        <v>9</v>
      </c>
      <c r="AE413" s="29" t="s">
        <v>9</v>
      </c>
    </row>
    <row r="414" spans="1:31" x14ac:dyDescent="0.25">
      <c r="A414" s="5" t="s">
        <v>759</v>
      </c>
      <c r="B414" s="3" t="s">
        <v>760</v>
      </c>
      <c r="C414" s="9">
        <v>1050.394055</v>
      </c>
      <c r="D414" s="39">
        <v>645.75</v>
      </c>
      <c r="E414" s="40">
        <v>54877</v>
      </c>
      <c r="F414" s="39">
        <v>929.18432975646203</v>
      </c>
      <c r="G414" s="39">
        <v>68.704999999999998</v>
      </c>
      <c r="H414" s="4">
        <v>215.13300439999901</v>
      </c>
      <c r="I414" s="10" t="s">
        <v>9</v>
      </c>
      <c r="J414" s="7" t="s">
        <v>9</v>
      </c>
      <c r="K414" s="7" t="s">
        <v>9</v>
      </c>
      <c r="L414" s="7" t="s">
        <v>9</v>
      </c>
      <c r="M414" s="7" t="s">
        <v>9</v>
      </c>
      <c r="N414" s="7" t="s">
        <v>9</v>
      </c>
      <c r="O414" s="7" t="s">
        <v>9</v>
      </c>
      <c r="P414" s="7" t="s">
        <v>9</v>
      </c>
      <c r="Q414" s="7" t="s">
        <v>9</v>
      </c>
      <c r="R414" s="7" t="s">
        <v>9</v>
      </c>
      <c r="S414" s="7" t="s">
        <v>9</v>
      </c>
      <c r="T414" s="7" t="s">
        <v>9</v>
      </c>
      <c r="U414" s="7" t="s">
        <v>9</v>
      </c>
      <c r="V414" s="7" t="s">
        <v>9</v>
      </c>
      <c r="W414" s="7" t="s">
        <v>9</v>
      </c>
      <c r="X414" s="7" t="s">
        <v>9</v>
      </c>
      <c r="Y414" s="7" t="s">
        <v>9</v>
      </c>
      <c r="Z414" s="7" t="s">
        <v>9</v>
      </c>
      <c r="AA414" s="7" t="s">
        <v>9</v>
      </c>
      <c r="AB414" s="7" t="s">
        <v>9</v>
      </c>
      <c r="AC414" s="7" t="s">
        <v>9</v>
      </c>
      <c r="AD414" s="7" t="s">
        <v>9</v>
      </c>
      <c r="AE414" s="29" t="s">
        <v>9</v>
      </c>
    </row>
    <row r="415" spans="1:31" x14ac:dyDescent="0.25">
      <c r="A415" s="5" t="s">
        <v>761</v>
      </c>
      <c r="B415" s="3" t="s">
        <v>762</v>
      </c>
      <c r="C415" s="9">
        <v>73.454870584999995</v>
      </c>
      <c r="D415" s="39">
        <v>65.149999999999906</v>
      </c>
      <c r="E415" s="40">
        <v>4213</v>
      </c>
      <c r="F415" s="39">
        <v>435.66271084164902</v>
      </c>
      <c r="G415" s="39">
        <v>100</v>
      </c>
      <c r="H415" s="4">
        <v>18.125912015000001</v>
      </c>
      <c r="I415" s="10" t="s">
        <v>9</v>
      </c>
      <c r="J415" s="7" t="s">
        <v>9</v>
      </c>
      <c r="K415" s="7" t="s">
        <v>9</v>
      </c>
      <c r="L415" s="7" t="s">
        <v>9</v>
      </c>
      <c r="M415" s="7" t="s">
        <v>9</v>
      </c>
      <c r="N415" s="7" t="s">
        <v>9</v>
      </c>
      <c r="O415" s="7" t="s">
        <v>9</v>
      </c>
      <c r="P415" s="7" t="s">
        <v>9</v>
      </c>
      <c r="Q415" s="7" t="s">
        <v>9</v>
      </c>
      <c r="R415" s="7" t="s">
        <v>9</v>
      </c>
      <c r="S415" s="7" t="s">
        <v>9</v>
      </c>
      <c r="T415" s="7" t="s">
        <v>9</v>
      </c>
      <c r="U415" s="7" t="s">
        <v>9</v>
      </c>
      <c r="V415" s="7" t="s">
        <v>9</v>
      </c>
      <c r="W415" s="7" t="s">
        <v>9</v>
      </c>
      <c r="X415" s="7" t="s">
        <v>9</v>
      </c>
      <c r="Y415" s="7" t="s">
        <v>9</v>
      </c>
      <c r="Z415" s="7" t="s">
        <v>9</v>
      </c>
      <c r="AA415" s="7" t="s">
        <v>9</v>
      </c>
      <c r="AB415" s="7" t="s">
        <v>9</v>
      </c>
      <c r="AC415" s="7" t="s">
        <v>9</v>
      </c>
      <c r="AD415" s="7" t="s">
        <v>9</v>
      </c>
      <c r="AE415" s="29" t="s">
        <v>9</v>
      </c>
    </row>
    <row r="416" spans="1:31" x14ac:dyDescent="0.25">
      <c r="A416" s="5" t="s">
        <v>763</v>
      </c>
      <c r="B416" s="3" t="s">
        <v>764</v>
      </c>
      <c r="C416" s="9">
        <v>150.4924632</v>
      </c>
      <c r="D416" s="39">
        <v>74.795000000000002</v>
      </c>
      <c r="E416" s="40">
        <v>5400.5</v>
      </c>
      <c r="F416" s="39">
        <v>683.44300832499903</v>
      </c>
      <c r="G416" s="39">
        <v>65</v>
      </c>
      <c r="H416" s="4">
        <v>29.996964884999901</v>
      </c>
      <c r="I416" s="10" t="s">
        <v>9</v>
      </c>
      <c r="J416" s="7">
        <v>1.79</v>
      </c>
      <c r="K416" s="7" t="s">
        <v>9</v>
      </c>
      <c r="L416" s="7" t="s">
        <v>9</v>
      </c>
      <c r="M416" s="7" t="s">
        <v>9</v>
      </c>
      <c r="N416" s="7" t="s">
        <v>9</v>
      </c>
      <c r="O416" s="7" t="s">
        <v>9</v>
      </c>
      <c r="P416" s="7" t="s">
        <v>9</v>
      </c>
      <c r="Q416" s="7" t="s">
        <v>9</v>
      </c>
      <c r="R416" s="7" t="s">
        <v>9</v>
      </c>
      <c r="S416" s="7" t="s">
        <v>9</v>
      </c>
      <c r="T416" s="7" t="s">
        <v>9</v>
      </c>
      <c r="U416" s="7" t="s">
        <v>9</v>
      </c>
      <c r="V416" s="7" t="s">
        <v>9</v>
      </c>
      <c r="W416" s="7" t="s">
        <v>9</v>
      </c>
      <c r="X416" s="7" t="s">
        <v>9</v>
      </c>
      <c r="Y416" s="7" t="s">
        <v>9</v>
      </c>
      <c r="Z416" s="7" t="s">
        <v>9</v>
      </c>
      <c r="AA416" s="7" t="s">
        <v>9</v>
      </c>
      <c r="AB416" s="7" t="s">
        <v>9</v>
      </c>
      <c r="AC416" s="7" t="s">
        <v>9</v>
      </c>
      <c r="AD416" s="7" t="s">
        <v>9</v>
      </c>
      <c r="AE416" s="29" t="s">
        <v>9</v>
      </c>
    </row>
    <row r="417" spans="1:31" x14ac:dyDescent="0.25">
      <c r="A417" s="5" t="s">
        <v>765</v>
      </c>
      <c r="B417" s="3" t="s">
        <v>766</v>
      </c>
      <c r="C417" s="9">
        <v>162.44</v>
      </c>
      <c r="D417" s="39">
        <v>108.61</v>
      </c>
      <c r="E417" s="40">
        <v>4725</v>
      </c>
      <c r="F417" s="39">
        <v>188.93</v>
      </c>
      <c r="G417" s="39">
        <v>55</v>
      </c>
      <c r="H417" s="4">
        <v>31.63</v>
      </c>
      <c r="I417" s="10" t="s">
        <v>9</v>
      </c>
      <c r="J417" s="7" t="s">
        <v>9</v>
      </c>
      <c r="K417" s="7" t="s">
        <v>9</v>
      </c>
      <c r="L417" s="7" t="s">
        <v>9</v>
      </c>
      <c r="M417" s="7" t="s">
        <v>9</v>
      </c>
      <c r="N417" s="7" t="s">
        <v>9</v>
      </c>
      <c r="O417" s="7" t="s">
        <v>9</v>
      </c>
      <c r="P417" s="7" t="s">
        <v>9</v>
      </c>
      <c r="Q417" s="7" t="s">
        <v>9</v>
      </c>
      <c r="R417" s="7" t="s">
        <v>9</v>
      </c>
      <c r="S417" s="7" t="s">
        <v>9</v>
      </c>
      <c r="T417" s="7" t="s">
        <v>9</v>
      </c>
      <c r="U417" s="7" t="s">
        <v>9</v>
      </c>
      <c r="V417" s="7" t="s">
        <v>9</v>
      </c>
      <c r="W417" s="7" t="s">
        <v>9</v>
      </c>
      <c r="X417" s="7" t="s">
        <v>9</v>
      </c>
      <c r="Y417" s="7" t="s">
        <v>9</v>
      </c>
      <c r="Z417" s="7" t="s">
        <v>9</v>
      </c>
      <c r="AA417" s="7" t="s">
        <v>9</v>
      </c>
      <c r="AB417" s="7" t="s">
        <v>9</v>
      </c>
      <c r="AC417" s="7" t="s">
        <v>9</v>
      </c>
      <c r="AD417" s="7" t="s">
        <v>9</v>
      </c>
      <c r="AE417" s="29" t="s">
        <v>9</v>
      </c>
    </row>
    <row r="418" spans="1:31" x14ac:dyDescent="0.25">
      <c r="A418" s="5" t="s">
        <v>767</v>
      </c>
      <c r="B418" s="3" t="s">
        <v>768</v>
      </c>
      <c r="C418" s="9">
        <v>125.1182732325</v>
      </c>
      <c r="D418" s="39">
        <v>79.400000000000006</v>
      </c>
      <c r="E418" s="40">
        <v>3947.25</v>
      </c>
      <c r="F418" s="39">
        <v>126.24749999999899</v>
      </c>
      <c r="G418" s="39">
        <v>83</v>
      </c>
      <c r="H418" s="4">
        <v>29.931576762500001</v>
      </c>
      <c r="I418" s="10" t="s">
        <v>9</v>
      </c>
      <c r="J418" s="7" t="s">
        <v>9</v>
      </c>
      <c r="K418" s="7" t="s">
        <v>9</v>
      </c>
      <c r="L418" s="7">
        <v>250</v>
      </c>
      <c r="M418" s="7" t="s">
        <v>9</v>
      </c>
      <c r="N418" s="7" t="s">
        <v>9</v>
      </c>
      <c r="O418" s="7" t="s">
        <v>9</v>
      </c>
      <c r="P418" s="7" t="s">
        <v>9</v>
      </c>
      <c r="Q418" s="7" t="s">
        <v>9</v>
      </c>
      <c r="R418" s="7" t="s">
        <v>9</v>
      </c>
      <c r="S418" s="7" t="s">
        <v>9</v>
      </c>
      <c r="T418" s="7" t="s">
        <v>9</v>
      </c>
      <c r="U418" s="7" t="s">
        <v>9</v>
      </c>
      <c r="V418" s="7" t="s">
        <v>9</v>
      </c>
      <c r="W418" s="7" t="s">
        <v>9</v>
      </c>
      <c r="X418" s="7" t="s">
        <v>9</v>
      </c>
      <c r="Y418" s="7" t="s">
        <v>9</v>
      </c>
      <c r="Z418" s="7" t="s">
        <v>9</v>
      </c>
      <c r="AA418" s="7" t="s">
        <v>9</v>
      </c>
      <c r="AB418" s="7" t="s">
        <v>9</v>
      </c>
      <c r="AC418" s="7" t="s">
        <v>9</v>
      </c>
      <c r="AD418" s="7" t="s">
        <v>9</v>
      </c>
      <c r="AE418" s="29" t="s">
        <v>9</v>
      </c>
    </row>
    <row r="419" spans="1:31" x14ac:dyDescent="0.25">
      <c r="A419" s="5" t="s">
        <v>769</v>
      </c>
      <c r="B419" s="3" t="s">
        <v>770</v>
      </c>
      <c r="C419" s="9">
        <v>325.8121802</v>
      </c>
      <c r="D419" s="39">
        <v>47.584999999999901</v>
      </c>
      <c r="E419" s="40">
        <v>3757.25</v>
      </c>
      <c r="F419" s="39">
        <v>363.94499999999999</v>
      </c>
      <c r="G419" s="39">
        <v>103</v>
      </c>
      <c r="H419" s="4">
        <v>169.501114424999</v>
      </c>
      <c r="I419" s="10" t="s">
        <v>9</v>
      </c>
      <c r="J419" s="7" t="s">
        <v>9</v>
      </c>
      <c r="K419" s="7" t="s">
        <v>9</v>
      </c>
      <c r="L419" s="7" t="s">
        <v>9</v>
      </c>
      <c r="M419" s="7" t="s">
        <v>9</v>
      </c>
      <c r="N419" s="7" t="s">
        <v>9</v>
      </c>
      <c r="O419" s="7" t="s">
        <v>9</v>
      </c>
      <c r="P419" s="7" t="s">
        <v>9</v>
      </c>
      <c r="Q419" s="7" t="s">
        <v>9</v>
      </c>
      <c r="R419" s="7" t="s">
        <v>9</v>
      </c>
      <c r="S419" s="7" t="s">
        <v>9</v>
      </c>
      <c r="T419" s="7" t="s">
        <v>9</v>
      </c>
      <c r="U419" s="7" t="s">
        <v>9</v>
      </c>
      <c r="V419" s="7" t="s">
        <v>9</v>
      </c>
      <c r="W419" s="7" t="s">
        <v>9</v>
      </c>
      <c r="X419" s="7" t="s">
        <v>9</v>
      </c>
      <c r="Y419" s="7" t="s">
        <v>9</v>
      </c>
      <c r="Z419" s="7" t="s">
        <v>9</v>
      </c>
      <c r="AA419" s="7" t="s">
        <v>9</v>
      </c>
      <c r="AB419" s="7" t="s">
        <v>9</v>
      </c>
      <c r="AC419" s="7" t="s">
        <v>9</v>
      </c>
      <c r="AD419" s="7" t="s">
        <v>9</v>
      </c>
      <c r="AE419" s="29" t="s">
        <v>9</v>
      </c>
    </row>
    <row r="420" spans="1:31" x14ac:dyDescent="0.25">
      <c r="A420" s="5" t="s">
        <v>771</v>
      </c>
      <c r="B420" s="3" t="s">
        <v>772</v>
      </c>
      <c r="C420" s="9">
        <v>58.54764394</v>
      </c>
      <c r="D420" s="39">
        <v>50</v>
      </c>
      <c r="E420" s="40">
        <v>3267</v>
      </c>
      <c r="F420" s="39">
        <v>982.33333333333303</v>
      </c>
      <c r="G420" s="39">
        <v>78.5</v>
      </c>
      <c r="H420" s="4">
        <v>27.114856059999902</v>
      </c>
      <c r="I420" s="10" t="s">
        <v>9</v>
      </c>
      <c r="J420" s="7" t="s">
        <v>9</v>
      </c>
      <c r="K420" s="7" t="s">
        <v>9</v>
      </c>
      <c r="L420" s="7" t="s">
        <v>9</v>
      </c>
      <c r="M420" s="7" t="s">
        <v>9</v>
      </c>
      <c r="N420" s="7" t="s">
        <v>9</v>
      </c>
      <c r="O420" s="7" t="s">
        <v>9</v>
      </c>
      <c r="P420" s="7" t="s">
        <v>9</v>
      </c>
      <c r="Q420" s="7" t="s">
        <v>9</v>
      </c>
      <c r="R420" s="7" t="s">
        <v>9</v>
      </c>
      <c r="S420" s="7" t="s">
        <v>9</v>
      </c>
      <c r="T420" s="7" t="s">
        <v>9</v>
      </c>
      <c r="U420" s="7" t="s">
        <v>9</v>
      </c>
      <c r="V420" s="7" t="s">
        <v>9</v>
      </c>
      <c r="W420" s="7" t="s">
        <v>9</v>
      </c>
      <c r="X420" s="7" t="s">
        <v>9</v>
      </c>
      <c r="Y420" s="7" t="s">
        <v>9</v>
      </c>
      <c r="Z420" s="7" t="s">
        <v>9</v>
      </c>
      <c r="AA420" s="7" t="s">
        <v>9</v>
      </c>
      <c r="AB420" s="7" t="s">
        <v>9</v>
      </c>
      <c r="AC420" s="7" t="s">
        <v>9</v>
      </c>
      <c r="AD420" s="7" t="s">
        <v>9</v>
      </c>
      <c r="AE420" s="29" t="s">
        <v>9</v>
      </c>
    </row>
    <row r="421" spans="1:31" x14ac:dyDescent="0.25">
      <c r="A421" s="5" t="s">
        <v>773</v>
      </c>
      <c r="B421" s="3" t="s">
        <v>774</v>
      </c>
      <c r="C421" s="9"/>
      <c r="D421" s="39"/>
      <c r="E421" s="40"/>
      <c r="F421" s="39"/>
      <c r="G421" s="39"/>
      <c r="H421" s="4"/>
      <c r="I421" s="10" t="s">
        <v>9</v>
      </c>
      <c r="J421" s="7" t="s">
        <v>9</v>
      </c>
      <c r="K421" s="7" t="s">
        <v>9</v>
      </c>
      <c r="L421" s="7" t="s">
        <v>9</v>
      </c>
      <c r="M421" s="7" t="s">
        <v>9</v>
      </c>
      <c r="N421" s="7" t="s">
        <v>9</v>
      </c>
      <c r="O421" s="7" t="s">
        <v>9</v>
      </c>
      <c r="P421" s="7" t="s">
        <v>9</v>
      </c>
      <c r="Q421" s="7" t="s">
        <v>9</v>
      </c>
      <c r="R421" s="7" t="s">
        <v>9</v>
      </c>
      <c r="S421" s="7" t="s">
        <v>9</v>
      </c>
      <c r="T421" s="7" t="s">
        <v>9</v>
      </c>
      <c r="U421" s="7" t="s">
        <v>9</v>
      </c>
      <c r="V421" s="7" t="s">
        <v>9</v>
      </c>
      <c r="W421" s="7" t="s">
        <v>9</v>
      </c>
      <c r="X421" s="7" t="s">
        <v>9</v>
      </c>
      <c r="Y421" s="7" t="s">
        <v>9</v>
      </c>
      <c r="Z421" s="7" t="s">
        <v>9</v>
      </c>
      <c r="AA421" s="7" t="s">
        <v>9</v>
      </c>
      <c r="AB421" s="7" t="s">
        <v>9</v>
      </c>
      <c r="AC421" s="7" t="s">
        <v>9</v>
      </c>
      <c r="AD421" s="7" t="s">
        <v>9</v>
      </c>
      <c r="AE421" s="29" t="s">
        <v>9</v>
      </c>
    </row>
    <row r="422" spans="1:31" x14ac:dyDescent="0.25">
      <c r="A422" s="5" t="s">
        <v>775</v>
      </c>
      <c r="B422" s="3" t="s">
        <v>776</v>
      </c>
      <c r="C422" s="9">
        <v>83.1958900825</v>
      </c>
      <c r="D422" s="39">
        <v>24.1</v>
      </c>
      <c r="E422" s="40">
        <v>3976</v>
      </c>
      <c r="F422" s="39">
        <v>179.86925858173601</v>
      </c>
      <c r="G422" s="39">
        <v>66.5</v>
      </c>
      <c r="H422" s="4">
        <v>35.405650217499897</v>
      </c>
      <c r="I422" s="10" t="s">
        <v>9</v>
      </c>
      <c r="J422" s="7" t="s">
        <v>9</v>
      </c>
      <c r="K422" s="7" t="s">
        <v>9</v>
      </c>
      <c r="L422" s="7" t="s">
        <v>9</v>
      </c>
      <c r="M422" s="7" t="s">
        <v>9</v>
      </c>
      <c r="N422" s="7" t="s">
        <v>9</v>
      </c>
      <c r="O422" s="7" t="s">
        <v>9</v>
      </c>
      <c r="P422" s="7" t="s">
        <v>9</v>
      </c>
      <c r="Q422" s="7" t="s">
        <v>9</v>
      </c>
      <c r="R422" s="7" t="s">
        <v>9</v>
      </c>
      <c r="S422" s="7" t="s">
        <v>9</v>
      </c>
      <c r="T422" s="7" t="s">
        <v>9</v>
      </c>
      <c r="U422" s="7" t="s">
        <v>9</v>
      </c>
      <c r="V422" s="7" t="s">
        <v>9</v>
      </c>
      <c r="W422" s="7" t="s">
        <v>9</v>
      </c>
      <c r="X422" s="7" t="s">
        <v>9</v>
      </c>
      <c r="Y422" s="7" t="s">
        <v>9</v>
      </c>
      <c r="Z422" s="7" t="s">
        <v>9</v>
      </c>
      <c r="AA422" s="7" t="s">
        <v>9</v>
      </c>
      <c r="AB422" s="7" t="s">
        <v>9</v>
      </c>
      <c r="AC422" s="7" t="s">
        <v>9</v>
      </c>
      <c r="AD422" s="7" t="s">
        <v>9</v>
      </c>
      <c r="AE422" s="29" t="s">
        <v>9</v>
      </c>
    </row>
    <row r="423" spans="1:31" x14ac:dyDescent="0.25">
      <c r="A423" s="5" t="s">
        <v>777</v>
      </c>
      <c r="B423" s="3" t="s">
        <v>778</v>
      </c>
      <c r="C423" s="9">
        <v>149.69998863000001</v>
      </c>
      <c r="D423" s="39">
        <v>54.3</v>
      </c>
      <c r="E423" s="40">
        <v>4436.5</v>
      </c>
      <c r="F423" s="39">
        <v>942.36069266666595</v>
      </c>
      <c r="G423" s="39">
        <v>70.7</v>
      </c>
      <c r="H423" s="4">
        <v>28.978823117499999</v>
      </c>
      <c r="I423" s="10" t="s">
        <v>9</v>
      </c>
      <c r="J423" s="7" t="s">
        <v>9</v>
      </c>
      <c r="K423" s="7" t="s">
        <v>9</v>
      </c>
      <c r="L423" s="7" t="s">
        <v>9</v>
      </c>
      <c r="M423" s="7" t="s">
        <v>9</v>
      </c>
      <c r="N423" s="7" t="s">
        <v>9</v>
      </c>
      <c r="O423" s="7" t="s">
        <v>9</v>
      </c>
      <c r="P423" s="7" t="s">
        <v>9</v>
      </c>
      <c r="Q423" s="7" t="s">
        <v>9</v>
      </c>
      <c r="R423" s="7" t="s">
        <v>9</v>
      </c>
      <c r="S423" s="7" t="s">
        <v>9</v>
      </c>
      <c r="T423" s="7" t="s">
        <v>9</v>
      </c>
      <c r="U423" s="7" t="s">
        <v>9</v>
      </c>
      <c r="V423" s="7" t="s">
        <v>9</v>
      </c>
      <c r="W423" s="7" t="s">
        <v>9</v>
      </c>
      <c r="X423" s="7" t="s">
        <v>9</v>
      </c>
      <c r="Y423" s="7" t="s">
        <v>9</v>
      </c>
      <c r="Z423" s="7" t="s">
        <v>9</v>
      </c>
      <c r="AA423" s="7" t="s">
        <v>9</v>
      </c>
      <c r="AB423" s="7" t="s">
        <v>9</v>
      </c>
      <c r="AC423" s="7" t="s">
        <v>9</v>
      </c>
      <c r="AD423" s="7" t="s">
        <v>9</v>
      </c>
      <c r="AE423" s="29" t="s">
        <v>9</v>
      </c>
    </row>
    <row r="424" spans="1:31" x14ac:dyDescent="0.25">
      <c r="A424" s="5" t="s">
        <v>779</v>
      </c>
      <c r="B424" s="3" t="s">
        <v>780</v>
      </c>
      <c r="C424" s="9">
        <v>224.33592537499999</v>
      </c>
      <c r="D424" s="39">
        <v>173.09049999999999</v>
      </c>
      <c r="E424" s="40">
        <v>15953</v>
      </c>
      <c r="F424" s="39">
        <v>189.699828881006</v>
      </c>
      <c r="G424" s="39">
        <v>76.435000000000002</v>
      </c>
      <c r="H424" s="4">
        <v>40.735394225</v>
      </c>
      <c r="I424" s="10" t="s">
        <v>9</v>
      </c>
      <c r="J424" s="7" t="s">
        <v>9</v>
      </c>
      <c r="K424" s="7" t="s">
        <v>9</v>
      </c>
      <c r="L424" s="7" t="s">
        <v>9</v>
      </c>
      <c r="M424" s="7" t="s">
        <v>9</v>
      </c>
      <c r="N424" s="7" t="s">
        <v>9</v>
      </c>
      <c r="O424" s="7" t="s">
        <v>9</v>
      </c>
      <c r="P424" s="7" t="s">
        <v>9</v>
      </c>
      <c r="Q424" s="7" t="s">
        <v>9</v>
      </c>
      <c r="R424" s="7" t="s">
        <v>9</v>
      </c>
      <c r="S424" s="7" t="s">
        <v>9</v>
      </c>
      <c r="T424" s="7" t="s">
        <v>9</v>
      </c>
      <c r="U424" s="7" t="s">
        <v>9</v>
      </c>
      <c r="V424" s="7" t="s">
        <v>9</v>
      </c>
      <c r="W424" s="7" t="s">
        <v>9</v>
      </c>
      <c r="X424" s="7" t="s">
        <v>9</v>
      </c>
      <c r="Y424" s="7" t="s">
        <v>9</v>
      </c>
      <c r="Z424" s="7" t="s">
        <v>9</v>
      </c>
      <c r="AA424" s="7" t="s">
        <v>9</v>
      </c>
      <c r="AB424" s="7" t="s">
        <v>9</v>
      </c>
      <c r="AC424" s="7" t="s">
        <v>9</v>
      </c>
      <c r="AD424" s="7" t="s">
        <v>9</v>
      </c>
      <c r="AE424" s="29" t="s">
        <v>9</v>
      </c>
    </row>
    <row r="425" spans="1:31" x14ac:dyDescent="0.25">
      <c r="A425" s="5" t="s">
        <v>781</v>
      </c>
      <c r="B425" s="3" t="s">
        <v>782</v>
      </c>
      <c r="C425" s="9">
        <v>137.69742664</v>
      </c>
      <c r="D425" s="39">
        <v>168.25</v>
      </c>
      <c r="E425" s="40">
        <v>13406.75</v>
      </c>
      <c r="F425" s="39">
        <v>1164.8274660749901</v>
      </c>
      <c r="G425" s="39">
        <v>84.82</v>
      </c>
      <c r="H425" s="4">
        <v>81.330513754999998</v>
      </c>
      <c r="I425" s="10" t="s">
        <v>9</v>
      </c>
      <c r="J425" s="7" t="s">
        <v>9</v>
      </c>
      <c r="K425" s="7" t="s">
        <v>9</v>
      </c>
      <c r="L425" s="7" t="s">
        <v>9</v>
      </c>
      <c r="M425" s="7" t="s">
        <v>9</v>
      </c>
      <c r="N425" s="7" t="s">
        <v>9</v>
      </c>
      <c r="O425" s="7" t="s">
        <v>9</v>
      </c>
      <c r="P425" s="7" t="s">
        <v>9</v>
      </c>
      <c r="Q425" s="7" t="s">
        <v>9</v>
      </c>
      <c r="R425" s="7" t="s">
        <v>9</v>
      </c>
      <c r="S425" s="7" t="s">
        <v>9</v>
      </c>
      <c r="T425" s="7" t="s">
        <v>9</v>
      </c>
      <c r="U425" s="7" t="s">
        <v>9</v>
      </c>
      <c r="V425" s="7" t="s">
        <v>9</v>
      </c>
      <c r="W425" s="7" t="s">
        <v>9</v>
      </c>
      <c r="X425" s="7" t="s">
        <v>9</v>
      </c>
      <c r="Y425" s="7" t="s">
        <v>9</v>
      </c>
      <c r="Z425" s="7" t="s">
        <v>9</v>
      </c>
      <c r="AA425" s="7" t="s">
        <v>9</v>
      </c>
      <c r="AB425" s="7" t="s">
        <v>9</v>
      </c>
      <c r="AC425" s="7" t="s">
        <v>9</v>
      </c>
      <c r="AD425" s="7" t="s">
        <v>9</v>
      </c>
      <c r="AE425" s="29" t="s">
        <v>9</v>
      </c>
    </row>
    <row r="426" spans="1:31" x14ac:dyDescent="0.25">
      <c r="A426" s="5" t="s">
        <v>783</v>
      </c>
      <c r="B426" s="3" t="s">
        <v>784</v>
      </c>
      <c r="C426" s="9">
        <v>470.06</v>
      </c>
      <c r="D426" s="39">
        <v>166</v>
      </c>
      <c r="E426" s="40">
        <v>6864.67</v>
      </c>
      <c r="F426" s="39">
        <v>240.94</v>
      </c>
      <c r="G426" s="39">
        <v>87.3</v>
      </c>
      <c r="H426" s="4">
        <v>187.87</v>
      </c>
      <c r="I426" s="10" t="s">
        <v>9</v>
      </c>
      <c r="J426" s="7" t="s">
        <v>9</v>
      </c>
      <c r="K426" s="7" t="s">
        <v>9</v>
      </c>
      <c r="L426" s="7" t="s">
        <v>9</v>
      </c>
      <c r="M426" s="7" t="s">
        <v>9</v>
      </c>
      <c r="N426" s="7" t="s">
        <v>9</v>
      </c>
      <c r="O426" s="7" t="s">
        <v>9</v>
      </c>
      <c r="P426" s="7" t="s">
        <v>9</v>
      </c>
      <c r="Q426" s="7" t="s">
        <v>9</v>
      </c>
      <c r="R426" s="7" t="s">
        <v>9</v>
      </c>
      <c r="S426" s="7" t="s">
        <v>9</v>
      </c>
      <c r="T426" s="7" t="s">
        <v>9</v>
      </c>
      <c r="U426" s="7" t="s">
        <v>9</v>
      </c>
      <c r="V426" s="7" t="s">
        <v>9</v>
      </c>
      <c r="W426" s="7" t="s">
        <v>9</v>
      </c>
      <c r="X426" s="7" t="s">
        <v>9</v>
      </c>
      <c r="Y426" s="7" t="s">
        <v>9</v>
      </c>
      <c r="Z426" s="7" t="s">
        <v>9</v>
      </c>
      <c r="AA426" s="7" t="s">
        <v>9</v>
      </c>
      <c r="AB426" s="7" t="s">
        <v>9</v>
      </c>
      <c r="AC426" s="7" t="s">
        <v>9</v>
      </c>
      <c r="AD426" s="7" t="s">
        <v>9</v>
      </c>
      <c r="AE426" s="29" t="s">
        <v>9</v>
      </c>
    </row>
    <row r="427" spans="1:31" x14ac:dyDescent="0.25">
      <c r="A427" s="5" t="s">
        <v>785</v>
      </c>
      <c r="B427" s="3" t="s">
        <v>786</v>
      </c>
      <c r="C427" s="9">
        <v>415.015206349999</v>
      </c>
      <c r="D427" s="39">
        <v>169</v>
      </c>
      <c r="E427" s="40">
        <v>14408.5</v>
      </c>
      <c r="F427" s="39">
        <v>1437.635</v>
      </c>
      <c r="G427" s="39">
        <v>65</v>
      </c>
      <c r="H427" s="4">
        <v>134.22925174</v>
      </c>
      <c r="I427" s="10" t="s">
        <v>9</v>
      </c>
      <c r="J427" s="7" t="s">
        <v>9</v>
      </c>
      <c r="K427" s="7" t="s">
        <v>9</v>
      </c>
      <c r="L427" s="7" t="s">
        <v>9</v>
      </c>
      <c r="M427" s="7" t="s">
        <v>9</v>
      </c>
      <c r="N427" s="7" t="s">
        <v>9</v>
      </c>
      <c r="O427" s="7" t="s">
        <v>9</v>
      </c>
      <c r="P427" s="7" t="s">
        <v>9</v>
      </c>
      <c r="Q427" s="7" t="s">
        <v>9</v>
      </c>
      <c r="R427" s="7" t="s">
        <v>9</v>
      </c>
      <c r="S427" s="7" t="s">
        <v>9</v>
      </c>
      <c r="T427" s="7" t="s">
        <v>9</v>
      </c>
      <c r="U427" s="7" t="s">
        <v>9</v>
      </c>
      <c r="V427" s="7" t="s">
        <v>9</v>
      </c>
      <c r="W427" s="7" t="s">
        <v>9</v>
      </c>
      <c r="X427" s="7" t="s">
        <v>9</v>
      </c>
      <c r="Y427" s="7" t="s">
        <v>9</v>
      </c>
      <c r="Z427" s="7" t="s">
        <v>9</v>
      </c>
      <c r="AA427" s="7" t="s">
        <v>9</v>
      </c>
      <c r="AB427" s="7" t="s">
        <v>9</v>
      </c>
      <c r="AC427" s="7" t="s">
        <v>9</v>
      </c>
      <c r="AD427" s="7" t="s">
        <v>9</v>
      </c>
      <c r="AE427" s="29" t="s">
        <v>9</v>
      </c>
    </row>
    <row r="428" spans="1:31" x14ac:dyDescent="0.25">
      <c r="A428" s="5" t="s">
        <v>787</v>
      </c>
      <c r="B428" s="3" t="s">
        <v>788</v>
      </c>
      <c r="C428" s="9"/>
      <c r="D428" s="39"/>
      <c r="E428" s="40"/>
      <c r="F428" s="39"/>
      <c r="G428" s="39"/>
      <c r="H428" s="4"/>
      <c r="I428" s="10" t="s">
        <v>9</v>
      </c>
      <c r="J428" s="7" t="s">
        <v>9</v>
      </c>
      <c r="K428" s="7" t="s">
        <v>9</v>
      </c>
      <c r="L428" s="7" t="s">
        <v>9</v>
      </c>
      <c r="M428" s="7" t="s">
        <v>9</v>
      </c>
      <c r="N428" s="7" t="s">
        <v>9</v>
      </c>
      <c r="O428" s="7" t="s">
        <v>9</v>
      </c>
      <c r="P428" s="7" t="s">
        <v>9</v>
      </c>
      <c r="Q428" s="7" t="s">
        <v>9</v>
      </c>
      <c r="R428" s="7" t="s">
        <v>9</v>
      </c>
      <c r="S428" s="7" t="s">
        <v>9</v>
      </c>
      <c r="T428" s="7" t="s">
        <v>9</v>
      </c>
      <c r="U428" s="7" t="s">
        <v>9</v>
      </c>
      <c r="V428" s="7" t="s">
        <v>9</v>
      </c>
      <c r="W428" s="7" t="s">
        <v>9</v>
      </c>
      <c r="X428" s="7" t="s">
        <v>9</v>
      </c>
      <c r="Y428" s="7" t="s">
        <v>9</v>
      </c>
      <c r="Z428" s="7" t="s">
        <v>9</v>
      </c>
      <c r="AA428" s="7" t="s">
        <v>9</v>
      </c>
      <c r="AB428" s="7" t="s">
        <v>9</v>
      </c>
      <c r="AC428" s="7" t="s">
        <v>9</v>
      </c>
      <c r="AD428" s="7" t="s">
        <v>9</v>
      </c>
      <c r="AE428" s="29" t="s">
        <v>9</v>
      </c>
    </row>
    <row r="429" spans="1:31" x14ac:dyDescent="0.25">
      <c r="A429" s="5" t="s">
        <v>789</v>
      </c>
      <c r="B429" s="3" t="s">
        <v>790</v>
      </c>
      <c r="C429" s="9">
        <v>969.19916735000004</v>
      </c>
      <c r="D429" s="39">
        <v>253</v>
      </c>
      <c r="E429" s="40">
        <v>14370</v>
      </c>
      <c r="F429" s="39">
        <v>168.734040623217</v>
      </c>
      <c r="G429" s="39">
        <v>84</v>
      </c>
      <c r="H429" s="4">
        <v>61.078247824999998</v>
      </c>
      <c r="I429" s="10" t="s">
        <v>9</v>
      </c>
      <c r="J429" s="7">
        <v>2.5</v>
      </c>
      <c r="K429" s="7" t="s">
        <v>9</v>
      </c>
      <c r="L429" s="7">
        <v>221</v>
      </c>
      <c r="M429" s="7" t="s">
        <v>9</v>
      </c>
      <c r="N429" s="7" t="s">
        <v>9</v>
      </c>
      <c r="O429" s="7">
        <v>5.51</v>
      </c>
      <c r="P429" s="7">
        <v>0.39</v>
      </c>
      <c r="Q429" s="7">
        <v>4.96</v>
      </c>
      <c r="R429" s="7">
        <v>4.8499999999999996</v>
      </c>
      <c r="S429" s="7" t="s">
        <v>9</v>
      </c>
      <c r="T429" s="7" t="s">
        <v>9</v>
      </c>
      <c r="U429" s="7" t="s">
        <v>9</v>
      </c>
      <c r="V429" s="7" t="s">
        <v>9</v>
      </c>
      <c r="W429" s="7" t="s">
        <v>9</v>
      </c>
      <c r="X429" s="7" t="s">
        <v>9</v>
      </c>
      <c r="Y429" s="7" t="s">
        <v>9</v>
      </c>
      <c r="Z429" s="7" t="s">
        <v>9</v>
      </c>
      <c r="AA429" s="7" t="s">
        <v>9</v>
      </c>
      <c r="AB429" s="7" t="s">
        <v>9</v>
      </c>
      <c r="AC429" s="7" t="s">
        <v>9</v>
      </c>
      <c r="AD429" s="7" t="s">
        <v>9</v>
      </c>
      <c r="AE429" s="29" t="s">
        <v>9</v>
      </c>
    </row>
    <row r="430" spans="1:31" x14ac:dyDescent="0.25">
      <c r="A430" s="5" t="s">
        <v>791</v>
      </c>
      <c r="B430" s="3" t="s">
        <v>792</v>
      </c>
      <c r="C430" s="9">
        <v>2208.4699999999998</v>
      </c>
      <c r="D430" s="39">
        <v>639.61</v>
      </c>
      <c r="E430" s="40">
        <v>49253</v>
      </c>
      <c r="F430" s="39">
        <v>374.78</v>
      </c>
      <c r="G430" s="39">
        <v>57.5</v>
      </c>
      <c r="H430" s="4">
        <v>555.32000000000005</v>
      </c>
      <c r="I430" s="10" t="s">
        <v>9</v>
      </c>
      <c r="J430" s="7" t="s">
        <v>9</v>
      </c>
      <c r="K430" s="7" t="s">
        <v>9</v>
      </c>
      <c r="L430" s="7" t="s">
        <v>9</v>
      </c>
      <c r="M430" s="7" t="s">
        <v>9</v>
      </c>
      <c r="N430" s="7" t="s">
        <v>9</v>
      </c>
      <c r="O430" s="7" t="s">
        <v>9</v>
      </c>
      <c r="P430" s="7" t="s">
        <v>9</v>
      </c>
      <c r="Q430" s="7" t="s">
        <v>9</v>
      </c>
      <c r="R430" s="7" t="s">
        <v>9</v>
      </c>
      <c r="S430" s="7" t="s">
        <v>9</v>
      </c>
      <c r="T430" s="7" t="s">
        <v>9</v>
      </c>
      <c r="U430" s="7" t="s">
        <v>9</v>
      </c>
      <c r="V430" s="7" t="s">
        <v>9</v>
      </c>
      <c r="W430" s="7" t="s">
        <v>9</v>
      </c>
      <c r="X430" s="7" t="s">
        <v>9</v>
      </c>
      <c r="Y430" s="7" t="s">
        <v>9</v>
      </c>
      <c r="Z430" s="7" t="s">
        <v>9</v>
      </c>
      <c r="AA430" s="7" t="s">
        <v>9</v>
      </c>
      <c r="AB430" s="7" t="s">
        <v>9</v>
      </c>
      <c r="AC430" s="7" t="s">
        <v>9</v>
      </c>
      <c r="AD430" s="7" t="s">
        <v>9</v>
      </c>
      <c r="AE430" s="29" t="s">
        <v>9</v>
      </c>
    </row>
    <row r="431" spans="1:31" x14ac:dyDescent="0.25">
      <c r="A431" s="5" t="s">
        <v>793</v>
      </c>
      <c r="B431" s="3" t="s">
        <v>794</v>
      </c>
      <c r="C431" s="9"/>
      <c r="D431" s="39"/>
      <c r="E431" s="40"/>
      <c r="F431" s="39"/>
      <c r="G431" s="39"/>
      <c r="H431" s="4"/>
      <c r="I431" s="10" t="s">
        <v>9</v>
      </c>
      <c r="J431" s="7" t="s">
        <v>9</v>
      </c>
      <c r="K431" s="7" t="s">
        <v>9</v>
      </c>
      <c r="L431" s="7" t="s">
        <v>9</v>
      </c>
      <c r="M431" s="7" t="s">
        <v>9</v>
      </c>
      <c r="N431" s="7" t="s">
        <v>9</v>
      </c>
      <c r="O431" s="7" t="s">
        <v>9</v>
      </c>
      <c r="P431" s="7" t="s">
        <v>9</v>
      </c>
      <c r="Q431" s="7" t="s">
        <v>9</v>
      </c>
      <c r="R431" s="7" t="s">
        <v>9</v>
      </c>
      <c r="S431" s="7" t="s">
        <v>9</v>
      </c>
      <c r="T431" s="7" t="s">
        <v>9</v>
      </c>
      <c r="U431" s="7" t="s">
        <v>9</v>
      </c>
      <c r="V431" s="7" t="s">
        <v>9</v>
      </c>
      <c r="W431" s="7" t="s">
        <v>9</v>
      </c>
      <c r="X431" s="7" t="s">
        <v>9</v>
      </c>
      <c r="Y431" s="7" t="s">
        <v>9</v>
      </c>
      <c r="Z431" s="7" t="s">
        <v>9</v>
      </c>
      <c r="AA431" s="7" t="s">
        <v>9</v>
      </c>
      <c r="AB431" s="7" t="s">
        <v>9</v>
      </c>
      <c r="AC431" s="7" t="s">
        <v>9</v>
      </c>
      <c r="AD431" s="7" t="s">
        <v>9</v>
      </c>
      <c r="AE431" s="29" t="s">
        <v>9</v>
      </c>
    </row>
    <row r="432" spans="1:31" x14ac:dyDescent="0.25">
      <c r="A432" s="5" t="s">
        <v>795</v>
      </c>
      <c r="B432" s="3" t="s">
        <v>796</v>
      </c>
      <c r="C432" s="9"/>
      <c r="D432" s="39"/>
      <c r="E432" s="40"/>
      <c r="F432" s="39"/>
      <c r="G432" s="39"/>
      <c r="H432" s="4"/>
      <c r="I432" s="10" t="s">
        <v>9</v>
      </c>
      <c r="J432" s="7" t="s">
        <v>9</v>
      </c>
      <c r="K432" s="7" t="s">
        <v>9</v>
      </c>
      <c r="L432" s="7" t="s">
        <v>9</v>
      </c>
      <c r="M432" s="7" t="s">
        <v>9</v>
      </c>
      <c r="N432" s="7" t="s">
        <v>9</v>
      </c>
      <c r="O432" s="7" t="s">
        <v>9</v>
      </c>
      <c r="P432" s="7" t="s">
        <v>9</v>
      </c>
      <c r="Q432" s="7" t="s">
        <v>9</v>
      </c>
      <c r="R432" s="7" t="s">
        <v>9</v>
      </c>
      <c r="S432" s="7" t="s">
        <v>9</v>
      </c>
      <c r="T432" s="7" t="s">
        <v>9</v>
      </c>
      <c r="U432" s="7" t="s">
        <v>9</v>
      </c>
      <c r="V432" s="7" t="s">
        <v>9</v>
      </c>
      <c r="W432" s="7" t="s">
        <v>9</v>
      </c>
      <c r="X432" s="7" t="s">
        <v>9</v>
      </c>
      <c r="Y432" s="7" t="s">
        <v>9</v>
      </c>
      <c r="Z432" s="7" t="s">
        <v>9</v>
      </c>
      <c r="AA432" s="7" t="s">
        <v>9</v>
      </c>
      <c r="AB432" s="7" t="s">
        <v>9</v>
      </c>
      <c r="AC432" s="7" t="s">
        <v>9</v>
      </c>
      <c r="AD432" s="7" t="s">
        <v>9</v>
      </c>
      <c r="AE432" s="29" t="s">
        <v>9</v>
      </c>
    </row>
    <row r="433" spans="1:32" x14ac:dyDescent="0.25">
      <c r="A433" s="5" t="s">
        <v>797</v>
      </c>
      <c r="B433" s="3" t="s">
        <v>798</v>
      </c>
      <c r="C433" s="9"/>
      <c r="D433" s="39"/>
      <c r="E433" s="40"/>
      <c r="F433" s="39"/>
      <c r="G433" s="39"/>
      <c r="H433" s="4"/>
      <c r="I433" s="10" t="s">
        <v>9</v>
      </c>
      <c r="J433" s="7" t="s">
        <v>9</v>
      </c>
      <c r="K433" s="7" t="s">
        <v>9</v>
      </c>
      <c r="L433" s="7" t="s">
        <v>9</v>
      </c>
      <c r="M433" s="7" t="s">
        <v>9</v>
      </c>
      <c r="N433" s="7" t="s">
        <v>9</v>
      </c>
      <c r="O433" s="7" t="s">
        <v>9</v>
      </c>
      <c r="P433" s="7" t="s">
        <v>9</v>
      </c>
      <c r="Q433" s="7" t="s">
        <v>9</v>
      </c>
      <c r="R433" s="7" t="s">
        <v>9</v>
      </c>
      <c r="S433" s="7" t="s">
        <v>9</v>
      </c>
      <c r="T433" s="7" t="s">
        <v>9</v>
      </c>
      <c r="U433" s="7" t="s">
        <v>9</v>
      </c>
      <c r="V433" s="7" t="s">
        <v>9</v>
      </c>
      <c r="W433" s="7" t="s">
        <v>9</v>
      </c>
      <c r="X433" s="7" t="s">
        <v>9</v>
      </c>
      <c r="Y433" s="7" t="s">
        <v>9</v>
      </c>
      <c r="Z433" s="7" t="s">
        <v>9</v>
      </c>
      <c r="AA433" s="7" t="s">
        <v>9</v>
      </c>
      <c r="AB433" s="7" t="s">
        <v>9</v>
      </c>
      <c r="AC433" s="7" t="s">
        <v>9</v>
      </c>
      <c r="AD433" s="7" t="s">
        <v>9</v>
      </c>
      <c r="AE433" s="29" t="s">
        <v>9</v>
      </c>
    </row>
    <row r="434" spans="1:32" x14ac:dyDescent="0.25">
      <c r="A434" s="5" t="s">
        <v>799</v>
      </c>
      <c r="B434" s="3" t="s">
        <v>800</v>
      </c>
      <c r="C434" s="9">
        <v>714.98687095000003</v>
      </c>
      <c r="D434" s="39">
        <v>484.77249999999998</v>
      </c>
      <c r="E434" s="40">
        <v>43014.25</v>
      </c>
      <c r="F434" s="39">
        <v>604.15737224999998</v>
      </c>
      <c r="G434" s="39">
        <v>72.012493397499995</v>
      </c>
      <c r="H434" s="4">
        <v>525.83897449999995</v>
      </c>
      <c r="I434" s="10" t="s">
        <v>9</v>
      </c>
      <c r="J434" s="7" t="s">
        <v>9</v>
      </c>
      <c r="K434" s="7" t="s">
        <v>9</v>
      </c>
      <c r="L434" s="7" t="s">
        <v>9</v>
      </c>
      <c r="M434" s="7" t="s">
        <v>9</v>
      </c>
      <c r="N434" s="7" t="s">
        <v>9</v>
      </c>
      <c r="O434" s="7" t="s">
        <v>9</v>
      </c>
      <c r="P434" s="7" t="s">
        <v>9</v>
      </c>
      <c r="Q434" s="7" t="s">
        <v>9</v>
      </c>
      <c r="R434" s="7" t="s">
        <v>9</v>
      </c>
      <c r="S434" s="7" t="s">
        <v>9</v>
      </c>
      <c r="T434" s="7" t="s">
        <v>9</v>
      </c>
      <c r="U434" s="7" t="s">
        <v>9</v>
      </c>
      <c r="V434" s="7" t="s">
        <v>9</v>
      </c>
      <c r="W434" s="7" t="s">
        <v>9</v>
      </c>
      <c r="X434" s="7" t="s">
        <v>9</v>
      </c>
      <c r="Y434" s="7" t="s">
        <v>9</v>
      </c>
      <c r="Z434" s="7" t="s">
        <v>9</v>
      </c>
      <c r="AA434" s="7" t="s">
        <v>9</v>
      </c>
      <c r="AB434" s="7" t="s">
        <v>9</v>
      </c>
      <c r="AC434" s="7" t="s">
        <v>9</v>
      </c>
      <c r="AD434" s="7" t="s">
        <v>9</v>
      </c>
      <c r="AE434" s="29" t="s">
        <v>9</v>
      </c>
      <c r="AF434" s="7"/>
    </row>
    <row r="435" spans="1:32" x14ac:dyDescent="0.25">
      <c r="A435" s="5" t="s">
        <v>801</v>
      </c>
      <c r="B435" s="3" t="s">
        <v>802</v>
      </c>
      <c r="C435" s="9">
        <v>999.94267062500001</v>
      </c>
      <c r="D435" s="39">
        <v>376.19749999999999</v>
      </c>
      <c r="E435" s="40">
        <v>34488.75</v>
      </c>
      <c r="F435" s="39">
        <v>421.69002189999998</v>
      </c>
      <c r="G435" s="39">
        <v>77.439673724999906</v>
      </c>
      <c r="H435" s="4">
        <v>419.19595327500002</v>
      </c>
      <c r="I435" s="10" t="s">
        <v>9</v>
      </c>
      <c r="J435" s="7" t="s">
        <v>9</v>
      </c>
      <c r="K435" s="7" t="s">
        <v>9</v>
      </c>
      <c r="L435" s="7" t="s">
        <v>9</v>
      </c>
      <c r="M435" s="7" t="s">
        <v>9</v>
      </c>
      <c r="N435" s="7" t="s">
        <v>9</v>
      </c>
      <c r="O435" s="7" t="s">
        <v>9</v>
      </c>
      <c r="P435" s="7" t="s">
        <v>9</v>
      </c>
      <c r="Q435" s="7" t="s">
        <v>9</v>
      </c>
      <c r="R435" s="7" t="s">
        <v>9</v>
      </c>
      <c r="S435" s="7" t="s">
        <v>9</v>
      </c>
      <c r="T435" s="7" t="s">
        <v>9</v>
      </c>
      <c r="U435" s="7" t="s">
        <v>9</v>
      </c>
      <c r="V435" s="7" t="s">
        <v>9</v>
      </c>
      <c r="W435" s="7" t="s">
        <v>9</v>
      </c>
      <c r="X435" s="7" t="s">
        <v>9</v>
      </c>
      <c r="Y435" s="7" t="s">
        <v>9</v>
      </c>
      <c r="Z435" s="7" t="s">
        <v>9</v>
      </c>
      <c r="AA435" s="7" t="s">
        <v>9</v>
      </c>
      <c r="AB435" s="7" t="s">
        <v>9</v>
      </c>
      <c r="AC435" s="7" t="s">
        <v>9</v>
      </c>
      <c r="AD435" s="7" t="s">
        <v>9</v>
      </c>
      <c r="AE435" s="29" t="s">
        <v>9</v>
      </c>
    </row>
    <row r="436" spans="1:32" x14ac:dyDescent="0.25">
      <c r="A436" s="5" t="s">
        <v>803</v>
      </c>
      <c r="B436" s="3" t="s">
        <v>804</v>
      </c>
      <c r="C436" s="9">
        <v>370.35265452499999</v>
      </c>
      <c r="D436" s="39">
        <v>95.8</v>
      </c>
      <c r="E436" s="40">
        <v>8523.75</v>
      </c>
      <c r="F436" s="39">
        <v>122.607696750795</v>
      </c>
      <c r="G436" s="39">
        <v>55</v>
      </c>
      <c r="H436" s="4">
        <v>75.410215605000005</v>
      </c>
      <c r="I436" s="10" t="s">
        <v>9</v>
      </c>
      <c r="J436" s="7" t="s">
        <v>9</v>
      </c>
      <c r="K436" s="7" t="s">
        <v>9</v>
      </c>
      <c r="L436" s="7" t="s">
        <v>9</v>
      </c>
      <c r="M436" s="7" t="s">
        <v>9</v>
      </c>
      <c r="N436" s="7" t="s">
        <v>9</v>
      </c>
      <c r="O436" s="7" t="s">
        <v>9</v>
      </c>
      <c r="P436" s="7" t="s">
        <v>9</v>
      </c>
      <c r="Q436" s="7" t="s">
        <v>9</v>
      </c>
      <c r="R436" s="7" t="s">
        <v>9</v>
      </c>
      <c r="S436" s="7" t="s">
        <v>9</v>
      </c>
      <c r="T436" s="7" t="s">
        <v>9</v>
      </c>
      <c r="U436" s="7" t="s">
        <v>9</v>
      </c>
      <c r="V436" s="7" t="s">
        <v>9</v>
      </c>
      <c r="W436" s="7" t="s">
        <v>9</v>
      </c>
      <c r="X436" s="7" t="s">
        <v>9</v>
      </c>
      <c r="Y436" s="7" t="s">
        <v>9</v>
      </c>
      <c r="Z436" s="7" t="s">
        <v>9</v>
      </c>
      <c r="AA436" s="7" t="s">
        <v>9</v>
      </c>
      <c r="AB436" s="7" t="s">
        <v>9</v>
      </c>
      <c r="AC436" s="7" t="s">
        <v>9</v>
      </c>
      <c r="AD436" s="7" t="s">
        <v>9</v>
      </c>
      <c r="AE436" s="29" t="s">
        <v>9</v>
      </c>
    </row>
    <row r="437" spans="1:32" x14ac:dyDescent="0.25">
      <c r="A437" s="5" t="s">
        <v>805</v>
      </c>
      <c r="B437" s="3" t="s">
        <v>806</v>
      </c>
      <c r="C437" s="9">
        <v>203.930284999999</v>
      </c>
      <c r="D437" s="39">
        <v>60.1</v>
      </c>
      <c r="E437" s="40">
        <v>6313.5</v>
      </c>
      <c r="F437" s="39">
        <v>417.6825</v>
      </c>
      <c r="G437" s="39">
        <v>72.5</v>
      </c>
      <c r="H437" s="4">
        <v>80.975430007499995</v>
      </c>
      <c r="I437" s="10" t="s">
        <v>9</v>
      </c>
      <c r="J437" s="7" t="s">
        <v>9</v>
      </c>
      <c r="K437" s="7" t="s">
        <v>9</v>
      </c>
      <c r="L437" s="7" t="s">
        <v>9</v>
      </c>
      <c r="M437" s="7" t="s">
        <v>9</v>
      </c>
      <c r="N437" s="7" t="s">
        <v>9</v>
      </c>
      <c r="O437" s="7" t="s">
        <v>9</v>
      </c>
      <c r="P437" s="7" t="s">
        <v>9</v>
      </c>
      <c r="Q437" s="7" t="s">
        <v>9</v>
      </c>
      <c r="R437" s="7" t="s">
        <v>9</v>
      </c>
      <c r="S437" s="7" t="s">
        <v>9</v>
      </c>
      <c r="T437" s="7" t="s">
        <v>9</v>
      </c>
      <c r="U437" s="7" t="s">
        <v>9</v>
      </c>
      <c r="V437" s="7" t="s">
        <v>9</v>
      </c>
      <c r="W437" s="7" t="s">
        <v>9</v>
      </c>
      <c r="X437" s="7" t="s">
        <v>9</v>
      </c>
      <c r="Y437" s="7" t="s">
        <v>9</v>
      </c>
      <c r="Z437" s="7" t="s">
        <v>9</v>
      </c>
      <c r="AA437" s="7" t="s">
        <v>9</v>
      </c>
      <c r="AB437" s="7" t="s">
        <v>9</v>
      </c>
      <c r="AC437" s="7" t="s">
        <v>9</v>
      </c>
      <c r="AD437" s="7" t="s">
        <v>9</v>
      </c>
      <c r="AE437" s="29" t="s">
        <v>9</v>
      </c>
    </row>
    <row r="438" spans="1:32" x14ac:dyDescent="0.25">
      <c r="A438" s="5" t="s">
        <v>807</v>
      </c>
      <c r="B438" s="3" t="s">
        <v>808</v>
      </c>
      <c r="C438" s="9">
        <v>82.014197534999994</v>
      </c>
      <c r="D438" s="39">
        <v>80.900000000000006</v>
      </c>
      <c r="E438" s="40">
        <v>6014.25</v>
      </c>
      <c r="F438" s="39">
        <v>92.574252917062395</v>
      </c>
      <c r="G438" s="39">
        <v>72</v>
      </c>
      <c r="H438" s="4">
        <v>34.216356547499998</v>
      </c>
      <c r="I438" s="10" t="s">
        <v>9</v>
      </c>
      <c r="J438" s="7" t="s">
        <v>9</v>
      </c>
      <c r="K438" s="7" t="s">
        <v>9</v>
      </c>
      <c r="L438" s="7" t="s">
        <v>9</v>
      </c>
      <c r="M438" s="7" t="s">
        <v>9</v>
      </c>
      <c r="N438" s="7" t="s">
        <v>9</v>
      </c>
      <c r="O438" s="7" t="s">
        <v>9</v>
      </c>
      <c r="P438" s="7" t="s">
        <v>9</v>
      </c>
      <c r="Q438" s="7" t="s">
        <v>9</v>
      </c>
      <c r="R438" s="7" t="s">
        <v>9</v>
      </c>
      <c r="S438" s="7" t="s">
        <v>9</v>
      </c>
      <c r="T438" s="7" t="s">
        <v>9</v>
      </c>
      <c r="U438" s="7" t="s">
        <v>9</v>
      </c>
      <c r="V438" s="7" t="s">
        <v>9</v>
      </c>
      <c r="W438" s="7" t="s">
        <v>9</v>
      </c>
      <c r="X438" s="7" t="s">
        <v>9</v>
      </c>
      <c r="Y438" s="7" t="s">
        <v>9</v>
      </c>
      <c r="Z438" s="7" t="s">
        <v>9</v>
      </c>
      <c r="AA438" s="7" t="s">
        <v>9</v>
      </c>
      <c r="AB438" s="7" t="s">
        <v>9</v>
      </c>
      <c r="AC438" s="7" t="s">
        <v>9</v>
      </c>
      <c r="AD438" s="7" t="s">
        <v>9</v>
      </c>
      <c r="AE438" s="29" t="s">
        <v>9</v>
      </c>
    </row>
    <row r="439" spans="1:32" x14ac:dyDescent="0.25">
      <c r="A439" s="5" t="s">
        <v>809</v>
      </c>
      <c r="B439" s="3" t="s">
        <v>810</v>
      </c>
      <c r="C439" s="9">
        <v>853.25405609999996</v>
      </c>
      <c r="D439" s="39">
        <v>345.375</v>
      </c>
      <c r="E439" s="40">
        <v>29377.75</v>
      </c>
      <c r="F439" s="39">
        <v>1743.26189640654</v>
      </c>
      <c r="G439" s="39">
        <v>69.75</v>
      </c>
      <c r="H439" s="4">
        <v>262.271916124999</v>
      </c>
      <c r="I439" s="10" t="s">
        <v>9</v>
      </c>
      <c r="J439" s="7">
        <v>1.9</v>
      </c>
      <c r="K439" s="7">
        <v>3</v>
      </c>
      <c r="L439" s="7" t="s">
        <v>9</v>
      </c>
      <c r="M439" s="7" t="s">
        <v>9</v>
      </c>
      <c r="N439" s="7" t="s">
        <v>9</v>
      </c>
      <c r="O439" s="7" t="s">
        <v>9</v>
      </c>
      <c r="P439" s="7" t="s">
        <v>9</v>
      </c>
      <c r="Q439" s="7" t="s">
        <v>9</v>
      </c>
      <c r="R439" s="7" t="s">
        <v>9</v>
      </c>
      <c r="S439" s="7" t="s">
        <v>9</v>
      </c>
      <c r="T439" s="7" t="s">
        <v>9</v>
      </c>
      <c r="U439" s="7" t="s">
        <v>9</v>
      </c>
      <c r="V439" s="7" t="s">
        <v>9</v>
      </c>
      <c r="W439" s="7" t="s">
        <v>9</v>
      </c>
      <c r="X439" s="7" t="s">
        <v>9</v>
      </c>
      <c r="Y439" s="7" t="s">
        <v>9</v>
      </c>
      <c r="Z439" s="7" t="s">
        <v>9</v>
      </c>
      <c r="AA439" s="7" t="s">
        <v>9</v>
      </c>
      <c r="AB439" s="7" t="s">
        <v>9</v>
      </c>
      <c r="AC439" s="7" t="s">
        <v>9</v>
      </c>
      <c r="AD439" s="7" t="s">
        <v>9</v>
      </c>
      <c r="AE439" s="29" t="s">
        <v>9</v>
      </c>
    </row>
    <row r="440" spans="1:32" x14ac:dyDescent="0.25">
      <c r="A440" s="5" t="s">
        <v>811</v>
      </c>
      <c r="B440" s="3" t="s">
        <v>812</v>
      </c>
      <c r="C440" s="9">
        <v>245.32018636666601</v>
      </c>
      <c r="D440" s="39">
        <v>43.5</v>
      </c>
      <c r="E440" s="40">
        <v>3811</v>
      </c>
      <c r="F440" s="39">
        <v>81.222692231432703</v>
      </c>
      <c r="G440" s="39">
        <v>86.6</v>
      </c>
      <c r="H440" s="4">
        <v>53.4635660566666</v>
      </c>
      <c r="I440" s="10" t="s">
        <v>9</v>
      </c>
      <c r="J440" s="7" t="s">
        <v>9</v>
      </c>
      <c r="K440" s="7" t="s">
        <v>9</v>
      </c>
      <c r="L440" s="7" t="s">
        <v>9</v>
      </c>
      <c r="M440" s="7" t="s">
        <v>9</v>
      </c>
      <c r="N440" s="7" t="s">
        <v>9</v>
      </c>
      <c r="O440" s="7" t="s">
        <v>9</v>
      </c>
      <c r="P440" s="7" t="s">
        <v>9</v>
      </c>
      <c r="Q440" s="7" t="s">
        <v>9</v>
      </c>
      <c r="R440" s="7" t="s">
        <v>9</v>
      </c>
      <c r="S440" s="7" t="s">
        <v>9</v>
      </c>
      <c r="T440" s="7" t="s">
        <v>9</v>
      </c>
      <c r="U440" s="7" t="s">
        <v>9</v>
      </c>
      <c r="V440" s="7" t="s">
        <v>9</v>
      </c>
      <c r="W440" s="7" t="s">
        <v>9</v>
      </c>
      <c r="X440" s="7" t="s">
        <v>9</v>
      </c>
      <c r="Y440" s="7" t="s">
        <v>9</v>
      </c>
      <c r="Z440" s="7" t="s">
        <v>9</v>
      </c>
      <c r="AA440" s="7" t="s">
        <v>9</v>
      </c>
      <c r="AB440" s="7" t="s">
        <v>9</v>
      </c>
      <c r="AC440" s="7" t="s">
        <v>9</v>
      </c>
      <c r="AD440" s="7" t="s">
        <v>9</v>
      </c>
      <c r="AE440" s="29" t="s">
        <v>9</v>
      </c>
    </row>
    <row r="441" spans="1:32" x14ac:dyDescent="0.25">
      <c r="A441" s="5" t="s">
        <v>813</v>
      </c>
      <c r="B441" s="3" t="s">
        <v>814</v>
      </c>
      <c r="C441" s="39">
        <v>489.4</v>
      </c>
      <c r="D441" s="39">
        <v>408.09500000000003</v>
      </c>
      <c r="E441" s="40">
        <v>34462.75</v>
      </c>
      <c r="F441" s="39">
        <v>1525.7</v>
      </c>
      <c r="G441" s="39">
        <v>75.5</v>
      </c>
      <c r="H441" s="4">
        <v>307.60000000000002</v>
      </c>
      <c r="I441" s="10" t="s">
        <v>9</v>
      </c>
      <c r="J441" s="7">
        <v>1.1499999999999999</v>
      </c>
      <c r="K441" s="7" t="s">
        <v>9</v>
      </c>
      <c r="L441" s="7" t="s">
        <v>9</v>
      </c>
      <c r="M441" s="7">
        <v>527.9</v>
      </c>
      <c r="N441" s="7" t="s">
        <v>9</v>
      </c>
      <c r="O441" s="7" t="s">
        <v>9</v>
      </c>
      <c r="P441" s="7" t="s">
        <v>9</v>
      </c>
      <c r="Q441" s="7" t="s">
        <v>9</v>
      </c>
      <c r="R441" s="7" t="s">
        <v>9</v>
      </c>
      <c r="S441" s="7" t="s">
        <v>9</v>
      </c>
      <c r="T441" s="7" t="s">
        <v>9</v>
      </c>
      <c r="U441" s="7" t="s">
        <v>9</v>
      </c>
      <c r="V441" s="7" t="s">
        <v>9</v>
      </c>
      <c r="W441" s="7" t="s">
        <v>9</v>
      </c>
      <c r="X441" s="7" t="s">
        <v>9</v>
      </c>
      <c r="Y441" s="7" t="s">
        <v>9</v>
      </c>
      <c r="Z441" s="7" t="s">
        <v>9</v>
      </c>
      <c r="AA441" s="7" t="s">
        <v>9</v>
      </c>
      <c r="AB441" s="7" t="s">
        <v>9</v>
      </c>
      <c r="AC441" s="7" t="s">
        <v>9</v>
      </c>
      <c r="AD441" s="7" t="s">
        <v>9</v>
      </c>
      <c r="AE441" s="29" t="s">
        <v>9</v>
      </c>
    </row>
    <row r="442" spans="1:32" x14ac:dyDescent="0.25">
      <c r="A442" s="5" t="s">
        <v>815</v>
      </c>
      <c r="B442" s="3" t="s">
        <v>816</v>
      </c>
      <c r="C442" s="9">
        <v>100.21</v>
      </c>
      <c r="D442" s="39">
        <v>55.5</v>
      </c>
      <c r="E442" s="40">
        <v>3263</v>
      </c>
      <c r="F442" s="39">
        <v>244.4</v>
      </c>
      <c r="G442" s="39">
        <v>75</v>
      </c>
      <c r="H442" s="4">
        <v>12.5</v>
      </c>
      <c r="I442" s="10" t="s">
        <v>9</v>
      </c>
      <c r="J442" s="7" t="s">
        <v>9</v>
      </c>
      <c r="K442" s="7" t="s">
        <v>9</v>
      </c>
      <c r="L442" s="7" t="s">
        <v>9</v>
      </c>
      <c r="M442" s="7" t="s">
        <v>9</v>
      </c>
      <c r="N442" s="7" t="s">
        <v>9</v>
      </c>
      <c r="O442" s="7" t="s">
        <v>9</v>
      </c>
      <c r="P442" s="7" t="s">
        <v>9</v>
      </c>
      <c r="Q442" s="7" t="s">
        <v>9</v>
      </c>
      <c r="R442" s="7" t="s">
        <v>9</v>
      </c>
      <c r="S442" s="7" t="s">
        <v>9</v>
      </c>
      <c r="T442" s="7" t="s">
        <v>9</v>
      </c>
      <c r="U442" s="7" t="s">
        <v>9</v>
      </c>
      <c r="V442" s="7" t="s">
        <v>9</v>
      </c>
      <c r="W442" s="7" t="s">
        <v>9</v>
      </c>
      <c r="X442" s="7" t="s">
        <v>9</v>
      </c>
      <c r="Y442" s="7" t="s">
        <v>9</v>
      </c>
      <c r="Z442" s="7" t="s">
        <v>9</v>
      </c>
      <c r="AA442" s="7" t="s">
        <v>9</v>
      </c>
      <c r="AB442" s="7" t="s">
        <v>9</v>
      </c>
      <c r="AC442" s="7" t="s">
        <v>9</v>
      </c>
      <c r="AD442" s="7" t="s">
        <v>9</v>
      </c>
      <c r="AE442" s="29" t="s">
        <v>9</v>
      </c>
    </row>
    <row r="443" spans="1:32" x14ac:dyDescent="0.25">
      <c r="A443" s="5" t="s">
        <v>817</v>
      </c>
      <c r="B443" s="3" t="s">
        <v>818</v>
      </c>
      <c r="C443" s="9">
        <v>24.140924644999998</v>
      </c>
      <c r="D443" s="39">
        <v>20</v>
      </c>
      <c r="E443" s="40">
        <v>1095</v>
      </c>
      <c r="F443" s="39">
        <v>229.47463335</v>
      </c>
      <c r="G443" s="39">
        <v>75</v>
      </c>
      <c r="H443" s="4">
        <v>4.2010753569999997</v>
      </c>
      <c r="I443" s="10" t="s">
        <v>9</v>
      </c>
      <c r="J443" s="7" t="s">
        <v>9</v>
      </c>
      <c r="K443" s="7" t="s">
        <v>9</v>
      </c>
      <c r="L443" s="7" t="s">
        <v>9</v>
      </c>
      <c r="M443" s="7" t="s">
        <v>9</v>
      </c>
      <c r="N443" s="7" t="s">
        <v>9</v>
      </c>
      <c r="O443" s="7" t="s">
        <v>9</v>
      </c>
      <c r="P443" s="7" t="s">
        <v>9</v>
      </c>
      <c r="Q443" s="7" t="s">
        <v>9</v>
      </c>
      <c r="R443" s="7" t="s">
        <v>9</v>
      </c>
      <c r="S443" s="7" t="s">
        <v>9</v>
      </c>
      <c r="T443" s="7" t="s">
        <v>9</v>
      </c>
      <c r="U443" s="7" t="s">
        <v>9</v>
      </c>
      <c r="V443" s="7" t="s">
        <v>9</v>
      </c>
      <c r="W443" s="7" t="s">
        <v>9</v>
      </c>
      <c r="X443" s="7" t="s">
        <v>9</v>
      </c>
      <c r="Y443" s="7" t="s">
        <v>9</v>
      </c>
      <c r="Z443" s="7" t="s">
        <v>9</v>
      </c>
      <c r="AA443" s="7" t="s">
        <v>9</v>
      </c>
      <c r="AB443" s="7" t="s">
        <v>9</v>
      </c>
      <c r="AC443" s="7" t="s">
        <v>9</v>
      </c>
      <c r="AD443" s="7" t="s">
        <v>9</v>
      </c>
      <c r="AE443" s="29" t="s">
        <v>9</v>
      </c>
    </row>
    <row r="444" spans="1:32" x14ac:dyDescent="0.25">
      <c r="A444" s="5" t="s">
        <v>819</v>
      </c>
      <c r="B444" s="3" t="s">
        <v>820</v>
      </c>
      <c r="C444" s="9">
        <v>22.525922869999999</v>
      </c>
      <c r="D444" s="39">
        <v>39.4</v>
      </c>
      <c r="E444" s="40">
        <v>3207</v>
      </c>
      <c r="F444" s="39">
        <v>152.296213757045</v>
      </c>
      <c r="G444" s="39">
        <v>75</v>
      </c>
      <c r="H444" s="4">
        <v>5.0227545029999998</v>
      </c>
      <c r="I444" s="10" t="s">
        <v>9</v>
      </c>
      <c r="J444" s="7" t="s">
        <v>9</v>
      </c>
      <c r="K444" s="7" t="s">
        <v>9</v>
      </c>
      <c r="L444" s="7" t="s">
        <v>9</v>
      </c>
      <c r="M444" s="7" t="s">
        <v>9</v>
      </c>
      <c r="N444" s="7" t="s">
        <v>9</v>
      </c>
      <c r="O444" s="7" t="s">
        <v>9</v>
      </c>
      <c r="P444" s="7" t="s">
        <v>9</v>
      </c>
      <c r="Q444" s="7" t="s">
        <v>9</v>
      </c>
      <c r="R444" s="7" t="s">
        <v>9</v>
      </c>
      <c r="S444" s="7" t="s">
        <v>9</v>
      </c>
      <c r="T444" s="7" t="s">
        <v>9</v>
      </c>
      <c r="U444" s="7" t="s">
        <v>9</v>
      </c>
      <c r="V444" s="7" t="s">
        <v>9</v>
      </c>
      <c r="W444" s="7" t="s">
        <v>9</v>
      </c>
      <c r="X444" s="7" t="s">
        <v>9</v>
      </c>
      <c r="Y444" s="7" t="s">
        <v>9</v>
      </c>
      <c r="Z444" s="7" t="s">
        <v>9</v>
      </c>
      <c r="AA444" s="7" t="s">
        <v>9</v>
      </c>
      <c r="AB444" s="7" t="s">
        <v>9</v>
      </c>
      <c r="AC444" s="7" t="s">
        <v>9</v>
      </c>
      <c r="AD444" s="7" t="s">
        <v>9</v>
      </c>
      <c r="AE444" s="29" t="s">
        <v>9</v>
      </c>
    </row>
    <row r="445" spans="1:32" x14ac:dyDescent="0.25">
      <c r="A445" s="5" t="s">
        <v>977</v>
      </c>
      <c r="B445" s="3" t="s">
        <v>822</v>
      </c>
      <c r="C445" s="9">
        <v>17.87171537</v>
      </c>
      <c r="D445" s="39">
        <v>8.9</v>
      </c>
      <c r="E445" s="40">
        <v>599</v>
      </c>
      <c r="F445" s="39">
        <v>175.31432437324099</v>
      </c>
      <c r="G445" s="39">
        <v>75</v>
      </c>
      <c r="H445" s="4">
        <v>0.77918201300000001</v>
      </c>
      <c r="I445" s="10" t="s">
        <v>9</v>
      </c>
      <c r="J445" s="7" t="s">
        <v>9</v>
      </c>
      <c r="K445" s="7" t="s">
        <v>9</v>
      </c>
      <c r="L445" s="7" t="s">
        <v>9</v>
      </c>
      <c r="M445" s="7" t="s">
        <v>9</v>
      </c>
      <c r="N445" s="7" t="s">
        <v>9</v>
      </c>
      <c r="O445" s="7" t="s">
        <v>9</v>
      </c>
      <c r="P445" s="7" t="s">
        <v>9</v>
      </c>
      <c r="Q445" s="7" t="s">
        <v>9</v>
      </c>
      <c r="R445" s="7" t="s">
        <v>9</v>
      </c>
      <c r="S445" s="7" t="s">
        <v>9</v>
      </c>
      <c r="T445" s="7" t="s">
        <v>9</v>
      </c>
      <c r="U445" s="7" t="s">
        <v>9</v>
      </c>
      <c r="V445" s="7" t="s">
        <v>9</v>
      </c>
      <c r="W445" s="7" t="s">
        <v>9</v>
      </c>
      <c r="X445" s="7" t="s">
        <v>9</v>
      </c>
      <c r="Y445" s="7" t="s">
        <v>9</v>
      </c>
      <c r="Z445" s="7" t="s">
        <v>9</v>
      </c>
      <c r="AA445" s="7" t="s">
        <v>9</v>
      </c>
      <c r="AB445" s="7" t="s">
        <v>9</v>
      </c>
      <c r="AC445" s="7" t="s">
        <v>9</v>
      </c>
      <c r="AD445" s="7" t="s">
        <v>9</v>
      </c>
      <c r="AE445" s="29" t="s">
        <v>9</v>
      </c>
    </row>
    <row r="446" spans="1:32" x14ac:dyDescent="0.25">
      <c r="A446" s="5" t="s">
        <v>823</v>
      </c>
      <c r="B446" s="3" t="s">
        <v>824</v>
      </c>
      <c r="C446" s="9">
        <v>2.6501995539999998</v>
      </c>
      <c r="D446" s="39">
        <v>14</v>
      </c>
      <c r="E446" s="40">
        <v>797</v>
      </c>
      <c r="F446" s="39">
        <v>341.49178830369999</v>
      </c>
      <c r="G446" s="39">
        <v>95</v>
      </c>
      <c r="H446" s="4">
        <v>0.71203561299999996</v>
      </c>
      <c r="I446" s="10" t="s">
        <v>9</v>
      </c>
      <c r="J446" s="7" t="s">
        <v>9</v>
      </c>
      <c r="K446" s="7" t="s">
        <v>9</v>
      </c>
      <c r="L446" s="7" t="s">
        <v>9</v>
      </c>
      <c r="M446" s="7" t="s">
        <v>9</v>
      </c>
      <c r="N446" s="7" t="s">
        <v>9</v>
      </c>
      <c r="O446" s="7" t="s">
        <v>9</v>
      </c>
      <c r="P446" s="7" t="s">
        <v>9</v>
      </c>
      <c r="Q446" s="7" t="s">
        <v>9</v>
      </c>
      <c r="R446" s="7" t="s">
        <v>9</v>
      </c>
      <c r="S446" s="7" t="s">
        <v>9</v>
      </c>
      <c r="T446" s="7" t="s">
        <v>9</v>
      </c>
      <c r="U446" s="7" t="s">
        <v>9</v>
      </c>
      <c r="V446" s="7" t="s">
        <v>9</v>
      </c>
      <c r="W446" s="7" t="s">
        <v>9</v>
      </c>
      <c r="X446" s="7" t="s">
        <v>9</v>
      </c>
      <c r="Y446" s="7" t="s">
        <v>9</v>
      </c>
      <c r="Z446" s="7" t="s">
        <v>9</v>
      </c>
      <c r="AA446" s="7" t="s">
        <v>9</v>
      </c>
      <c r="AB446" s="7" t="s">
        <v>9</v>
      </c>
      <c r="AC446" s="7" t="s">
        <v>9</v>
      </c>
      <c r="AD446" s="7" t="s">
        <v>9</v>
      </c>
      <c r="AE446" s="29" t="s">
        <v>9</v>
      </c>
    </row>
    <row r="447" spans="1:32" x14ac:dyDescent="0.25">
      <c r="A447" s="5" t="s">
        <v>825</v>
      </c>
      <c r="B447" s="3" t="s">
        <v>826</v>
      </c>
      <c r="C447" s="9"/>
      <c r="D447" s="39"/>
      <c r="E447" s="40"/>
      <c r="F447" s="39"/>
      <c r="G447" s="39"/>
      <c r="H447" s="4"/>
      <c r="I447" s="10" t="s">
        <v>9</v>
      </c>
      <c r="J447" s="7" t="s">
        <v>9</v>
      </c>
      <c r="K447" s="7" t="s">
        <v>9</v>
      </c>
      <c r="L447" s="7" t="s">
        <v>9</v>
      </c>
      <c r="M447" s="7" t="s">
        <v>9</v>
      </c>
      <c r="N447" s="7" t="s">
        <v>9</v>
      </c>
      <c r="O447" s="7" t="s">
        <v>9</v>
      </c>
      <c r="P447" s="7" t="s">
        <v>9</v>
      </c>
      <c r="Q447" s="7" t="s">
        <v>9</v>
      </c>
      <c r="R447" s="7" t="s">
        <v>9</v>
      </c>
      <c r="S447" s="7" t="s">
        <v>9</v>
      </c>
      <c r="T447" s="7" t="s">
        <v>9</v>
      </c>
      <c r="U447" s="7" t="s">
        <v>9</v>
      </c>
      <c r="V447" s="7" t="s">
        <v>9</v>
      </c>
      <c r="W447" s="7" t="s">
        <v>9</v>
      </c>
      <c r="X447" s="7" t="s">
        <v>9</v>
      </c>
      <c r="Y447" s="7" t="s">
        <v>9</v>
      </c>
      <c r="Z447" s="7" t="s">
        <v>9</v>
      </c>
      <c r="AA447" s="7" t="s">
        <v>9</v>
      </c>
      <c r="AB447" s="7" t="s">
        <v>9</v>
      </c>
      <c r="AC447" s="7" t="s">
        <v>9</v>
      </c>
      <c r="AD447" s="7" t="s">
        <v>9</v>
      </c>
      <c r="AE447" s="29" t="s">
        <v>9</v>
      </c>
    </row>
    <row r="448" spans="1:32" x14ac:dyDescent="0.25">
      <c r="A448" s="5" t="s">
        <v>827</v>
      </c>
      <c r="B448" s="3" t="s">
        <v>828</v>
      </c>
      <c r="C448" s="9">
        <v>168.39126253333299</v>
      </c>
      <c r="D448" s="39">
        <v>57.3333333333333</v>
      </c>
      <c r="E448" s="40">
        <v>3367.3333333333298</v>
      </c>
      <c r="F448" s="39">
        <v>129.01</v>
      </c>
      <c r="G448" s="39">
        <v>75.533333333333303</v>
      </c>
      <c r="H448" s="4">
        <v>35.014404113333299</v>
      </c>
      <c r="I448" s="10" t="s">
        <v>9</v>
      </c>
      <c r="J448" s="7" t="s">
        <v>9</v>
      </c>
      <c r="K448" s="7" t="s">
        <v>9</v>
      </c>
      <c r="L448" s="7" t="s">
        <v>9</v>
      </c>
      <c r="M448" s="7" t="s">
        <v>9</v>
      </c>
      <c r="N448" s="7" t="s">
        <v>9</v>
      </c>
      <c r="O448" s="7" t="s">
        <v>9</v>
      </c>
      <c r="P448" s="7" t="s">
        <v>9</v>
      </c>
      <c r="Q448" s="7" t="s">
        <v>9</v>
      </c>
      <c r="R448" s="7" t="s">
        <v>9</v>
      </c>
      <c r="S448" s="7" t="s">
        <v>9</v>
      </c>
      <c r="T448" s="7" t="s">
        <v>9</v>
      </c>
      <c r="U448" s="7" t="s">
        <v>9</v>
      </c>
      <c r="V448" s="7" t="s">
        <v>9</v>
      </c>
      <c r="W448" s="7" t="s">
        <v>9</v>
      </c>
      <c r="X448" s="7" t="s">
        <v>9</v>
      </c>
      <c r="Y448" s="7" t="s">
        <v>9</v>
      </c>
      <c r="Z448" s="7" t="s">
        <v>9</v>
      </c>
      <c r="AA448" s="7" t="s">
        <v>9</v>
      </c>
      <c r="AB448" s="7" t="s">
        <v>9</v>
      </c>
      <c r="AC448" s="7" t="s">
        <v>9</v>
      </c>
      <c r="AD448" s="7" t="s">
        <v>9</v>
      </c>
      <c r="AE448" s="29" t="s">
        <v>9</v>
      </c>
    </row>
    <row r="449" spans="1:31" x14ac:dyDescent="0.25">
      <c r="A449" s="5" t="s">
        <v>829</v>
      </c>
      <c r="B449" s="3" t="s">
        <v>830</v>
      </c>
      <c r="C449" s="9"/>
      <c r="D449" s="39"/>
      <c r="E449" s="40"/>
      <c r="F449" s="39"/>
      <c r="G449" s="39"/>
      <c r="H449" s="4"/>
      <c r="I449" s="10" t="s">
        <v>9</v>
      </c>
      <c r="J449" s="7" t="s">
        <v>9</v>
      </c>
      <c r="K449" s="7" t="s">
        <v>9</v>
      </c>
      <c r="L449" s="7" t="s">
        <v>9</v>
      </c>
      <c r="M449" s="7" t="s">
        <v>9</v>
      </c>
      <c r="N449" s="7" t="s">
        <v>9</v>
      </c>
      <c r="O449" s="7" t="s">
        <v>9</v>
      </c>
      <c r="P449" s="7" t="s">
        <v>9</v>
      </c>
      <c r="Q449" s="7" t="s">
        <v>9</v>
      </c>
      <c r="R449" s="7" t="s">
        <v>9</v>
      </c>
      <c r="S449" s="7" t="s">
        <v>9</v>
      </c>
      <c r="T449" s="7" t="s">
        <v>9</v>
      </c>
      <c r="U449" s="7" t="s">
        <v>9</v>
      </c>
      <c r="V449" s="7" t="s">
        <v>9</v>
      </c>
      <c r="W449" s="7" t="s">
        <v>9</v>
      </c>
      <c r="X449" s="7" t="s">
        <v>9</v>
      </c>
      <c r="Y449" s="7" t="s">
        <v>9</v>
      </c>
      <c r="Z449" s="7" t="s">
        <v>9</v>
      </c>
      <c r="AA449" s="7" t="s">
        <v>9</v>
      </c>
      <c r="AB449" s="7" t="s">
        <v>9</v>
      </c>
      <c r="AC449" s="7" t="s">
        <v>9</v>
      </c>
      <c r="AD449" s="7" t="s">
        <v>9</v>
      </c>
      <c r="AE449" s="29" t="s">
        <v>9</v>
      </c>
    </row>
    <row r="450" spans="1:31" x14ac:dyDescent="0.25">
      <c r="A450" s="5" t="s">
        <v>831</v>
      </c>
      <c r="B450" s="3" t="s">
        <v>832</v>
      </c>
      <c r="C450" s="9"/>
      <c r="D450" s="39"/>
      <c r="E450" s="40"/>
      <c r="F450" s="39"/>
      <c r="G450" s="39"/>
      <c r="H450" s="4"/>
      <c r="I450" s="10" t="s">
        <v>9</v>
      </c>
      <c r="J450" s="7" t="s">
        <v>9</v>
      </c>
      <c r="K450" s="7" t="s">
        <v>9</v>
      </c>
      <c r="L450" s="7" t="s">
        <v>9</v>
      </c>
      <c r="M450" s="7" t="s">
        <v>9</v>
      </c>
      <c r="N450" s="7" t="s">
        <v>9</v>
      </c>
      <c r="O450" s="7" t="s">
        <v>9</v>
      </c>
      <c r="P450" s="7" t="s">
        <v>9</v>
      </c>
      <c r="Q450" s="7" t="s">
        <v>9</v>
      </c>
      <c r="R450" s="7" t="s">
        <v>9</v>
      </c>
      <c r="S450" s="7" t="s">
        <v>9</v>
      </c>
      <c r="T450" s="7" t="s">
        <v>9</v>
      </c>
      <c r="U450" s="7" t="s">
        <v>9</v>
      </c>
      <c r="V450" s="7" t="s">
        <v>9</v>
      </c>
      <c r="W450" s="7" t="s">
        <v>9</v>
      </c>
      <c r="X450" s="7" t="s">
        <v>9</v>
      </c>
      <c r="Y450" s="7" t="s">
        <v>9</v>
      </c>
      <c r="Z450" s="7" t="s">
        <v>9</v>
      </c>
      <c r="AA450" s="7" t="s">
        <v>9</v>
      </c>
      <c r="AB450" s="7" t="s">
        <v>9</v>
      </c>
      <c r="AC450" s="7" t="s">
        <v>9</v>
      </c>
      <c r="AD450" s="7" t="s">
        <v>9</v>
      </c>
      <c r="AE450" s="29" t="s">
        <v>9</v>
      </c>
    </row>
    <row r="451" spans="1:31" x14ac:dyDescent="0.25">
      <c r="A451" s="5" t="s">
        <v>833</v>
      </c>
      <c r="B451" s="3" t="s">
        <v>834</v>
      </c>
      <c r="C451" s="9">
        <v>328.542058575</v>
      </c>
      <c r="D451" s="39">
        <v>230.45</v>
      </c>
      <c r="E451" s="40">
        <v>17096</v>
      </c>
      <c r="F451" s="39">
        <v>1558.3425</v>
      </c>
      <c r="G451" s="39">
        <v>82.625</v>
      </c>
      <c r="H451" s="4">
        <v>124.29134141750001</v>
      </c>
      <c r="I451" s="10" t="s">
        <v>9</v>
      </c>
      <c r="J451" s="7" t="s">
        <v>9</v>
      </c>
      <c r="K451" s="7" t="s">
        <v>9</v>
      </c>
      <c r="L451" s="7" t="s">
        <v>9</v>
      </c>
      <c r="M451" s="7" t="s">
        <v>9</v>
      </c>
      <c r="N451" s="7" t="s">
        <v>9</v>
      </c>
      <c r="O451" s="7" t="s">
        <v>9</v>
      </c>
      <c r="P451" s="7" t="s">
        <v>9</v>
      </c>
      <c r="Q451" s="7" t="s">
        <v>9</v>
      </c>
      <c r="R451" s="7" t="s">
        <v>9</v>
      </c>
      <c r="S451" s="7" t="s">
        <v>9</v>
      </c>
      <c r="T451" s="7" t="s">
        <v>9</v>
      </c>
      <c r="U451" s="7" t="s">
        <v>9</v>
      </c>
      <c r="V451" s="7" t="s">
        <v>9</v>
      </c>
      <c r="W451" s="7" t="s">
        <v>9</v>
      </c>
      <c r="X451" s="7" t="s">
        <v>9</v>
      </c>
      <c r="Y451" s="7" t="s">
        <v>9</v>
      </c>
      <c r="Z451" s="7" t="s">
        <v>9</v>
      </c>
      <c r="AA451" s="7" t="s">
        <v>9</v>
      </c>
      <c r="AB451" s="7" t="s">
        <v>9</v>
      </c>
      <c r="AC451" s="7" t="s">
        <v>9</v>
      </c>
      <c r="AD451" s="7" t="s">
        <v>9</v>
      </c>
      <c r="AE451" s="29" t="s">
        <v>9</v>
      </c>
    </row>
    <row r="452" spans="1:31" x14ac:dyDescent="0.25">
      <c r="A452" s="5" t="s">
        <v>835</v>
      </c>
      <c r="B452" s="3" t="s">
        <v>836</v>
      </c>
      <c r="C452" s="9">
        <v>437.28</v>
      </c>
      <c r="D452" s="39">
        <v>320</v>
      </c>
      <c r="E452" s="40">
        <v>27209</v>
      </c>
      <c r="F452" s="39">
        <v>1032.19</v>
      </c>
      <c r="G452" s="39">
        <v>75</v>
      </c>
      <c r="H452" s="4">
        <v>227.43</v>
      </c>
      <c r="I452" s="10" t="s">
        <v>9</v>
      </c>
      <c r="J452" s="7" t="s">
        <v>9</v>
      </c>
      <c r="K452" s="7" t="s">
        <v>9</v>
      </c>
      <c r="L452" s="7" t="s">
        <v>9</v>
      </c>
      <c r="M452" s="7" t="s">
        <v>9</v>
      </c>
      <c r="N452" s="7" t="s">
        <v>9</v>
      </c>
      <c r="O452" s="7" t="s">
        <v>9</v>
      </c>
      <c r="P452" s="7" t="s">
        <v>9</v>
      </c>
      <c r="Q452" s="7" t="s">
        <v>9</v>
      </c>
      <c r="R452" s="7" t="s">
        <v>9</v>
      </c>
      <c r="S452" s="7" t="s">
        <v>9</v>
      </c>
      <c r="T452" s="7" t="s">
        <v>9</v>
      </c>
      <c r="U452" s="7" t="s">
        <v>9</v>
      </c>
      <c r="V452" s="7" t="s">
        <v>9</v>
      </c>
      <c r="W452" s="7" t="s">
        <v>9</v>
      </c>
      <c r="X452" s="7" t="s">
        <v>9</v>
      </c>
      <c r="Y452" s="7" t="s">
        <v>9</v>
      </c>
      <c r="Z452" s="7" t="s">
        <v>9</v>
      </c>
      <c r="AA452" s="7" t="s">
        <v>9</v>
      </c>
      <c r="AB452" s="7" t="s">
        <v>9</v>
      </c>
      <c r="AC452" s="7" t="s">
        <v>9</v>
      </c>
      <c r="AD452" s="7" t="s">
        <v>9</v>
      </c>
      <c r="AE452" s="29" t="s">
        <v>9</v>
      </c>
    </row>
    <row r="453" spans="1:31" x14ac:dyDescent="0.25">
      <c r="A453" s="5" t="s">
        <v>837</v>
      </c>
      <c r="B453" s="3" t="s">
        <v>838</v>
      </c>
      <c r="C453" s="9">
        <v>129</v>
      </c>
      <c r="D453" s="39">
        <v>66.412386365000003</v>
      </c>
      <c r="E453" s="40">
        <v>4039</v>
      </c>
      <c r="F453" s="39">
        <v>894</v>
      </c>
      <c r="G453" s="39">
        <v>90</v>
      </c>
      <c r="H453" s="4">
        <v>65.19</v>
      </c>
      <c r="I453" s="10">
        <v>2019</v>
      </c>
      <c r="J453" s="7">
        <v>1.37</v>
      </c>
      <c r="K453" s="7" t="s">
        <v>9</v>
      </c>
      <c r="L453" s="7" t="s">
        <v>9</v>
      </c>
      <c r="M453" s="7" t="s">
        <v>9</v>
      </c>
      <c r="N453" s="7" t="s">
        <v>9</v>
      </c>
      <c r="O453" s="7" t="s">
        <v>9</v>
      </c>
      <c r="P453" s="7" t="s">
        <v>9</v>
      </c>
      <c r="Q453" s="7" t="s">
        <v>9</v>
      </c>
      <c r="R453" s="7" t="s">
        <v>9</v>
      </c>
      <c r="S453" s="7" t="s">
        <v>9</v>
      </c>
      <c r="T453" s="7" t="s">
        <v>9</v>
      </c>
      <c r="U453" s="7" t="s">
        <v>9</v>
      </c>
      <c r="V453" s="7" t="s">
        <v>9</v>
      </c>
      <c r="W453" s="7" t="s">
        <v>9</v>
      </c>
      <c r="X453" s="7" t="s">
        <v>9</v>
      </c>
      <c r="Y453" s="7" t="s">
        <v>9</v>
      </c>
      <c r="Z453" s="7" t="s">
        <v>9</v>
      </c>
      <c r="AA453" s="7" t="s">
        <v>9</v>
      </c>
      <c r="AB453" s="7" t="s">
        <v>9</v>
      </c>
      <c r="AC453" s="7" t="s">
        <v>9</v>
      </c>
      <c r="AD453" s="7" t="s">
        <v>9</v>
      </c>
      <c r="AE453" s="29" t="s">
        <v>9</v>
      </c>
    </row>
    <row r="454" spans="1:31" x14ac:dyDescent="0.25">
      <c r="A454" s="5" t="s">
        <v>839</v>
      </c>
      <c r="B454" s="3" t="s">
        <v>840</v>
      </c>
      <c r="C454" s="9">
        <v>1463.3368721750001</v>
      </c>
      <c r="D454" s="39">
        <v>466.25</v>
      </c>
      <c r="E454" s="40">
        <v>24416</v>
      </c>
      <c r="F454" s="39">
        <v>396.48750000000001</v>
      </c>
      <c r="G454" s="39">
        <v>60</v>
      </c>
      <c r="H454" s="4">
        <v>352.61894204999999</v>
      </c>
      <c r="I454" s="10" t="s">
        <v>9</v>
      </c>
      <c r="J454" s="7" t="s">
        <v>9</v>
      </c>
      <c r="K454" s="7" t="s">
        <v>9</v>
      </c>
      <c r="L454" s="7" t="s">
        <v>9</v>
      </c>
      <c r="M454" s="7" t="s">
        <v>9</v>
      </c>
      <c r="N454" s="7" t="s">
        <v>9</v>
      </c>
      <c r="O454" s="7" t="s">
        <v>9</v>
      </c>
      <c r="P454" s="7" t="s">
        <v>9</v>
      </c>
      <c r="Q454" s="7" t="s">
        <v>9</v>
      </c>
      <c r="R454" s="7" t="s">
        <v>9</v>
      </c>
      <c r="S454" s="7" t="s">
        <v>9</v>
      </c>
      <c r="T454" s="7" t="s">
        <v>9</v>
      </c>
      <c r="U454" s="7" t="s">
        <v>9</v>
      </c>
      <c r="V454" s="7" t="s">
        <v>9</v>
      </c>
      <c r="W454" s="7" t="s">
        <v>9</v>
      </c>
      <c r="X454" s="7" t="s">
        <v>9</v>
      </c>
      <c r="Y454" s="7" t="s">
        <v>9</v>
      </c>
      <c r="Z454" s="7" t="s">
        <v>9</v>
      </c>
      <c r="AA454" s="7" t="s">
        <v>9</v>
      </c>
      <c r="AB454" s="7" t="s">
        <v>9</v>
      </c>
      <c r="AC454" s="7" t="s">
        <v>9</v>
      </c>
      <c r="AD454" s="7" t="s">
        <v>9</v>
      </c>
      <c r="AE454" s="29" t="s">
        <v>9</v>
      </c>
    </row>
    <row r="455" spans="1:31" x14ac:dyDescent="0.25">
      <c r="A455" s="5" t="s">
        <v>841</v>
      </c>
      <c r="B455" s="3" t="s">
        <v>842</v>
      </c>
      <c r="C455" s="9">
        <v>9.3776740522500006</v>
      </c>
      <c r="D455" s="39">
        <v>46</v>
      </c>
      <c r="E455" s="40">
        <v>4700</v>
      </c>
      <c r="F455" s="39">
        <v>1694.0549999999901</v>
      </c>
      <c r="G455" s="39">
        <v>80</v>
      </c>
      <c r="H455" s="4">
        <v>8.6250651810000001</v>
      </c>
      <c r="I455" s="10" t="s">
        <v>9</v>
      </c>
      <c r="J455" s="7" t="s">
        <v>9</v>
      </c>
      <c r="K455" s="7" t="s">
        <v>9</v>
      </c>
      <c r="L455" s="7" t="s">
        <v>9</v>
      </c>
      <c r="M455" s="7" t="s">
        <v>9</v>
      </c>
      <c r="N455" s="7" t="s">
        <v>9</v>
      </c>
      <c r="O455" s="7" t="s">
        <v>9</v>
      </c>
      <c r="P455" s="7" t="s">
        <v>9</v>
      </c>
      <c r="Q455" s="7" t="s">
        <v>9</v>
      </c>
      <c r="R455" s="7" t="s">
        <v>9</v>
      </c>
      <c r="S455" s="7" t="s">
        <v>9</v>
      </c>
      <c r="T455" s="7" t="s">
        <v>9</v>
      </c>
      <c r="U455" s="7" t="s">
        <v>9</v>
      </c>
      <c r="V455" s="7" t="s">
        <v>9</v>
      </c>
      <c r="W455" s="7" t="s">
        <v>9</v>
      </c>
      <c r="X455" s="7" t="s">
        <v>9</v>
      </c>
      <c r="Y455" s="7" t="s">
        <v>9</v>
      </c>
      <c r="Z455" s="7" t="s">
        <v>9</v>
      </c>
      <c r="AA455" s="7" t="s">
        <v>9</v>
      </c>
      <c r="AB455" s="7" t="s">
        <v>9</v>
      </c>
      <c r="AC455" s="7" t="s">
        <v>9</v>
      </c>
      <c r="AD455" s="7" t="s">
        <v>9</v>
      </c>
      <c r="AE455" s="29" t="s">
        <v>9</v>
      </c>
    </row>
    <row r="456" spans="1:31" x14ac:dyDescent="0.25">
      <c r="A456" s="5" t="s">
        <v>843</v>
      </c>
      <c r="B456" s="3" t="s">
        <v>844</v>
      </c>
      <c r="C456" s="9">
        <v>898.57589169999903</v>
      </c>
      <c r="D456" s="39">
        <v>233.41</v>
      </c>
      <c r="E456" s="40">
        <v>12980.333333333299</v>
      </c>
      <c r="F456" s="39">
        <v>309.09568754687399</v>
      </c>
      <c r="G456" s="39">
        <v>84.3</v>
      </c>
      <c r="H456" s="4">
        <v>32.7458644266666</v>
      </c>
      <c r="I456" s="10" t="s">
        <v>9</v>
      </c>
      <c r="J456" s="7" t="s">
        <v>9</v>
      </c>
      <c r="K456" s="7" t="s">
        <v>9</v>
      </c>
      <c r="L456" s="7" t="s">
        <v>9</v>
      </c>
      <c r="M456" s="7" t="s">
        <v>9</v>
      </c>
      <c r="N456" s="7" t="s">
        <v>9</v>
      </c>
      <c r="O456" s="7" t="s">
        <v>9</v>
      </c>
      <c r="P456" s="7" t="s">
        <v>9</v>
      </c>
      <c r="Q456" s="7" t="s">
        <v>9</v>
      </c>
      <c r="R456" s="7" t="s">
        <v>9</v>
      </c>
      <c r="S456" s="7" t="s">
        <v>9</v>
      </c>
      <c r="T456" s="7" t="s">
        <v>9</v>
      </c>
      <c r="U456" s="7" t="s">
        <v>9</v>
      </c>
      <c r="V456" s="7" t="s">
        <v>9</v>
      </c>
      <c r="W456" s="7" t="s">
        <v>9</v>
      </c>
      <c r="X456" s="7" t="s">
        <v>9</v>
      </c>
      <c r="Y456" s="7" t="s">
        <v>9</v>
      </c>
      <c r="Z456" s="7" t="s">
        <v>9</v>
      </c>
      <c r="AA456" s="7" t="s">
        <v>9</v>
      </c>
      <c r="AB456" s="7" t="s">
        <v>9</v>
      </c>
      <c r="AC456" s="7" t="s">
        <v>9</v>
      </c>
      <c r="AD456" s="7" t="s">
        <v>9</v>
      </c>
      <c r="AE456" s="29" t="s">
        <v>9</v>
      </c>
    </row>
    <row r="457" spans="1:31" x14ac:dyDescent="0.25">
      <c r="A457" s="5" t="s">
        <v>845</v>
      </c>
      <c r="B457" s="3" t="s">
        <v>846</v>
      </c>
      <c r="C457" s="9">
        <v>5.2169856735</v>
      </c>
      <c r="D457" s="39">
        <v>13.994999999999999</v>
      </c>
      <c r="E457" s="40">
        <v>675.75</v>
      </c>
      <c r="F457" s="39">
        <v>286.83999999999997</v>
      </c>
      <c r="G457" s="39">
        <v>74.5</v>
      </c>
      <c r="H457" s="4">
        <v>3.3220854394999999</v>
      </c>
      <c r="I457" s="10" t="s">
        <v>9</v>
      </c>
      <c r="J457" s="7" t="s">
        <v>9</v>
      </c>
      <c r="K457" s="7" t="s">
        <v>9</v>
      </c>
      <c r="L457" s="7" t="s">
        <v>9</v>
      </c>
      <c r="M457" s="7" t="s">
        <v>9</v>
      </c>
      <c r="N457" s="7" t="s">
        <v>9</v>
      </c>
      <c r="O457" s="7" t="s">
        <v>9</v>
      </c>
      <c r="P457" s="7" t="s">
        <v>9</v>
      </c>
      <c r="Q457" s="7" t="s">
        <v>9</v>
      </c>
      <c r="R457" s="7" t="s">
        <v>9</v>
      </c>
      <c r="S457" s="7" t="s">
        <v>9</v>
      </c>
      <c r="T457" s="7" t="s">
        <v>9</v>
      </c>
      <c r="U457" s="7" t="s">
        <v>9</v>
      </c>
      <c r="V457" s="7" t="s">
        <v>9</v>
      </c>
      <c r="W457" s="7" t="s">
        <v>9</v>
      </c>
      <c r="X457" s="7" t="s">
        <v>9</v>
      </c>
      <c r="Y457" s="7" t="s">
        <v>9</v>
      </c>
      <c r="Z457" s="7" t="s">
        <v>9</v>
      </c>
      <c r="AA457" s="7" t="s">
        <v>9</v>
      </c>
      <c r="AB457" s="7" t="s">
        <v>9</v>
      </c>
      <c r="AC457" s="7" t="s">
        <v>9</v>
      </c>
      <c r="AD457" s="7" t="s">
        <v>9</v>
      </c>
      <c r="AE457" s="29" t="s">
        <v>9</v>
      </c>
    </row>
    <row r="458" spans="1:31" x14ac:dyDescent="0.25">
      <c r="A458" s="5" t="s">
        <v>847</v>
      </c>
      <c r="B458" s="3" t="s">
        <v>848</v>
      </c>
      <c r="C458" s="9">
        <v>47.512536114249997</v>
      </c>
      <c r="D458" s="39">
        <v>42.057499999999997</v>
      </c>
      <c r="E458" s="40">
        <v>1910</v>
      </c>
      <c r="F458" s="39">
        <v>286.83999999999997</v>
      </c>
      <c r="G458" s="39">
        <v>80.5</v>
      </c>
      <c r="H458" s="4">
        <v>15.25</v>
      </c>
      <c r="I458" s="10" t="s">
        <v>9</v>
      </c>
      <c r="J458" s="7" t="s">
        <v>9</v>
      </c>
      <c r="K458" s="7" t="s">
        <v>9</v>
      </c>
      <c r="L458" s="7" t="s">
        <v>9</v>
      </c>
      <c r="M458" s="7" t="s">
        <v>9</v>
      </c>
      <c r="N458" s="7" t="s">
        <v>9</v>
      </c>
      <c r="O458" s="7" t="s">
        <v>9</v>
      </c>
      <c r="P458" s="7" t="s">
        <v>9</v>
      </c>
      <c r="Q458" s="7" t="s">
        <v>9</v>
      </c>
      <c r="R458" s="7" t="s">
        <v>9</v>
      </c>
      <c r="S458" s="7" t="s">
        <v>9</v>
      </c>
      <c r="T458" s="7" t="s">
        <v>9</v>
      </c>
      <c r="U458" s="7" t="s">
        <v>9</v>
      </c>
      <c r="V458" s="7" t="s">
        <v>9</v>
      </c>
      <c r="W458" s="7" t="s">
        <v>9</v>
      </c>
      <c r="X458" s="7" t="s">
        <v>9</v>
      </c>
      <c r="Y458" s="7" t="s">
        <v>9</v>
      </c>
      <c r="Z458" s="7" t="s">
        <v>9</v>
      </c>
      <c r="AA458" s="7" t="s">
        <v>9</v>
      </c>
      <c r="AB458" s="7" t="s">
        <v>9</v>
      </c>
      <c r="AC458" s="7" t="s">
        <v>9</v>
      </c>
      <c r="AD458" s="7" t="s">
        <v>9</v>
      </c>
      <c r="AE458" s="29" t="s">
        <v>9</v>
      </c>
    </row>
    <row r="459" spans="1:31" x14ac:dyDescent="0.25">
      <c r="A459" s="5" t="s">
        <v>849</v>
      </c>
      <c r="B459" s="3" t="s">
        <v>850</v>
      </c>
      <c r="C459" s="9">
        <v>19.133549258999999</v>
      </c>
      <c r="D459" s="39">
        <v>20</v>
      </c>
      <c r="E459" s="40">
        <v>638.5</v>
      </c>
      <c r="F459" s="39">
        <v>286.83999999999997</v>
      </c>
      <c r="G459" s="39">
        <v>78.5</v>
      </c>
      <c r="H459" s="4">
        <v>5.5005274469999996</v>
      </c>
      <c r="I459" s="10" t="s">
        <v>9</v>
      </c>
      <c r="J459" s="7" t="s">
        <v>9</v>
      </c>
      <c r="K459" s="7" t="s">
        <v>9</v>
      </c>
      <c r="L459" s="7" t="s">
        <v>9</v>
      </c>
      <c r="M459" s="7" t="s">
        <v>9</v>
      </c>
      <c r="N459" s="7" t="s">
        <v>9</v>
      </c>
      <c r="O459" s="7" t="s">
        <v>9</v>
      </c>
      <c r="P459" s="7" t="s">
        <v>9</v>
      </c>
      <c r="Q459" s="7" t="s">
        <v>9</v>
      </c>
      <c r="R459" s="7" t="s">
        <v>9</v>
      </c>
      <c r="S459" s="7" t="s">
        <v>9</v>
      </c>
      <c r="T459" s="7" t="s">
        <v>9</v>
      </c>
      <c r="U459" s="7" t="s">
        <v>9</v>
      </c>
      <c r="V459" s="7" t="s">
        <v>9</v>
      </c>
      <c r="W459" s="7" t="s">
        <v>9</v>
      </c>
      <c r="X459" s="7" t="s">
        <v>9</v>
      </c>
      <c r="Y459" s="7" t="s">
        <v>9</v>
      </c>
      <c r="Z459" s="7" t="s">
        <v>9</v>
      </c>
      <c r="AA459" s="7" t="s">
        <v>9</v>
      </c>
      <c r="AB459" s="7" t="s">
        <v>9</v>
      </c>
      <c r="AC459" s="7" t="s">
        <v>9</v>
      </c>
      <c r="AD459" s="7" t="s">
        <v>9</v>
      </c>
      <c r="AE459" s="29" t="s">
        <v>9</v>
      </c>
    </row>
    <row r="460" spans="1:31" x14ac:dyDescent="0.25">
      <c r="A460" s="5" t="s">
        <v>851</v>
      </c>
      <c r="B460" s="3" t="s">
        <v>852</v>
      </c>
      <c r="C460" s="9">
        <v>8.9</v>
      </c>
      <c r="D460" s="39">
        <v>11</v>
      </c>
      <c r="E460" s="40">
        <v>686</v>
      </c>
      <c r="F460" s="39">
        <v>286.83999999999997</v>
      </c>
      <c r="G460" s="39">
        <v>77.5</v>
      </c>
      <c r="H460" s="4">
        <v>2.82</v>
      </c>
      <c r="I460" s="10" t="s">
        <v>9</v>
      </c>
      <c r="J460" s="7" t="s">
        <v>9</v>
      </c>
      <c r="K460" s="7" t="s">
        <v>9</v>
      </c>
      <c r="L460" s="7" t="s">
        <v>9</v>
      </c>
      <c r="M460" s="7" t="s">
        <v>9</v>
      </c>
      <c r="N460" s="7" t="s">
        <v>9</v>
      </c>
      <c r="O460" s="7" t="s">
        <v>9</v>
      </c>
      <c r="P460" s="7" t="s">
        <v>9</v>
      </c>
      <c r="Q460" s="7" t="s">
        <v>9</v>
      </c>
      <c r="R460" s="7" t="s">
        <v>9</v>
      </c>
      <c r="S460" s="7" t="s">
        <v>9</v>
      </c>
      <c r="T460" s="7" t="s">
        <v>9</v>
      </c>
      <c r="U460" s="7" t="s">
        <v>9</v>
      </c>
      <c r="V460" s="7" t="s">
        <v>9</v>
      </c>
      <c r="W460" s="7" t="s">
        <v>9</v>
      </c>
      <c r="X460" s="7" t="s">
        <v>9</v>
      </c>
      <c r="Y460" s="7" t="s">
        <v>9</v>
      </c>
      <c r="Z460" s="7" t="s">
        <v>9</v>
      </c>
      <c r="AA460" s="7" t="s">
        <v>9</v>
      </c>
      <c r="AB460" s="7" t="s">
        <v>9</v>
      </c>
      <c r="AC460" s="7" t="s">
        <v>9</v>
      </c>
      <c r="AD460" s="7" t="s">
        <v>9</v>
      </c>
      <c r="AE460" s="29" t="s">
        <v>9</v>
      </c>
    </row>
    <row r="461" spans="1:31" x14ac:dyDescent="0.25">
      <c r="A461" s="5" t="s">
        <v>853</v>
      </c>
      <c r="B461" s="3" t="s">
        <v>854</v>
      </c>
      <c r="C461" s="9">
        <v>7.11</v>
      </c>
      <c r="D461" s="39">
        <v>6.6074999999999999</v>
      </c>
      <c r="E461" s="40">
        <v>219.25</v>
      </c>
      <c r="F461" s="39">
        <v>286.83999999999997</v>
      </c>
      <c r="G461" s="39">
        <v>60</v>
      </c>
      <c r="H461" s="4">
        <v>1.4059937842500001</v>
      </c>
      <c r="I461" s="10" t="s">
        <v>9</v>
      </c>
      <c r="J461" s="7" t="s">
        <v>9</v>
      </c>
      <c r="K461" s="7" t="s">
        <v>9</v>
      </c>
      <c r="L461" s="7" t="s">
        <v>9</v>
      </c>
      <c r="M461" s="7" t="s">
        <v>9</v>
      </c>
      <c r="N461" s="7" t="s">
        <v>9</v>
      </c>
      <c r="O461" s="7" t="s">
        <v>9</v>
      </c>
      <c r="P461" s="7" t="s">
        <v>9</v>
      </c>
      <c r="Q461" s="7" t="s">
        <v>9</v>
      </c>
      <c r="R461" s="7" t="s">
        <v>9</v>
      </c>
      <c r="S461" s="7" t="s">
        <v>9</v>
      </c>
      <c r="T461" s="7" t="s">
        <v>9</v>
      </c>
      <c r="U461" s="7" t="s">
        <v>9</v>
      </c>
      <c r="V461" s="7" t="s">
        <v>9</v>
      </c>
      <c r="W461" s="7" t="s">
        <v>9</v>
      </c>
      <c r="X461" s="7" t="s">
        <v>9</v>
      </c>
      <c r="Y461" s="7" t="s">
        <v>9</v>
      </c>
      <c r="Z461" s="7" t="s">
        <v>9</v>
      </c>
      <c r="AA461" s="7" t="s">
        <v>9</v>
      </c>
      <c r="AB461" s="7" t="s">
        <v>9</v>
      </c>
      <c r="AC461" s="7" t="s">
        <v>9</v>
      </c>
      <c r="AD461" s="7" t="s">
        <v>9</v>
      </c>
      <c r="AE461" s="29" t="s">
        <v>9</v>
      </c>
    </row>
    <row r="462" spans="1:31" x14ac:dyDescent="0.25">
      <c r="A462" s="5" t="s">
        <v>855</v>
      </c>
      <c r="B462" s="3" t="s">
        <v>856</v>
      </c>
      <c r="C462" s="9">
        <v>525.15402359999996</v>
      </c>
      <c r="D462" s="39">
        <v>227</v>
      </c>
      <c r="E462" s="40">
        <v>17849</v>
      </c>
      <c r="F462" s="39">
        <v>91.502203314467806</v>
      </c>
      <c r="G462" s="39">
        <v>50</v>
      </c>
      <c r="H462" s="4">
        <v>227.7813683</v>
      </c>
      <c r="I462" s="10" t="s">
        <v>9</v>
      </c>
      <c r="J462" s="7" t="s">
        <v>9</v>
      </c>
      <c r="K462" s="7" t="s">
        <v>9</v>
      </c>
      <c r="L462" s="7" t="s">
        <v>9</v>
      </c>
      <c r="M462" s="7" t="s">
        <v>9</v>
      </c>
      <c r="N462" s="7" t="s">
        <v>9</v>
      </c>
      <c r="O462" s="7" t="s">
        <v>9</v>
      </c>
      <c r="P462" s="7" t="s">
        <v>9</v>
      </c>
      <c r="Q462" s="7" t="s">
        <v>9</v>
      </c>
      <c r="R462" s="7" t="s">
        <v>9</v>
      </c>
      <c r="S462" s="7" t="s">
        <v>9</v>
      </c>
      <c r="T462" s="7" t="s">
        <v>9</v>
      </c>
      <c r="U462" s="7" t="s">
        <v>9</v>
      </c>
      <c r="V462" s="7" t="s">
        <v>9</v>
      </c>
      <c r="W462" s="7" t="s">
        <v>9</v>
      </c>
      <c r="X462" s="7" t="s">
        <v>9</v>
      </c>
      <c r="Y462" s="7" t="s">
        <v>9</v>
      </c>
      <c r="Z462" s="7" t="s">
        <v>9</v>
      </c>
      <c r="AA462" s="7" t="s">
        <v>9</v>
      </c>
      <c r="AB462" s="7" t="s">
        <v>9</v>
      </c>
      <c r="AC462" s="7" t="s">
        <v>9</v>
      </c>
      <c r="AD462" s="7" t="s">
        <v>9</v>
      </c>
      <c r="AE462" s="29" t="s">
        <v>9</v>
      </c>
    </row>
    <row r="463" spans="1:31" x14ac:dyDescent="0.25">
      <c r="A463" s="5" t="s">
        <v>857</v>
      </c>
      <c r="B463" s="3" t="s">
        <v>858</v>
      </c>
      <c r="C463" s="9">
        <v>316.328826225</v>
      </c>
      <c r="D463" s="39">
        <v>105.05</v>
      </c>
      <c r="E463" s="40">
        <v>5022.5</v>
      </c>
      <c r="F463" s="39">
        <v>192.74083280690701</v>
      </c>
      <c r="G463" s="39">
        <v>97.5</v>
      </c>
      <c r="H463" s="4">
        <v>64.839805582499906</v>
      </c>
      <c r="I463" s="10" t="s">
        <v>9</v>
      </c>
      <c r="J463" s="7" t="s">
        <v>9</v>
      </c>
      <c r="K463" s="7" t="s">
        <v>9</v>
      </c>
      <c r="L463" s="7" t="s">
        <v>9</v>
      </c>
      <c r="M463" s="7" t="s">
        <v>9</v>
      </c>
      <c r="N463" s="7" t="s">
        <v>9</v>
      </c>
      <c r="O463" s="7" t="s">
        <v>9</v>
      </c>
      <c r="P463" s="7" t="s">
        <v>9</v>
      </c>
      <c r="Q463" s="7" t="s">
        <v>9</v>
      </c>
      <c r="R463" s="7" t="s">
        <v>9</v>
      </c>
      <c r="S463" s="7" t="s">
        <v>9</v>
      </c>
      <c r="T463" s="7" t="s">
        <v>9</v>
      </c>
      <c r="U463" s="7" t="s">
        <v>9</v>
      </c>
      <c r="V463" s="7" t="s">
        <v>9</v>
      </c>
      <c r="W463" s="7" t="s">
        <v>9</v>
      </c>
      <c r="X463" s="7" t="s">
        <v>9</v>
      </c>
      <c r="Y463" s="7" t="s">
        <v>9</v>
      </c>
      <c r="Z463" s="7" t="s">
        <v>9</v>
      </c>
      <c r="AA463" s="7" t="s">
        <v>9</v>
      </c>
      <c r="AB463" s="7" t="s">
        <v>9</v>
      </c>
      <c r="AC463" s="7" t="s">
        <v>9</v>
      </c>
      <c r="AD463" s="7" t="s">
        <v>9</v>
      </c>
      <c r="AE463" s="29" t="s">
        <v>9</v>
      </c>
    </row>
    <row r="464" spans="1:31" x14ac:dyDescent="0.25">
      <c r="A464" s="5" t="s">
        <v>859</v>
      </c>
      <c r="B464" s="3" t="s">
        <v>860</v>
      </c>
      <c r="C464" s="9">
        <v>168.31369107500001</v>
      </c>
      <c r="D464" s="39">
        <v>105.6</v>
      </c>
      <c r="E464" s="40">
        <v>4000.5</v>
      </c>
      <c r="F464" s="39">
        <v>192.74083280690701</v>
      </c>
      <c r="G464" s="39">
        <v>87.5</v>
      </c>
      <c r="H464" s="4">
        <v>44.294207888999999</v>
      </c>
      <c r="I464" s="10" t="s">
        <v>9</v>
      </c>
      <c r="J464" s="7" t="s">
        <v>9</v>
      </c>
      <c r="K464" s="7" t="s">
        <v>9</v>
      </c>
      <c r="L464" s="7" t="s">
        <v>9</v>
      </c>
      <c r="M464" s="7" t="s">
        <v>9</v>
      </c>
      <c r="N464" s="7" t="s">
        <v>9</v>
      </c>
      <c r="O464" s="7" t="s">
        <v>9</v>
      </c>
      <c r="P464" s="7" t="s">
        <v>9</v>
      </c>
      <c r="Q464" s="7" t="s">
        <v>9</v>
      </c>
      <c r="R464" s="7" t="s">
        <v>9</v>
      </c>
      <c r="S464" s="7" t="s">
        <v>9</v>
      </c>
      <c r="T464" s="7" t="s">
        <v>9</v>
      </c>
      <c r="U464" s="7" t="s">
        <v>9</v>
      </c>
      <c r="V464" s="7" t="s">
        <v>9</v>
      </c>
      <c r="W464" s="7" t="s">
        <v>9</v>
      </c>
      <c r="X464" s="7" t="s">
        <v>9</v>
      </c>
      <c r="Y464" s="7" t="s">
        <v>9</v>
      </c>
      <c r="Z464" s="7" t="s">
        <v>9</v>
      </c>
      <c r="AA464" s="7" t="s">
        <v>9</v>
      </c>
      <c r="AB464" s="7" t="s">
        <v>9</v>
      </c>
      <c r="AC464" s="7" t="s">
        <v>9</v>
      </c>
      <c r="AD464" s="7" t="s">
        <v>9</v>
      </c>
      <c r="AE464" s="29" t="s">
        <v>9</v>
      </c>
    </row>
    <row r="465" spans="1:31" x14ac:dyDescent="0.25">
      <c r="A465" s="5" t="s">
        <v>861</v>
      </c>
      <c r="B465" s="3" t="s">
        <v>862</v>
      </c>
      <c r="C465" s="9">
        <v>950.01998916666605</v>
      </c>
      <c r="D465" s="39">
        <v>305</v>
      </c>
      <c r="E465" s="40">
        <v>19468</v>
      </c>
      <c r="F465" s="39">
        <v>57.800104718717499</v>
      </c>
      <c r="G465" s="39">
        <v>54.6666666666666</v>
      </c>
      <c r="H465" s="4">
        <v>377.29498280000001</v>
      </c>
      <c r="I465" s="10" t="s">
        <v>9</v>
      </c>
      <c r="J465" s="7" t="s">
        <v>9</v>
      </c>
      <c r="K465" s="7" t="s">
        <v>9</v>
      </c>
      <c r="L465" s="7" t="s">
        <v>9</v>
      </c>
      <c r="M465" s="7" t="s">
        <v>9</v>
      </c>
      <c r="N465" s="7" t="s">
        <v>9</v>
      </c>
      <c r="O465" s="7" t="s">
        <v>9</v>
      </c>
      <c r="P465" s="7" t="s">
        <v>9</v>
      </c>
      <c r="Q465" s="7" t="s">
        <v>9</v>
      </c>
      <c r="R465" s="7" t="s">
        <v>9</v>
      </c>
      <c r="S465" s="7" t="s">
        <v>9</v>
      </c>
      <c r="T465" s="7" t="s">
        <v>9</v>
      </c>
      <c r="U465" s="7" t="s">
        <v>9</v>
      </c>
      <c r="V465" s="7" t="s">
        <v>9</v>
      </c>
      <c r="W465" s="7" t="s">
        <v>9</v>
      </c>
      <c r="X465" s="7" t="s">
        <v>9</v>
      </c>
      <c r="Y465" s="7" t="s">
        <v>9</v>
      </c>
      <c r="Z465" s="7" t="s">
        <v>9</v>
      </c>
      <c r="AA465" s="7" t="s">
        <v>9</v>
      </c>
      <c r="AB465" s="7" t="s">
        <v>9</v>
      </c>
      <c r="AC465" s="7" t="s">
        <v>9</v>
      </c>
      <c r="AD465" s="7" t="s">
        <v>9</v>
      </c>
      <c r="AE465" s="29" t="s">
        <v>9</v>
      </c>
    </row>
    <row r="466" spans="1:31" x14ac:dyDescent="0.25">
      <c r="A466" s="5" t="s">
        <v>863</v>
      </c>
      <c r="B466" s="3" t="s">
        <v>864</v>
      </c>
      <c r="C466" s="9">
        <v>562.59255489999998</v>
      </c>
      <c r="D466" s="39">
        <v>172</v>
      </c>
      <c r="E466" s="40">
        <v>14165</v>
      </c>
      <c r="F466" s="39">
        <v>591.01666666666597</v>
      </c>
      <c r="G466" s="39">
        <v>50</v>
      </c>
      <c r="H466" s="4">
        <v>186.29477843333299</v>
      </c>
      <c r="I466" s="10" t="s">
        <v>9</v>
      </c>
      <c r="J466" s="7">
        <v>2.79</v>
      </c>
      <c r="K466" s="7" t="s">
        <v>9</v>
      </c>
      <c r="L466" s="7" t="s">
        <v>9</v>
      </c>
      <c r="M466" s="7" t="s">
        <v>9</v>
      </c>
      <c r="N466" s="7" t="s">
        <v>9</v>
      </c>
      <c r="O466" s="7" t="s">
        <v>9</v>
      </c>
      <c r="P466" s="7" t="s">
        <v>9</v>
      </c>
      <c r="Q466" s="7" t="s">
        <v>9</v>
      </c>
      <c r="R466" s="7" t="s">
        <v>9</v>
      </c>
      <c r="S466" s="7" t="s">
        <v>9</v>
      </c>
      <c r="T466" s="7" t="s">
        <v>9</v>
      </c>
      <c r="U466" s="7" t="s">
        <v>9</v>
      </c>
      <c r="V466" s="7" t="s">
        <v>9</v>
      </c>
      <c r="W466" s="7" t="s">
        <v>9</v>
      </c>
      <c r="X466" s="7" t="s">
        <v>9</v>
      </c>
      <c r="Y466" s="7" t="s">
        <v>9</v>
      </c>
      <c r="Z466" s="7" t="s">
        <v>9</v>
      </c>
      <c r="AA466" s="7" t="s">
        <v>9</v>
      </c>
      <c r="AB466" s="7" t="s">
        <v>9</v>
      </c>
      <c r="AC466" s="7" t="s">
        <v>9</v>
      </c>
      <c r="AD466" s="7" t="s">
        <v>9</v>
      </c>
      <c r="AE466" s="29" t="s">
        <v>9</v>
      </c>
    </row>
    <row r="467" spans="1:31" x14ac:dyDescent="0.25">
      <c r="A467" s="5" t="s">
        <v>865</v>
      </c>
      <c r="B467" s="3" t="s">
        <v>866</v>
      </c>
      <c r="C467" s="9">
        <v>247.424578</v>
      </c>
      <c r="D467" s="39">
        <v>212.215909125</v>
      </c>
      <c r="E467" s="40">
        <v>8316.5</v>
      </c>
      <c r="F467" s="39">
        <v>277.07</v>
      </c>
      <c r="G467" s="39">
        <v>85</v>
      </c>
      <c r="H467" s="4">
        <v>34.71328887</v>
      </c>
      <c r="I467" s="10" t="s">
        <v>9</v>
      </c>
      <c r="J467" s="7" t="s">
        <v>9</v>
      </c>
      <c r="K467" s="7" t="s">
        <v>9</v>
      </c>
      <c r="L467" s="7" t="s">
        <v>9</v>
      </c>
      <c r="M467" s="7" t="s">
        <v>9</v>
      </c>
      <c r="N467" s="7" t="s">
        <v>9</v>
      </c>
      <c r="O467" s="7" t="s">
        <v>9</v>
      </c>
      <c r="P467" s="7" t="s">
        <v>9</v>
      </c>
      <c r="Q467" s="7" t="s">
        <v>9</v>
      </c>
      <c r="R467" s="7" t="s">
        <v>9</v>
      </c>
      <c r="S467" s="7" t="s">
        <v>9</v>
      </c>
      <c r="T467" s="7" t="s">
        <v>9</v>
      </c>
      <c r="U467" s="7" t="s">
        <v>9</v>
      </c>
      <c r="V467" s="7" t="s">
        <v>9</v>
      </c>
      <c r="W467" s="7" t="s">
        <v>9</v>
      </c>
      <c r="X467" s="7" t="s">
        <v>9</v>
      </c>
      <c r="Y467" s="7" t="s">
        <v>9</v>
      </c>
      <c r="Z467" s="7" t="s">
        <v>9</v>
      </c>
      <c r="AA467" s="7" t="s">
        <v>9</v>
      </c>
      <c r="AB467" s="7" t="s">
        <v>9</v>
      </c>
      <c r="AC467" s="7" t="s">
        <v>9</v>
      </c>
      <c r="AD467" s="7" t="s">
        <v>9</v>
      </c>
      <c r="AE467" s="29" t="s">
        <v>9</v>
      </c>
    </row>
    <row r="468" spans="1:31" x14ac:dyDescent="0.25">
      <c r="A468" s="5" t="s">
        <v>867</v>
      </c>
      <c r="B468" s="3" t="s">
        <v>868</v>
      </c>
      <c r="C468" s="9">
        <v>229.17</v>
      </c>
      <c r="D468" s="39">
        <v>62</v>
      </c>
      <c r="E468" s="40">
        <v>4779</v>
      </c>
      <c r="F468" s="39">
        <v>112.89</v>
      </c>
      <c r="G468" s="39">
        <v>85</v>
      </c>
      <c r="H468" s="4">
        <v>43.46</v>
      </c>
      <c r="I468" s="10" t="s">
        <v>9</v>
      </c>
      <c r="J468" s="7" t="s">
        <v>9</v>
      </c>
      <c r="K468" s="7" t="s">
        <v>9</v>
      </c>
      <c r="L468" s="7" t="s">
        <v>9</v>
      </c>
      <c r="M468" s="7" t="s">
        <v>9</v>
      </c>
      <c r="N468" s="7" t="s">
        <v>9</v>
      </c>
      <c r="O468" s="7" t="s">
        <v>9</v>
      </c>
      <c r="P468" s="7" t="s">
        <v>9</v>
      </c>
      <c r="Q468" s="7" t="s">
        <v>9</v>
      </c>
      <c r="R468" s="7" t="s">
        <v>9</v>
      </c>
      <c r="S468" s="7" t="s">
        <v>9</v>
      </c>
      <c r="T468" s="7" t="s">
        <v>9</v>
      </c>
      <c r="U468" s="7" t="s">
        <v>9</v>
      </c>
      <c r="V468" s="7" t="s">
        <v>9</v>
      </c>
      <c r="W468" s="7" t="s">
        <v>9</v>
      </c>
      <c r="X468" s="7" t="s">
        <v>9</v>
      </c>
      <c r="Y468" s="7" t="s">
        <v>9</v>
      </c>
      <c r="Z468" s="7" t="s">
        <v>9</v>
      </c>
      <c r="AA468" s="7" t="s">
        <v>9</v>
      </c>
      <c r="AB468" s="7" t="s">
        <v>9</v>
      </c>
      <c r="AC468" s="7" t="s">
        <v>9</v>
      </c>
      <c r="AD468" s="7" t="s">
        <v>9</v>
      </c>
      <c r="AE468" s="29" t="s">
        <v>9</v>
      </c>
    </row>
    <row r="469" spans="1:31" x14ac:dyDescent="0.25">
      <c r="A469" s="5" t="s">
        <v>869</v>
      </c>
      <c r="B469" s="3" t="s">
        <v>870</v>
      </c>
      <c r="C469" s="9">
        <v>288.87107569999898</v>
      </c>
      <c r="D469" s="39">
        <v>255.57772729999999</v>
      </c>
      <c r="E469" s="40">
        <v>20826</v>
      </c>
      <c r="F469" s="39">
        <v>720.43</v>
      </c>
      <c r="G469" s="39">
        <v>100</v>
      </c>
      <c r="H469" s="4">
        <v>821.26241429999902</v>
      </c>
      <c r="I469" s="10" t="s">
        <v>9</v>
      </c>
      <c r="J469" s="7" t="s">
        <v>9</v>
      </c>
      <c r="K469" s="7" t="s">
        <v>9</v>
      </c>
      <c r="L469" s="7" t="s">
        <v>9</v>
      </c>
      <c r="M469" s="7" t="s">
        <v>9</v>
      </c>
      <c r="N469" s="7" t="s">
        <v>9</v>
      </c>
      <c r="O469" s="7" t="s">
        <v>9</v>
      </c>
      <c r="P469" s="7" t="s">
        <v>9</v>
      </c>
      <c r="Q469" s="7" t="s">
        <v>9</v>
      </c>
      <c r="R469" s="7" t="s">
        <v>9</v>
      </c>
      <c r="S469" s="7" t="s">
        <v>9</v>
      </c>
      <c r="T469" s="7" t="s">
        <v>9</v>
      </c>
      <c r="U469" s="7" t="s">
        <v>9</v>
      </c>
      <c r="V469" s="7" t="s">
        <v>9</v>
      </c>
      <c r="W469" s="7" t="s">
        <v>9</v>
      </c>
      <c r="X469" s="7" t="s">
        <v>9</v>
      </c>
      <c r="Y469" s="7" t="s">
        <v>9</v>
      </c>
      <c r="Z469" s="7" t="s">
        <v>9</v>
      </c>
      <c r="AA469" s="7" t="s">
        <v>9</v>
      </c>
      <c r="AB469" s="7" t="s">
        <v>9</v>
      </c>
      <c r="AC469" s="7" t="s">
        <v>9</v>
      </c>
      <c r="AD469" s="7" t="s">
        <v>9</v>
      </c>
      <c r="AE469" s="29" t="s">
        <v>9</v>
      </c>
    </row>
    <row r="470" spans="1:31" x14ac:dyDescent="0.25">
      <c r="A470" s="5" t="s">
        <v>871</v>
      </c>
      <c r="B470" s="3" t="s">
        <v>872</v>
      </c>
      <c r="C470" s="9">
        <v>1010.69</v>
      </c>
      <c r="D470" s="39">
        <v>353.5</v>
      </c>
      <c r="E470" s="40">
        <v>28687</v>
      </c>
      <c r="F470" s="39">
        <v>596.84</v>
      </c>
      <c r="G470" s="39">
        <v>80</v>
      </c>
      <c r="H470" s="4">
        <v>256.63</v>
      </c>
      <c r="I470" s="10" t="s">
        <v>9</v>
      </c>
      <c r="J470" s="7" t="s">
        <v>9</v>
      </c>
      <c r="K470" s="7" t="s">
        <v>9</v>
      </c>
      <c r="L470" s="7" t="s">
        <v>9</v>
      </c>
      <c r="M470" s="7" t="s">
        <v>9</v>
      </c>
      <c r="N470" s="7" t="s">
        <v>9</v>
      </c>
      <c r="O470" s="7" t="s">
        <v>9</v>
      </c>
      <c r="P470" s="7" t="s">
        <v>9</v>
      </c>
      <c r="Q470" s="7" t="s">
        <v>9</v>
      </c>
      <c r="R470" s="7" t="s">
        <v>9</v>
      </c>
      <c r="S470" s="7" t="s">
        <v>9</v>
      </c>
      <c r="T470" s="7" t="s">
        <v>9</v>
      </c>
      <c r="U470" s="7" t="s">
        <v>9</v>
      </c>
      <c r="V470" s="7" t="s">
        <v>9</v>
      </c>
      <c r="W470" s="7" t="s">
        <v>9</v>
      </c>
      <c r="X470" s="7" t="s">
        <v>9</v>
      </c>
      <c r="Y470" s="7" t="s">
        <v>9</v>
      </c>
      <c r="Z470" s="7" t="s">
        <v>9</v>
      </c>
      <c r="AA470" s="7" t="s">
        <v>9</v>
      </c>
      <c r="AB470" s="7" t="s">
        <v>9</v>
      </c>
      <c r="AC470" s="7" t="s">
        <v>9</v>
      </c>
      <c r="AD470" s="7" t="s">
        <v>9</v>
      </c>
      <c r="AE470" s="29" t="s">
        <v>9</v>
      </c>
    </row>
    <row r="471" spans="1:31" x14ac:dyDescent="0.25">
      <c r="A471" s="5" t="s">
        <v>873</v>
      </c>
      <c r="B471" s="3" t="s">
        <v>874</v>
      </c>
      <c r="C471" s="9">
        <v>822.10993407499996</v>
      </c>
      <c r="D471" s="39">
        <v>378.88499999999999</v>
      </c>
      <c r="E471" s="40">
        <v>22517.5</v>
      </c>
      <c r="F471" s="39">
        <v>1787.09</v>
      </c>
      <c r="G471" s="39">
        <v>117.4</v>
      </c>
      <c r="H471" s="4">
        <v>89.415065944999995</v>
      </c>
      <c r="I471" s="10" t="s">
        <v>9</v>
      </c>
      <c r="J471" s="7" t="s">
        <v>9</v>
      </c>
      <c r="K471" s="7" t="s">
        <v>9</v>
      </c>
      <c r="L471" s="7" t="s">
        <v>9</v>
      </c>
      <c r="M471" s="7" t="s">
        <v>9</v>
      </c>
      <c r="N471" s="7" t="s">
        <v>9</v>
      </c>
      <c r="O471" s="7" t="s">
        <v>9</v>
      </c>
      <c r="P471" s="7" t="s">
        <v>9</v>
      </c>
      <c r="Q471" s="7" t="s">
        <v>9</v>
      </c>
      <c r="R471" s="7" t="s">
        <v>9</v>
      </c>
      <c r="S471" s="7" t="s">
        <v>9</v>
      </c>
      <c r="T471" s="7" t="s">
        <v>9</v>
      </c>
      <c r="U471" s="7" t="s">
        <v>9</v>
      </c>
      <c r="V471" s="7" t="s">
        <v>9</v>
      </c>
      <c r="W471" s="7" t="s">
        <v>9</v>
      </c>
      <c r="X471" s="7" t="s">
        <v>9</v>
      </c>
      <c r="Y471" s="7" t="s">
        <v>9</v>
      </c>
      <c r="Z471" s="7" t="s">
        <v>9</v>
      </c>
      <c r="AA471" s="7" t="s">
        <v>9</v>
      </c>
      <c r="AB471" s="7" t="s">
        <v>9</v>
      </c>
      <c r="AC471" s="7" t="s">
        <v>9</v>
      </c>
      <c r="AD471" s="7" t="s">
        <v>9</v>
      </c>
      <c r="AE471" s="29" t="s">
        <v>9</v>
      </c>
    </row>
    <row r="472" spans="1:31" x14ac:dyDescent="0.25">
      <c r="A472" s="5" t="s">
        <v>875</v>
      </c>
      <c r="B472" s="3" t="s">
        <v>876</v>
      </c>
      <c r="C472" s="9">
        <v>2512.5700000000002</v>
      </c>
      <c r="D472" s="39">
        <v>483.5</v>
      </c>
      <c r="E472" s="40">
        <v>40777</v>
      </c>
      <c r="F472" s="39">
        <v>228.22</v>
      </c>
      <c r="G472" s="39">
        <v>66.75</v>
      </c>
      <c r="H472" s="4">
        <v>867.95</v>
      </c>
      <c r="I472" s="10" t="s">
        <v>9</v>
      </c>
      <c r="J472" s="7" t="s">
        <v>9</v>
      </c>
      <c r="K472" s="7" t="s">
        <v>9</v>
      </c>
      <c r="L472" s="7" t="s">
        <v>9</v>
      </c>
      <c r="M472" s="7" t="s">
        <v>9</v>
      </c>
      <c r="N472" s="7" t="s">
        <v>9</v>
      </c>
      <c r="O472" s="7" t="s">
        <v>9</v>
      </c>
      <c r="P472" s="7" t="s">
        <v>9</v>
      </c>
      <c r="Q472" s="7" t="s">
        <v>9</v>
      </c>
      <c r="R472" s="7" t="s">
        <v>9</v>
      </c>
      <c r="S472" s="7" t="s">
        <v>9</v>
      </c>
      <c r="T472" s="7" t="s">
        <v>9</v>
      </c>
      <c r="U472" s="7" t="s">
        <v>9</v>
      </c>
      <c r="V472" s="7" t="s">
        <v>9</v>
      </c>
      <c r="W472" s="7" t="s">
        <v>9</v>
      </c>
      <c r="X472" s="7" t="s">
        <v>9</v>
      </c>
      <c r="Y472" s="7" t="s">
        <v>9</v>
      </c>
      <c r="Z472" s="7" t="s">
        <v>9</v>
      </c>
      <c r="AA472" s="7" t="s">
        <v>9</v>
      </c>
      <c r="AB472" s="7" t="s">
        <v>9</v>
      </c>
      <c r="AC472" s="7" t="s">
        <v>9</v>
      </c>
      <c r="AD472" s="7" t="s">
        <v>9</v>
      </c>
      <c r="AE472" s="29" t="s">
        <v>9</v>
      </c>
    </row>
    <row r="473" spans="1:31" x14ac:dyDescent="0.25">
      <c r="A473" s="5" t="s">
        <v>877</v>
      </c>
      <c r="B473" s="3" t="s">
        <v>878</v>
      </c>
      <c r="C473" s="9">
        <v>552.20000000000005</v>
      </c>
      <c r="D473" s="39">
        <v>340.3</v>
      </c>
      <c r="E473" s="40">
        <v>9714.2999999999993</v>
      </c>
      <c r="F473" s="39">
        <v>1513.49</v>
      </c>
      <c r="G473" s="39">
        <v>120</v>
      </c>
      <c r="H473" s="4">
        <v>624.42948415000001</v>
      </c>
      <c r="I473" s="10">
        <v>2019</v>
      </c>
      <c r="J473" s="7">
        <v>1.25</v>
      </c>
      <c r="K473" s="7" t="s">
        <v>9</v>
      </c>
      <c r="L473" s="7" t="s">
        <v>9</v>
      </c>
      <c r="M473" s="7" t="s">
        <v>9</v>
      </c>
      <c r="N473" s="7" t="s">
        <v>9</v>
      </c>
      <c r="O473" s="7" t="s">
        <v>9</v>
      </c>
      <c r="P473" s="7" t="s">
        <v>9</v>
      </c>
      <c r="Q473" s="7" t="s">
        <v>9</v>
      </c>
      <c r="R473" s="7" t="s">
        <v>9</v>
      </c>
      <c r="S473" s="7" t="s">
        <v>9</v>
      </c>
      <c r="T473" s="7" t="s">
        <v>9</v>
      </c>
      <c r="U473" s="7" t="s">
        <v>9</v>
      </c>
      <c r="V473" s="7" t="s">
        <v>9</v>
      </c>
      <c r="W473" s="7" t="s">
        <v>9</v>
      </c>
      <c r="X473" s="7" t="s">
        <v>9</v>
      </c>
      <c r="Y473" s="7" t="s">
        <v>9</v>
      </c>
      <c r="Z473" s="7" t="s">
        <v>9</v>
      </c>
      <c r="AA473" s="7" t="s">
        <v>9</v>
      </c>
      <c r="AB473" s="7" t="s">
        <v>9</v>
      </c>
      <c r="AC473" s="7" t="s">
        <v>9</v>
      </c>
      <c r="AD473" s="7" t="s">
        <v>9</v>
      </c>
      <c r="AE473" s="29" t="s">
        <v>9</v>
      </c>
    </row>
    <row r="474" spans="1:31" x14ac:dyDescent="0.25">
      <c r="A474" s="5" t="s">
        <v>879</v>
      </c>
      <c r="B474" s="3" t="s">
        <v>880</v>
      </c>
      <c r="C474" s="9">
        <v>305.57</v>
      </c>
      <c r="D474" s="39">
        <v>126</v>
      </c>
      <c r="E474" s="40">
        <v>12783</v>
      </c>
      <c r="F474" s="39">
        <v>477.26</v>
      </c>
      <c r="G474" s="39">
        <v>63</v>
      </c>
      <c r="H474" s="4">
        <v>102.69</v>
      </c>
      <c r="I474" s="10" t="s">
        <v>9</v>
      </c>
      <c r="J474" s="7" t="s">
        <v>9</v>
      </c>
      <c r="K474" s="7" t="s">
        <v>9</v>
      </c>
      <c r="L474" s="7" t="s">
        <v>9</v>
      </c>
      <c r="M474" s="7" t="s">
        <v>9</v>
      </c>
      <c r="N474" s="7" t="s">
        <v>9</v>
      </c>
      <c r="O474" s="7" t="s">
        <v>9</v>
      </c>
      <c r="P474" s="7" t="s">
        <v>9</v>
      </c>
      <c r="Q474" s="7" t="s">
        <v>9</v>
      </c>
      <c r="R474" s="7" t="s">
        <v>9</v>
      </c>
      <c r="S474" s="7" t="s">
        <v>9</v>
      </c>
      <c r="T474" s="7" t="s">
        <v>9</v>
      </c>
      <c r="U474" s="7" t="s">
        <v>9</v>
      </c>
      <c r="V474" s="7" t="s">
        <v>9</v>
      </c>
      <c r="W474" s="7" t="s">
        <v>9</v>
      </c>
      <c r="X474" s="7" t="s">
        <v>9</v>
      </c>
      <c r="Y474" s="7" t="s">
        <v>9</v>
      </c>
      <c r="Z474" s="7" t="s">
        <v>9</v>
      </c>
      <c r="AA474" s="7" t="s">
        <v>9</v>
      </c>
      <c r="AB474" s="7" t="s">
        <v>9</v>
      </c>
      <c r="AC474" s="7" t="s">
        <v>9</v>
      </c>
      <c r="AD474" s="7" t="s">
        <v>9</v>
      </c>
      <c r="AE474" s="29" t="s">
        <v>9</v>
      </c>
    </row>
    <row r="475" spans="1:31" x14ac:dyDescent="0.25">
      <c r="A475" s="5" t="s">
        <v>881</v>
      </c>
      <c r="B475" s="3" t="s">
        <v>882</v>
      </c>
      <c r="C475" s="9">
        <v>166.19</v>
      </c>
      <c r="D475" s="39">
        <v>93.13</v>
      </c>
      <c r="E475" s="40">
        <v>7171</v>
      </c>
      <c r="F475" s="39">
        <v>1482.13</v>
      </c>
      <c r="G475" s="39">
        <v>65</v>
      </c>
      <c r="H475" s="4">
        <v>51.56</v>
      </c>
      <c r="I475" s="10" t="s">
        <v>9</v>
      </c>
      <c r="J475" s="7" t="s">
        <v>9</v>
      </c>
      <c r="K475" s="7" t="s">
        <v>9</v>
      </c>
      <c r="L475" s="7" t="s">
        <v>9</v>
      </c>
      <c r="M475" s="7" t="s">
        <v>9</v>
      </c>
      <c r="N475" s="7" t="s">
        <v>9</v>
      </c>
      <c r="O475" s="7" t="s">
        <v>9</v>
      </c>
      <c r="P475" s="7" t="s">
        <v>9</v>
      </c>
      <c r="Q475" s="7" t="s">
        <v>9</v>
      </c>
      <c r="R475" s="7" t="s">
        <v>9</v>
      </c>
      <c r="S475" s="7" t="s">
        <v>9</v>
      </c>
      <c r="T475" s="7" t="s">
        <v>9</v>
      </c>
      <c r="U475" s="7" t="s">
        <v>9</v>
      </c>
      <c r="V475" s="7" t="s">
        <v>9</v>
      </c>
      <c r="W475" s="7" t="s">
        <v>9</v>
      </c>
      <c r="X475" s="7" t="s">
        <v>9</v>
      </c>
      <c r="Y475" s="7" t="s">
        <v>9</v>
      </c>
      <c r="Z475" s="7" t="s">
        <v>9</v>
      </c>
      <c r="AA475" s="7" t="s">
        <v>9</v>
      </c>
      <c r="AB475" s="7" t="s">
        <v>9</v>
      </c>
      <c r="AC475" s="7" t="s">
        <v>9</v>
      </c>
      <c r="AD475" s="7" t="s">
        <v>9</v>
      </c>
      <c r="AE475" s="29" t="s">
        <v>9</v>
      </c>
    </row>
    <row r="476" spans="1:31" x14ac:dyDescent="0.25">
      <c r="A476" s="5" t="s">
        <v>883</v>
      </c>
      <c r="B476" s="3" t="s">
        <v>884</v>
      </c>
      <c r="C476" s="9">
        <v>62.808178167499896</v>
      </c>
      <c r="D476" s="39">
        <v>56</v>
      </c>
      <c r="E476" s="40">
        <v>3657</v>
      </c>
      <c r="F476" s="39">
        <v>1580.095</v>
      </c>
      <c r="G476" s="39">
        <v>70</v>
      </c>
      <c r="H476" s="4">
        <v>99.128048065000002</v>
      </c>
      <c r="I476" s="10" t="s">
        <v>9</v>
      </c>
      <c r="J476" s="7" t="s">
        <v>9</v>
      </c>
      <c r="K476" s="7" t="s">
        <v>9</v>
      </c>
      <c r="L476" s="7" t="s">
        <v>9</v>
      </c>
      <c r="M476" s="7" t="s">
        <v>9</v>
      </c>
      <c r="N476" s="7" t="s">
        <v>9</v>
      </c>
      <c r="O476" s="7" t="s">
        <v>9</v>
      </c>
      <c r="P476" s="7" t="s">
        <v>9</v>
      </c>
      <c r="Q476" s="7" t="s">
        <v>9</v>
      </c>
      <c r="R476" s="7" t="s">
        <v>9</v>
      </c>
      <c r="S476" s="7" t="s">
        <v>9</v>
      </c>
      <c r="T476" s="7" t="s">
        <v>9</v>
      </c>
      <c r="U476" s="7" t="s">
        <v>9</v>
      </c>
      <c r="V476" s="7" t="s">
        <v>9</v>
      </c>
      <c r="W476" s="7" t="s">
        <v>9</v>
      </c>
      <c r="X476" s="7" t="s">
        <v>9</v>
      </c>
      <c r="Y476" s="7" t="s">
        <v>9</v>
      </c>
      <c r="Z476" s="7" t="s">
        <v>9</v>
      </c>
      <c r="AA476" s="7" t="s">
        <v>9</v>
      </c>
      <c r="AB476" s="7" t="s">
        <v>9</v>
      </c>
      <c r="AC476" s="7" t="s">
        <v>9</v>
      </c>
      <c r="AD476" s="7" t="s">
        <v>9</v>
      </c>
      <c r="AE476" s="29" t="s">
        <v>9</v>
      </c>
    </row>
    <row r="477" spans="1:31" x14ac:dyDescent="0.25">
      <c r="A477" s="5" t="s">
        <v>885</v>
      </c>
      <c r="B477" s="3" t="s">
        <v>886</v>
      </c>
      <c r="C477" s="9">
        <v>332.34564475000002</v>
      </c>
      <c r="D477" s="39">
        <v>222.6825</v>
      </c>
      <c r="E477" s="40">
        <v>10941.75</v>
      </c>
      <c r="F477" s="39">
        <v>210.067413618041</v>
      </c>
      <c r="G477" s="39">
        <v>50</v>
      </c>
      <c r="H477" s="4">
        <v>524.655420725</v>
      </c>
      <c r="I477" s="10" t="s">
        <v>9</v>
      </c>
      <c r="J477" s="7" t="s">
        <v>9</v>
      </c>
      <c r="K477" s="7" t="s">
        <v>9</v>
      </c>
      <c r="L477" s="7" t="s">
        <v>9</v>
      </c>
      <c r="M477" s="7" t="s">
        <v>9</v>
      </c>
      <c r="N477" s="7" t="s">
        <v>9</v>
      </c>
      <c r="O477" s="7" t="s">
        <v>9</v>
      </c>
      <c r="P477" s="7" t="s">
        <v>9</v>
      </c>
      <c r="Q477" s="7" t="s">
        <v>9</v>
      </c>
      <c r="R477" s="7" t="s">
        <v>9</v>
      </c>
      <c r="S477" s="7" t="s">
        <v>9</v>
      </c>
      <c r="T477" s="7" t="s">
        <v>9</v>
      </c>
      <c r="U477" s="7" t="s">
        <v>9</v>
      </c>
      <c r="V477" s="7" t="s">
        <v>9</v>
      </c>
      <c r="W477" s="7" t="s">
        <v>9</v>
      </c>
      <c r="X477" s="7" t="s">
        <v>9</v>
      </c>
      <c r="Y477" s="7" t="s">
        <v>9</v>
      </c>
      <c r="Z477" s="7" t="s">
        <v>9</v>
      </c>
      <c r="AA477" s="7" t="s">
        <v>9</v>
      </c>
      <c r="AB477" s="7" t="s">
        <v>9</v>
      </c>
      <c r="AC477" s="7" t="s">
        <v>9</v>
      </c>
      <c r="AD477" s="7" t="s">
        <v>9</v>
      </c>
      <c r="AE477" s="29" t="s">
        <v>9</v>
      </c>
    </row>
    <row r="478" spans="1:31" x14ac:dyDescent="0.25">
      <c r="A478" s="5" t="s">
        <v>887</v>
      </c>
      <c r="B478" s="3" t="s">
        <v>888</v>
      </c>
      <c r="C478" s="9">
        <v>142.37998455650001</v>
      </c>
      <c r="D478" s="39">
        <v>173.25</v>
      </c>
      <c r="E478" s="40">
        <v>10916</v>
      </c>
      <c r="F478" s="39">
        <v>1332.5</v>
      </c>
      <c r="G478" s="39">
        <v>83</v>
      </c>
      <c r="H478" s="4">
        <v>106.32165444499999</v>
      </c>
      <c r="I478" s="10" t="s">
        <v>9</v>
      </c>
      <c r="J478" s="7" t="s">
        <v>9</v>
      </c>
      <c r="K478" s="7" t="s">
        <v>9</v>
      </c>
      <c r="L478" s="7" t="s">
        <v>9</v>
      </c>
      <c r="M478" s="7" t="s">
        <v>9</v>
      </c>
      <c r="N478" s="7" t="s">
        <v>9</v>
      </c>
      <c r="O478" s="7" t="s">
        <v>9</v>
      </c>
      <c r="P478" s="7" t="s">
        <v>9</v>
      </c>
      <c r="Q478" s="7" t="s">
        <v>9</v>
      </c>
      <c r="R478" s="7" t="s">
        <v>9</v>
      </c>
      <c r="S478" s="7" t="s">
        <v>9</v>
      </c>
      <c r="T478" s="7" t="s">
        <v>9</v>
      </c>
      <c r="U478" s="7" t="s">
        <v>9</v>
      </c>
      <c r="V478" s="7" t="s">
        <v>9</v>
      </c>
      <c r="W478" s="7" t="s">
        <v>9</v>
      </c>
      <c r="X478" s="7" t="s">
        <v>9</v>
      </c>
      <c r="Y478" s="7" t="s">
        <v>9</v>
      </c>
      <c r="Z478" s="7" t="s">
        <v>9</v>
      </c>
      <c r="AA478" s="7" t="s">
        <v>9</v>
      </c>
      <c r="AB478" s="7" t="s">
        <v>9</v>
      </c>
      <c r="AC478" s="7" t="s">
        <v>9</v>
      </c>
      <c r="AD478" s="7" t="s">
        <v>9</v>
      </c>
      <c r="AE478" s="29" t="s">
        <v>9</v>
      </c>
    </row>
    <row r="479" spans="1:31" x14ac:dyDescent="0.25">
      <c r="A479" s="5" t="s">
        <v>889</v>
      </c>
      <c r="B479" s="3" t="s">
        <v>890</v>
      </c>
      <c r="C479" s="9">
        <v>717.30361285000004</v>
      </c>
      <c r="D479" s="39">
        <v>350</v>
      </c>
      <c r="E479" s="40">
        <v>25396.75</v>
      </c>
      <c r="F479" s="39">
        <v>1435.9449999999999</v>
      </c>
      <c r="G479" s="39">
        <v>100</v>
      </c>
      <c r="H479" s="4">
        <v>182.41382307500001</v>
      </c>
      <c r="I479" s="10" t="s">
        <v>9</v>
      </c>
      <c r="J479" s="7" t="s">
        <v>9</v>
      </c>
      <c r="K479" s="7" t="s">
        <v>9</v>
      </c>
      <c r="L479" s="7" t="s">
        <v>9</v>
      </c>
      <c r="M479" s="7" t="s">
        <v>9</v>
      </c>
      <c r="N479" s="7" t="s">
        <v>9</v>
      </c>
      <c r="O479" s="7" t="s">
        <v>9</v>
      </c>
      <c r="P479" s="7" t="s">
        <v>9</v>
      </c>
      <c r="Q479" s="7" t="s">
        <v>9</v>
      </c>
      <c r="R479" s="7" t="s">
        <v>9</v>
      </c>
      <c r="S479" s="7" t="s">
        <v>9</v>
      </c>
      <c r="T479" s="7" t="s">
        <v>9</v>
      </c>
      <c r="U479" s="7" t="s">
        <v>9</v>
      </c>
      <c r="V479" s="7" t="s">
        <v>9</v>
      </c>
      <c r="W479" s="7" t="s">
        <v>9</v>
      </c>
      <c r="X479" s="7" t="s">
        <v>9</v>
      </c>
      <c r="Y479" s="7" t="s">
        <v>9</v>
      </c>
      <c r="Z479" s="7" t="s">
        <v>9</v>
      </c>
      <c r="AA479" s="7" t="s">
        <v>9</v>
      </c>
      <c r="AB479" s="7" t="s">
        <v>9</v>
      </c>
      <c r="AC479" s="7" t="s">
        <v>9</v>
      </c>
      <c r="AD479" s="7" t="s">
        <v>9</v>
      </c>
      <c r="AE479" s="29" t="s">
        <v>9</v>
      </c>
    </row>
    <row r="480" spans="1:31" x14ac:dyDescent="0.25">
      <c r="A480" s="5" t="s">
        <v>891</v>
      </c>
      <c r="B480" s="3" t="s">
        <v>892</v>
      </c>
      <c r="C480" s="9">
        <v>687.64049999999997</v>
      </c>
      <c r="D480" s="39">
        <v>50.575000000000003</v>
      </c>
      <c r="E480" s="40">
        <v>1098.5</v>
      </c>
      <c r="F480" s="39">
        <v>205.01</v>
      </c>
      <c r="G480" s="39">
        <v>75</v>
      </c>
      <c r="H480" s="4">
        <v>678.54899999999998</v>
      </c>
      <c r="I480" s="10" t="s">
        <v>9</v>
      </c>
      <c r="J480" s="7" t="s">
        <v>9</v>
      </c>
      <c r="K480" s="7" t="s">
        <v>9</v>
      </c>
      <c r="L480" s="7" t="s">
        <v>9</v>
      </c>
      <c r="M480" s="7" t="s">
        <v>9</v>
      </c>
      <c r="N480" s="7" t="s">
        <v>9</v>
      </c>
      <c r="O480" s="7" t="s">
        <v>9</v>
      </c>
      <c r="P480" s="7" t="s">
        <v>9</v>
      </c>
      <c r="Q480" s="7" t="s">
        <v>9</v>
      </c>
      <c r="R480" s="7" t="s">
        <v>9</v>
      </c>
      <c r="S480" s="7" t="s">
        <v>9</v>
      </c>
      <c r="T480" s="7" t="s">
        <v>9</v>
      </c>
      <c r="U480" s="7" t="s">
        <v>9</v>
      </c>
      <c r="V480" s="7" t="s">
        <v>9</v>
      </c>
      <c r="W480" s="7" t="s">
        <v>9</v>
      </c>
      <c r="X480" s="7" t="s">
        <v>9</v>
      </c>
      <c r="Y480" s="7" t="s">
        <v>9</v>
      </c>
      <c r="Z480" s="7" t="s">
        <v>9</v>
      </c>
      <c r="AA480" s="7" t="s">
        <v>9</v>
      </c>
      <c r="AB480" s="7" t="s">
        <v>9</v>
      </c>
      <c r="AC480" s="7" t="s">
        <v>9</v>
      </c>
      <c r="AD480" s="7" t="s">
        <v>9</v>
      </c>
      <c r="AE480" s="29" t="s">
        <v>9</v>
      </c>
    </row>
    <row r="481" spans="1:31" x14ac:dyDescent="0.25">
      <c r="A481" s="5" t="s">
        <v>893</v>
      </c>
      <c r="B481" s="3" t="s">
        <v>894</v>
      </c>
      <c r="C481" s="9">
        <v>1622.8934841</v>
      </c>
      <c r="D481" s="39">
        <v>715.59500000000003</v>
      </c>
      <c r="E481" s="40">
        <v>36066.5</v>
      </c>
      <c r="F481" s="39">
        <v>149.30118179999999</v>
      </c>
      <c r="G481" s="39">
        <v>92.35</v>
      </c>
      <c r="H481" s="4">
        <v>197.02049740000001</v>
      </c>
      <c r="I481" s="10" t="s">
        <v>9</v>
      </c>
      <c r="J481" s="7" t="s">
        <v>9</v>
      </c>
      <c r="K481" s="7" t="s">
        <v>9</v>
      </c>
      <c r="L481" s="7" t="s">
        <v>9</v>
      </c>
      <c r="M481" s="7" t="s">
        <v>9</v>
      </c>
      <c r="N481" s="7" t="s">
        <v>9</v>
      </c>
      <c r="O481" s="7" t="s">
        <v>9</v>
      </c>
      <c r="P481" s="7" t="s">
        <v>9</v>
      </c>
      <c r="Q481" s="7" t="s">
        <v>9</v>
      </c>
      <c r="R481" s="7" t="s">
        <v>9</v>
      </c>
      <c r="S481" s="7" t="s">
        <v>9</v>
      </c>
      <c r="T481" s="7" t="s">
        <v>9</v>
      </c>
      <c r="U481" s="7" t="s">
        <v>9</v>
      </c>
      <c r="V481" s="7" t="s">
        <v>9</v>
      </c>
      <c r="W481" s="7" t="s">
        <v>9</v>
      </c>
      <c r="X481" s="7" t="s">
        <v>9</v>
      </c>
      <c r="Y481" s="7" t="s">
        <v>9</v>
      </c>
      <c r="Z481" s="7" t="s">
        <v>9</v>
      </c>
      <c r="AA481" s="7" t="s">
        <v>9</v>
      </c>
      <c r="AB481" s="7" t="s">
        <v>9</v>
      </c>
      <c r="AC481" s="7" t="s">
        <v>9</v>
      </c>
      <c r="AD481" s="7" t="s">
        <v>9</v>
      </c>
      <c r="AE481" s="29" t="s">
        <v>9</v>
      </c>
    </row>
    <row r="482" spans="1:31" x14ac:dyDescent="0.25">
      <c r="A482" s="5" t="s">
        <v>895</v>
      </c>
      <c r="B482" s="3" t="s">
        <v>896</v>
      </c>
      <c r="C482" s="9">
        <v>796.22900000000004</v>
      </c>
      <c r="D482" s="39">
        <v>463.55</v>
      </c>
      <c r="E482" s="40">
        <v>28562</v>
      </c>
      <c r="F482" s="39">
        <v>971.61432853333304</v>
      </c>
      <c r="G482" s="39">
        <v>97.95</v>
      </c>
      <c r="H482" s="4">
        <v>375.84</v>
      </c>
      <c r="I482" s="10" t="s">
        <v>9</v>
      </c>
      <c r="J482" s="7" t="s">
        <v>9</v>
      </c>
      <c r="K482" s="7" t="s">
        <v>9</v>
      </c>
      <c r="L482" s="7" t="s">
        <v>9</v>
      </c>
      <c r="M482" s="7" t="s">
        <v>9</v>
      </c>
      <c r="N482" s="7" t="s">
        <v>9</v>
      </c>
      <c r="O482" s="7" t="s">
        <v>9</v>
      </c>
      <c r="P482" s="7" t="s">
        <v>9</v>
      </c>
      <c r="Q482" s="7" t="s">
        <v>9</v>
      </c>
      <c r="R482" s="7" t="s">
        <v>9</v>
      </c>
      <c r="S482" s="7" t="s">
        <v>9</v>
      </c>
      <c r="T482" s="7" t="s">
        <v>9</v>
      </c>
      <c r="U482" s="7" t="s">
        <v>9</v>
      </c>
      <c r="V482" s="7" t="s">
        <v>9</v>
      </c>
      <c r="W482" s="7" t="s">
        <v>9</v>
      </c>
      <c r="X482" s="7" t="s">
        <v>9</v>
      </c>
      <c r="Y482" s="7" t="s">
        <v>9</v>
      </c>
      <c r="Z482" s="7" t="s">
        <v>9</v>
      </c>
      <c r="AA482" s="7" t="s">
        <v>9</v>
      </c>
      <c r="AB482" s="7" t="s">
        <v>9</v>
      </c>
      <c r="AC482" s="7" t="s">
        <v>9</v>
      </c>
      <c r="AD482" s="7" t="s">
        <v>9</v>
      </c>
      <c r="AE482" s="29" t="s">
        <v>9</v>
      </c>
    </row>
    <row r="483" spans="1:31" x14ac:dyDescent="0.25">
      <c r="A483" s="5" t="s">
        <v>897</v>
      </c>
      <c r="B483" s="3" t="s">
        <v>898</v>
      </c>
      <c r="C483" s="9">
        <v>829.79238144999999</v>
      </c>
      <c r="D483" s="39">
        <v>474.48500000000001</v>
      </c>
      <c r="E483" s="40">
        <v>27591</v>
      </c>
      <c r="F483" s="39">
        <v>1080.75</v>
      </c>
      <c r="G483" s="39">
        <v>103</v>
      </c>
      <c r="H483" s="4">
        <v>152.3657207075</v>
      </c>
      <c r="I483" s="10" t="s">
        <v>9</v>
      </c>
      <c r="J483" s="7" t="s">
        <v>9</v>
      </c>
      <c r="K483" s="7" t="s">
        <v>9</v>
      </c>
      <c r="L483" s="7" t="s">
        <v>9</v>
      </c>
      <c r="M483" s="7" t="s">
        <v>9</v>
      </c>
      <c r="N483" s="7" t="s">
        <v>9</v>
      </c>
      <c r="O483" s="7" t="s">
        <v>9</v>
      </c>
      <c r="P483" s="7" t="s">
        <v>9</v>
      </c>
      <c r="Q483" s="7" t="s">
        <v>9</v>
      </c>
      <c r="R483" s="7" t="s">
        <v>9</v>
      </c>
      <c r="S483" s="7" t="s">
        <v>9</v>
      </c>
      <c r="T483" s="7" t="s">
        <v>9</v>
      </c>
      <c r="U483" s="7" t="s">
        <v>9</v>
      </c>
      <c r="V483" s="7" t="s">
        <v>9</v>
      </c>
      <c r="W483" s="7" t="s">
        <v>9</v>
      </c>
      <c r="X483" s="7" t="s">
        <v>9</v>
      </c>
      <c r="Y483" s="7" t="s">
        <v>9</v>
      </c>
      <c r="Z483" s="7" t="s">
        <v>9</v>
      </c>
      <c r="AA483" s="7" t="s">
        <v>9</v>
      </c>
      <c r="AB483" s="7" t="s">
        <v>9</v>
      </c>
      <c r="AC483" s="7" t="s">
        <v>9</v>
      </c>
      <c r="AD483" s="7" t="s">
        <v>9</v>
      </c>
      <c r="AE483" s="29" t="s">
        <v>9</v>
      </c>
    </row>
    <row r="484" spans="1:31" x14ac:dyDescent="0.25">
      <c r="A484" s="5" t="s">
        <v>899</v>
      </c>
      <c r="B484" s="3" t="s">
        <v>900</v>
      </c>
      <c r="C484" s="9">
        <v>15.102392350000001</v>
      </c>
      <c r="D484" s="39">
        <v>82</v>
      </c>
      <c r="E484" s="40">
        <v>5062</v>
      </c>
      <c r="F484" s="39">
        <v>171.917674736794</v>
      </c>
      <c r="G484" s="39">
        <v>50.133333333333297</v>
      </c>
      <c r="H484" s="4">
        <v>29.467833120000002</v>
      </c>
      <c r="I484" s="10" t="s">
        <v>9</v>
      </c>
      <c r="J484" s="7" t="s">
        <v>9</v>
      </c>
      <c r="K484" s="7" t="s">
        <v>9</v>
      </c>
      <c r="L484" s="7" t="s">
        <v>9</v>
      </c>
      <c r="M484" s="7" t="s">
        <v>9</v>
      </c>
      <c r="N484" s="7" t="s">
        <v>9</v>
      </c>
      <c r="O484" s="7" t="s">
        <v>9</v>
      </c>
      <c r="P484" s="7" t="s">
        <v>9</v>
      </c>
      <c r="Q484" s="7" t="s">
        <v>9</v>
      </c>
      <c r="R484" s="7" t="s">
        <v>9</v>
      </c>
      <c r="S484" s="7" t="s">
        <v>9</v>
      </c>
      <c r="T484" s="7" t="s">
        <v>9</v>
      </c>
      <c r="U484" s="7" t="s">
        <v>9</v>
      </c>
      <c r="V484" s="7" t="s">
        <v>9</v>
      </c>
      <c r="W484" s="7" t="s">
        <v>9</v>
      </c>
      <c r="X484" s="7" t="s">
        <v>9</v>
      </c>
      <c r="Y484" s="7" t="s">
        <v>9</v>
      </c>
      <c r="Z484" s="7" t="s">
        <v>9</v>
      </c>
      <c r="AA484" s="7" t="s">
        <v>9</v>
      </c>
      <c r="AB484" s="7" t="s">
        <v>9</v>
      </c>
      <c r="AC484" s="7" t="s">
        <v>9</v>
      </c>
      <c r="AD484" s="7" t="s">
        <v>9</v>
      </c>
      <c r="AE484" s="29" t="s">
        <v>9</v>
      </c>
    </row>
    <row r="485" spans="1:31" x14ac:dyDescent="0.25">
      <c r="A485" s="5" t="s">
        <v>901</v>
      </c>
      <c r="B485" s="3" t="s">
        <v>902</v>
      </c>
      <c r="C485" s="9">
        <v>520.04240077500003</v>
      </c>
      <c r="D485" s="39">
        <v>178</v>
      </c>
      <c r="E485" s="40">
        <v>14848</v>
      </c>
      <c r="F485" s="39">
        <v>120.190475524999</v>
      </c>
      <c r="G485" s="39">
        <v>65</v>
      </c>
      <c r="H485" s="4">
        <v>129.33623424999999</v>
      </c>
      <c r="I485" s="10" t="s">
        <v>9</v>
      </c>
      <c r="J485" s="7" t="s">
        <v>9</v>
      </c>
      <c r="K485" s="7" t="s">
        <v>9</v>
      </c>
      <c r="L485" s="7" t="s">
        <v>9</v>
      </c>
      <c r="M485" s="7" t="s">
        <v>9</v>
      </c>
      <c r="N485" s="7" t="s">
        <v>9</v>
      </c>
      <c r="O485" s="7" t="s">
        <v>9</v>
      </c>
      <c r="P485" s="7" t="s">
        <v>9</v>
      </c>
      <c r="Q485" s="7" t="s">
        <v>9</v>
      </c>
      <c r="R485" s="7" t="s">
        <v>9</v>
      </c>
      <c r="S485" s="7" t="s">
        <v>9</v>
      </c>
      <c r="T485" s="7" t="s">
        <v>9</v>
      </c>
      <c r="U485" s="7" t="s">
        <v>9</v>
      </c>
      <c r="V485" s="7" t="s">
        <v>9</v>
      </c>
      <c r="W485" s="7" t="s">
        <v>9</v>
      </c>
      <c r="X485" s="7" t="s">
        <v>9</v>
      </c>
      <c r="Y485" s="7" t="s">
        <v>9</v>
      </c>
      <c r="Z485" s="7" t="s">
        <v>9</v>
      </c>
      <c r="AA485" s="7" t="s">
        <v>9</v>
      </c>
      <c r="AB485" s="7" t="s">
        <v>9</v>
      </c>
      <c r="AC485" s="7" t="s">
        <v>9</v>
      </c>
      <c r="AD485" s="7" t="s">
        <v>9</v>
      </c>
      <c r="AE485" s="29" t="s">
        <v>9</v>
      </c>
    </row>
    <row r="486" spans="1:31" x14ac:dyDescent="0.25">
      <c r="A486" s="5" t="s">
        <v>903</v>
      </c>
      <c r="B486" s="3" t="s">
        <v>904</v>
      </c>
      <c r="C486" s="9">
        <v>1043.45</v>
      </c>
      <c r="D486" s="39">
        <v>315</v>
      </c>
      <c r="E486" s="40">
        <v>7599</v>
      </c>
      <c r="F486" s="39">
        <v>123.89</v>
      </c>
      <c r="G486" s="39">
        <v>60</v>
      </c>
      <c r="H486" s="4">
        <v>346.86</v>
      </c>
      <c r="I486" s="10" t="s">
        <v>9</v>
      </c>
      <c r="J486" s="7" t="s">
        <v>9</v>
      </c>
      <c r="K486" s="7" t="s">
        <v>9</v>
      </c>
      <c r="L486" s="7" t="s">
        <v>9</v>
      </c>
      <c r="M486" s="7" t="s">
        <v>9</v>
      </c>
      <c r="N486" s="7" t="s">
        <v>9</v>
      </c>
      <c r="O486" s="7" t="s">
        <v>9</v>
      </c>
      <c r="P486" s="7" t="s">
        <v>9</v>
      </c>
      <c r="Q486" s="7" t="s">
        <v>9</v>
      </c>
      <c r="R486" s="7" t="s">
        <v>9</v>
      </c>
      <c r="S486" s="7" t="s">
        <v>9</v>
      </c>
      <c r="T486" s="7" t="s">
        <v>9</v>
      </c>
      <c r="U486" s="7" t="s">
        <v>9</v>
      </c>
      <c r="V486" s="7" t="s">
        <v>9</v>
      </c>
      <c r="W486" s="7" t="s">
        <v>9</v>
      </c>
      <c r="X486" s="7" t="s">
        <v>9</v>
      </c>
      <c r="Y486" s="7" t="s">
        <v>9</v>
      </c>
      <c r="Z486" s="7" t="s">
        <v>9</v>
      </c>
      <c r="AA486" s="7" t="s">
        <v>9</v>
      </c>
      <c r="AB486" s="7" t="s">
        <v>9</v>
      </c>
      <c r="AC486" s="7" t="s">
        <v>9</v>
      </c>
      <c r="AD486" s="7" t="s">
        <v>9</v>
      </c>
      <c r="AE486" s="29" t="s">
        <v>9</v>
      </c>
    </row>
    <row r="487" spans="1:31" x14ac:dyDescent="0.25">
      <c r="A487" s="5" t="s">
        <v>905</v>
      </c>
      <c r="B487" s="3" t="s">
        <v>906</v>
      </c>
      <c r="C487" s="9">
        <v>13.9701983</v>
      </c>
      <c r="D487" s="39">
        <v>10.4</v>
      </c>
      <c r="E487" s="40">
        <v>255.58</v>
      </c>
      <c r="F487" s="39">
        <v>1743.8</v>
      </c>
      <c r="G487" s="39">
        <v>77.5</v>
      </c>
      <c r="H487" s="4">
        <v>1.149078925</v>
      </c>
      <c r="I487" s="10" t="s">
        <v>9</v>
      </c>
      <c r="J487" s="7" t="s">
        <v>9</v>
      </c>
      <c r="K487" s="7" t="s">
        <v>9</v>
      </c>
      <c r="L487" s="7" t="s">
        <v>9</v>
      </c>
      <c r="M487" s="7" t="s">
        <v>9</v>
      </c>
      <c r="N487" s="7" t="s">
        <v>9</v>
      </c>
      <c r="O487" s="7" t="s">
        <v>9</v>
      </c>
      <c r="P487" s="7" t="s">
        <v>9</v>
      </c>
      <c r="Q487" s="7" t="s">
        <v>9</v>
      </c>
      <c r="R487" s="7" t="s">
        <v>9</v>
      </c>
      <c r="S487" s="7" t="s">
        <v>9</v>
      </c>
      <c r="T487" s="7" t="s">
        <v>9</v>
      </c>
      <c r="U487" s="7" t="s">
        <v>9</v>
      </c>
      <c r="V487" s="7" t="s">
        <v>9</v>
      </c>
      <c r="W487" s="7" t="s">
        <v>9</v>
      </c>
      <c r="X487" s="7" t="s">
        <v>9</v>
      </c>
      <c r="Y487" s="7" t="s">
        <v>9</v>
      </c>
      <c r="Z487" s="7" t="s">
        <v>9</v>
      </c>
      <c r="AA487" s="7" t="s">
        <v>9</v>
      </c>
      <c r="AB487" s="7" t="s">
        <v>9</v>
      </c>
      <c r="AC487" s="7" t="s">
        <v>9</v>
      </c>
      <c r="AD487" s="7" t="s">
        <v>9</v>
      </c>
      <c r="AE487" s="29" t="s">
        <v>9</v>
      </c>
    </row>
    <row r="488" spans="1:31" x14ac:dyDescent="0.25">
      <c r="A488" s="5" t="s">
        <v>907</v>
      </c>
      <c r="B488" s="3" t="s">
        <v>908</v>
      </c>
      <c r="C488" s="9">
        <v>1974.8183959999999</v>
      </c>
      <c r="D488" s="39">
        <v>200</v>
      </c>
      <c r="E488" s="40">
        <v>15318.333333333299</v>
      </c>
      <c r="F488" s="39">
        <v>105.56555606944001</v>
      </c>
      <c r="G488" s="39">
        <v>55</v>
      </c>
      <c r="H488" s="4">
        <v>157.10834043333301</v>
      </c>
      <c r="I488" s="10" t="s">
        <v>9</v>
      </c>
      <c r="J488" s="7" t="s">
        <v>9</v>
      </c>
      <c r="K488" s="7" t="s">
        <v>9</v>
      </c>
      <c r="L488" s="7" t="s">
        <v>9</v>
      </c>
      <c r="M488" s="7" t="s">
        <v>9</v>
      </c>
      <c r="N488" s="7" t="s">
        <v>9</v>
      </c>
      <c r="O488" s="7" t="s">
        <v>9</v>
      </c>
      <c r="P488" s="7" t="s">
        <v>9</v>
      </c>
      <c r="Q488" s="7" t="s">
        <v>9</v>
      </c>
      <c r="R488" s="7" t="s">
        <v>9</v>
      </c>
      <c r="S488" s="7" t="s">
        <v>9</v>
      </c>
      <c r="T488" s="7" t="s">
        <v>9</v>
      </c>
      <c r="U488" s="7" t="s">
        <v>9</v>
      </c>
      <c r="V488" s="7" t="s">
        <v>9</v>
      </c>
      <c r="W488" s="7" t="s">
        <v>9</v>
      </c>
      <c r="X488" s="7" t="s">
        <v>9</v>
      </c>
      <c r="Y488" s="7" t="s">
        <v>9</v>
      </c>
      <c r="Z488" s="7" t="s">
        <v>9</v>
      </c>
      <c r="AA488" s="7" t="s">
        <v>9</v>
      </c>
      <c r="AB488" s="7" t="s">
        <v>9</v>
      </c>
      <c r="AC488" s="7" t="s">
        <v>9</v>
      </c>
      <c r="AD488" s="7" t="s">
        <v>9</v>
      </c>
      <c r="AE488" s="29" t="s">
        <v>9</v>
      </c>
    </row>
    <row r="489" spans="1:31" x14ac:dyDescent="0.25">
      <c r="A489" s="5" t="s">
        <v>909</v>
      </c>
      <c r="B489" s="3" t="s">
        <v>910</v>
      </c>
      <c r="C489" s="9">
        <v>1333.175511875</v>
      </c>
      <c r="D489" s="39">
        <v>385.80624999999998</v>
      </c>
      <c r="E489" s="40">
        <v>22251</v>
      </c>
      <c r="F489" s="39">
        <v>263.5625</v>
      </c>
      <c r="G489" s="39">
        <v>70</v>
      </c>
      <c r="H489" s="4">
        <v>441.58497695</v>
      </c>
      <c r="I489" s="10" t="s">
        <v>9</v>
      </c>
      <c r="J489" s="7" t="s">
        <v>9</v>
      </c>
      <c r="K489" s="7" t="s">
        <v>9</v>
      </c>
      <c r="L489" s="7" t="s">
        <v>9</v>
      </c>
      <c r="M489" s="7" t="s">
        <v>9</v>
      </c>
      <c r="N489" s="7" t="s">
        <v>9</v>
      </c>
      <c r="O489" s="7" t="s">
        <v>9</v>
      </c>
      <c r="P489" s="7" t="s">
        <v>9</v>
      </c>
      <c r="Q489" s="7" t="s">
        <v>9</v>
      </c>
      <c r="R489" s="7" t="s">
        <v>9</v>
      </c>
      <c r="S489" s="7" t="s">
        <v>9</v>
      </c>
      <c r="T489" s="7" t="s">
        <v>9</v>
      </c>
      <c r="U489" s="7" t="s">
        <v>9</v>
      </c>
      <c r="V489" s="7" t="s">
        <v>9</v>
      </c>
      <c r="W489" s="7" t="s">
        <v>9</v>
      </c>
      <c r="X489" s="7" t="s">
        <v>9</v>
      </c>
      <c r="Y489" s="7" t="s">
        <v>9</v>
      </c>
      <c r="Z489" s="7" t="s">
        <v>9</v>
      </c>
      <c r="AA489" s="7" t="s">
        <v>9</v>
      </c>
      <c r="AB489" s="7" t="s">
        <v>9</v>
      </c>
      <c r="AC489" s="7" t="s">
        <v>9</v>
      </c>
      <c r="AD489" s="7" t="s">
        <v>9</v>
      </c>
      <c r="AE489" s="29" t="s">
        <v>9</v>
      </c>
    </row>
    <row r="490" spans="1:31" x14ac:dyDescent="0.25">
      <c r="A490" s="5" t="s">
        <v>911</v>
      </c>
      <c r="B490" s="3" t="s">
        <v>912</v>
      </c>
      <c r="C490" s="9">
        <v>42.264725869999999</v>
      </c>
      <c r="D490" s="39">
        <v>25.424999999999901</v>
      </c>
      <c r="E490" s="40">
        <v>3839.75</v>
      </c>
      <c r="F490" s="39">
        <v>1908.3069065</v>
      </c>
      <c r="G490" s="39">
        <v>79.5</v>
      </c>
      <c r="H490" s="4">
        <v>12.693639922499999</v>
      </c>
      <c r="I490" s="10" t="s">
        <v>9</v>
      </c>
      <c r="J490" s="7" t="s">
        <v>9</v>
      </c>
      <c r="K490" s="7" t="s">
        <v>9</v>
      </c>
      <c r="L490" s="7" t="s">
        <v>9</v>
      </c>
      <c r="M490" s="7" t="s">
        <v>9</v>
      </c>
      <c r="N490" s="7" t="s">
        <v>9</v>
      </c>
      <c r="O490" s="7" t="s">
        <v>9</v>
      </c>
      <c r="P490" s="7" t="s">
        <v>9</v>
      </c>
      <c r="Q490" s="7" t="s">
        <v>9</v>
      </c>
      <c r="R490" s="7" t="s">
        <v>9</v>
      </c>
      <c r="S490" s="7" t="s">
        <v>9</v>
      </c>
      <c r="T490" s="7" t="s">
        <v>9</v>
      </c>
      <c r="U490" s="7" t="s">
        <v>9</v>
      </c>
      <c r="V490" s="7" t="s">
        <v>9</v>
      </c>
      <c r="W490" s="7" t="s">
        <v>9</v>
      </c>
      <c r="X490" s="7" t="s">
        <v>9</v>
      </c>
      <c r="Y490" s="7" t="s">
        <v>9</v>
      </c>
      <c r="Z490" s="7" t="s">
        <v>9</v>
      </c>
      <c r="AA490" s="7" t="s">
        <v>9</v>
      </c>
      <c r="AB490" s="7" t="s">
        <v>9</v>
      </c>
      <c r="AC490" s="7" t="s">
        <v>9</v>
      </c>
      <c r="AD490" s="7" t="s">
        <v>9</v>
      </c>
      <c r="AE490" s="29" t="s">
        <v>9</v>
      </c>
    </row>
    <row r="491" spans="1:31" x14ac:dyDescent="0.25">
      <c r="A491" s="5" t="s">
        <v>913</v>
      </c>
      <c r="B491" s="3" t="s">
        <v>914</v>
      </c>
      <c r="C491" s="9">
        <v>850.81</v>
      </c>
      <c r="D491" s="39">
        <v>503.13</v>
      </c>
      <c r="E491" s="40">
        <v>21164</v>
      </c>
      <c r="F491" s="39">
        <v>1220.17</v>
      </c>
      <c r="G491" s="39">
        <v>100</v>
      </c>
      <c r="H491" s="4">
        <v>418.18</v>
      </c>
      <c r="I491" s="10" t="s">
        <v>9</v>
      </c>
      <c r="J491" s="7" t="s">
        <v>9</v>
      </c>
      <c r="K491" s="7" t="s">
        <v>9</v>
      </c>
      <c r="L491" s="7" t="s">
        <v>9</v>
      </c>
      <c r="M491" s="7" t="s">
        <v>9</v>
      </c>
      <c r="N491" s="7" t="s">
        <v>9</v>
      </c>
      <c r="O491" s="7" t="s">
        <v>9</v>
      </c>
      <c r="P491" s="7" t="s">
        <v>9</v>
      </c>
      <c r="Q491" s="7" t="s">
        <v>9</v>
      </c>
      <c r="R491" s="7" t="s">
        <v>9</v>
      </c>
      <c r="S491" s="7" t="s">
        <v>9</v>
      </c>
      <c r="T491" s="7" t="s">
        <v>9</v>
      </c>
      <c r="U491" s="7" t="s">
        <v>9</v>
      </c>
      <c r="V491" s="7" t="s">
        <v>9</v>
      </c>
      <c r="W491" s="7" t="s">
        <v>9</v>
      </c>
      <c r="X491" s="7" t="s">
        <v>9</v>
      </c>
      <c r="Y491" s="7" t="s">
        <v>9</v>
      </c>
      <c r="Z491" s="7" t="s">
        <v>9</v>
      </c>
      <c r="AA491" s="7" t="s">
        <v>9</v>
      </c>
      <c r="AB491" s="7" t="s">
        <v>9</v>
      </c>
      <c r="AC491" s="7" t="s">
        <v>9</v>
      </c>
      <c r="AD491" s="7" t="s">
        <v>9</v>
      </c>
      <c r="AE491" s="29" t="s">
        <v>9</v>
      </c>
    </row>
    <row r="492" spans="1:31" x14ac:dyDescent="0.25">
      <c r="A492" s="5" t="s">
        <v>915</v>
      </c>
      <c r="B492" s="3" t="s">
        <v>916</v>
      </c>
      <c r="C492" s="9"/>
      <c r="D492" s="39"/>
      <c r="E492" s="40"/>
      <c r="F492" s="39"/>
      <c r="G492" s="39"/>
      <c r="H492" s="4"/>
      <c r="I492" s="10" t="s">
        <v>9</v>
      </c>
      <c r="J492" s="7" t="s">
        <v>9</v>
      </c>
      <c r="K492" s="7" t="s">
        <v>9</v>
      </c>
      <c r="L492" s="7" t="s">
        <v>9</v>
      </c>
      <c r="M492" s="7" t="s">
        <v>9</v>
      </c>
      <c r="N492" s="7" t="s">
        <v>9</v>
      </c>
      <c r="O492" s="7" t="s">
        <v>9</v>
      </c>
      <c r="P492" s="7" t="s">
        <v>9</v>
      </c>
      <c r="Q492" s="7" t="s">
        <v>9</v>
      </c>
      <c r="R492" s="7" t="s">
        <v>9</v>
      </c>
      <c r="S492" s="7" t="s">
        <v>9</v>
      </c>
      <c r="T492" s="7" t="s">
        <v>9</v>
      </c>
      <c r="U492" s="7" t="s">
        <v>9</v>
      </c>
      <c r="V492" s="7" t="s">
        <v>9</v>
      </c>
      <c r="W492" s="7" t="s">
        <v>9</v>
      </c>
      <c r="X492" s="7" t="s">
        <v>9</v>
      </c>
      <c r="Y492" s="7" t="s">
        <v>9</v>
      </c>
      <c r="Z492" s="7" t="s">
        <v>9</v>
      </c>
      <c r="AA492" s="7" t="s">
        <v>9</v>
      </c>
      <c r="AB492" s="7" t="s">
        <v>9</v>
      </c>
      <c r="AC492" s="7" t="s">
        <v>9</v>
      </c>
      <c r="AD492" s="7" t="s">
        <v>9</v>
      </c>
      <c r="AE492" s="29" t="s">
        <v>9</v>
      </c>
    </row>
    <row r="493" spans="1:31" x14ac:dyDescent="0.25">
      <c r="A493" s="5" t="s">
        <v>917</v>
      </c>
      <c r="B493" s="3" t="s">
        <v>918</v>
      </c>
      <c r="C493" s="9">
        <v>329.308855749999</v>
      </c>
      <c r="D493" s="39">
        <v>252.5</v>
      </c>
      <c r="E493" s="40">
        <v>20674.5</v>
      </c>
      <c r="F493" s="39">
        <v>275.5</v>
      </c>
      <c r="G493" s="39">
        <v>64.337500000000006</v>
      </c>
      <c r="H493" s="4">
        <v>143.65844425</v>
      </c>
      <c r="I493" s="10" t="s">
        <v>9</v>
      </c>
      <c r="J493" s="7" t="s">
        <v>9</v>
      </c>
      <c r="K493" s="7" t="s">
        <v>9</v>
      </c>
      <c r="L493" s="7" t="s">
        <v>9</v>
      </c>
      <c r="M493" s="7" t="s">
        <v>9</v>
      </c>
      <c r="N493" s="7" t="s">
        <v>9</v>
      </c>
      <c r="O493" s="7" t="s">
        <v>9</v>
      </c>
      <c r="P493" s="7" t="s">
        <v>9</v>
      </c>
      <c r="Q493" s="7" t="s">
        <v>9</v>
      </c>
      <c r="R493" s="7" t="s">
        <v>9</v>
      </c>
      <c r="S493" s="7" t="s">
        <v>9</v>
      </c>
      <c r="T493" s="7" t="s">
        <v>9</v>
      </c>
      <c r="U493" s="7" t="s">
        <v>9</v>
      </c>
      <c r="V493" s="7" t="s">
        <v>9</v>
      </c>
      <c r="W493" s="7" t="s">
        <v>9</v>
      </c>
      <c r="X493" s="7" t="s">
        <v>9</v>
      </c>
      <c r="Y493" s="7" t="s">
        <v>9</v>
      </c>
      <c r="Z493" s="7" t="s">
        <v>9</v>
      </c>
      <c r="AA493" s="7" t="s">
        <v>9</v>
      </c>
      <c r="AB493" s="7" t="s">
        <v>9</v>
      </c>
      <c r="AC493" s="7" t="s">
        <v>9</v>
      </c>
      <c r="AD493" s="7" t="s">
        <v>9</v>
      </c>
      <c r="AE493" s="29" t="s">
        <v>9</v>
      </c>
    </row>
    <row r="494" spans="1:31" x14ac:dyDescent="0.25">
      <c r="A494" s="5" t="s">
        <v>919</v>
      </c>
      <c r="B494" s="3" t="s">
        <v>920</v>
      </c>
      <c r="C494" s="9">
        <v>201.75559188833299</v>
      </c>
      <c r="D494" s="39">
        <v>143</v>
      </c>
      <c r="E494" s="40">
        <v>11699.666666666601</v>
      </c>
      <c r="F494" s="39">
        <v>961.89666666666596</v>
      </c>
      <c r="G494" s="39">
        <v>72.63</v>
      </c>
      <c r="H494" s="4">
        <v>108.534131726666</v>
      </c>
      <c r="I494" s="10" t="s">
        <v>9</v>
      </c>
      <c r="J494" s="7" t="s">
        <v>9</v>
      </c>
      <c r="K494" s="7" t="s">
        <v>9</v>
      </c>
      <c r="L494" s="7" t="s">
        <v>9</v>
      </c>
      <c r="M494" s="7" t="s">
        <v>9</v>
      </c>
      <c r="N494" s="7" t="s">
        <v>9</v>
      </c>
      <c r="O494" s="7" t="s">
        <v>9</v>
      </c>
      <c r="P494" s="7" t="s">
        <v>9</v>
      </c>
      <c r="Q494" s="7" t="s">
        <v>9</v>
      </c>
      <c r="R494" s="7" t="s">
        <v>9</v>
      </c>
      <c r="S494" s="7" t="s">
        <v>9</v>
      </c>
      <c r="T494" s="7" t="s">
        <v>9</v>
      </c>
      <c r="U494" s="7" t="s">
        <v>9</v>
      </c>
      <c r="V494" s="7" t="s">
        <v>9</v>
      </c>
      <c r="W494" s="7" t="s">
        <v>9</v>
      </c>
      <c r="X494" s="7" t="s">
        <v>9</v>
      </c>
      <c r="Y494" s="7" t="s">
        <v>9</v>
      </c>
      <c r="Z494" s="7" t="s">
        <v>9</v>
      </c>
      <c r="AA494" s="7" t="s">
        <v>9</v>
      </c>
      <c r="AB494" s="7" t="s">
        <v>9</v>
      </c>
      <c r="AC494" s="7" t="s">
        <v>9</v>
      </c>
      <c r="AD494" s="7" t="s">
        <v>9</v>
      </c>
      <c r="AE494" s="29" t="s">
        <v>9</v>
      </c>
    </row>
    <row r="495" spans="1:31" x14ac:dyDescent="0.25">
      <c r="A495" s="5" t="s">
        <v>921</v>
      </c>
      <c r="B495" s="3" t="s">
        <v>922</v>
      </c>
      <c r="C495" s="9">
        <v>181.87245512499999</v>
      </c>
      <c r="D495" s="39">
        <v>140.71706180000001</v>
      </c>
      <c r="E495" s="40">
        <v>5537.25</v>
      </c>
      <c r="F495" s="39">
        <v>429.52</v>
      </c>
      <c r="G495" s="39">
        <v>78.42</v>
      </c>
      <c r="H495" s="4">
        <v>14.9784777575</v>
      </c>
      <c r="I495" s="10" t="s">
        <v>9</v>
      </c>
      <c r="J495" s="7" t="s">
        <v>9</v>
      </c>
      <c r="K495" s="7" t="s">
        <v>9</v>
      </c>
      <c r="L495" s="7" t="s">
        <v>9</v>
      </c>
      <c r="M495" s="7" t="s">
        <v>9</v>
      </c>
      <c r="N495" s="7" t="s">
        <v>9</v>
      </c>
      <c r="O495" s="7" t="s">
        <v>9</v>
      </c>
      <c r="P495" s="7" t="s">
        <v>9</v>
      </c>
      <c r="Q495" s="7" t="s">
        <v>9</v>
      </c>
      <c r="R495" s="7" t="s">
        <v>9</v>
      </c>
      <c r="S495" s="7" t="s">
        <v>9</v>
      </c>
      <c r="T495" s="7" t="s">
        <v>9</v>
      </c>
      <c r="U495" s="7" t="s">
        <v>9</v>
      </c>
      <c r="V495" s="7" t="s">
        <v>9</v>
      </c>
      <c r="W495" s="7" t="s">
        <v>9</v>
      </c>
      <c r="X495" s="7" t="s">
        <v>9</v>
      </c>
      <c r="Y495" s="7" t="s">
        <v>9</v>
      </c>
      <c r="Z495" s="7" t="s">
        <v>9</v>
      </c>
      <c r="AA495" s="7" t="s">
        <v>9</v>
      </c>
      <c r="AB495" s="7" t="s">
        <v>9</v>
      </c>
      <c r="AC495" s="7" t="s">
        <v>9</v>
      </c>
      <c r="AD495" s="7" t="s">
        <v>9</v>
      </c>
      <c r="AE495" s="29" t="s">
        <v>9</v>
      </c>
    </row>
    <row r="496" spans="1:31" x14ac:dyDescent="0.25">
      <c r="A496" s="5" t="s">
        <v>923</v>
      </c>
      <c r="B496" s="3" t="s">
        <v>924</v>
      </c>
      <c r="C496" s="9">
        <v>795.31511269999999</v>
      </c>
      <c r="D496" s="39">
        <v>282.3</v>
      </c>
      <c r="E496" s="40">
        <v>16431.75</v>
      </c>
      <c r="F496" s="39">
        <v>853.62601308483795</v>
      </c>
      <c r="G496" s="39">
        <v>55.6</v>
      </c>
      <c r="H496" s="4">
        <v>149.67817955000001</v>
      </c>
      <c r="I496" s="10">
        <v>2018</v>
      </c>
      <c r="J496" s="7">
        <v>4.3</v>
      </c>
      <c r="K496" s="7" t="s">
        <v>9</v>
      </c>
      <c r="L496" s="7" t="s">
        <v>9</v>
      </c>
      <c r="M496" s="7" t="s">
        <v>9</v>
      </c>
      <c r="N496" s="7" t="s">
        <v>9</v>
      </c>
      <c r="O496" s="7" t="s">
        <v>9</v>
      </c>
      <c r="P496" s="7" t="s">
        <v>9</v>
      </c>
      <c r="Q496" s="7" t="s">
        <v>9</v>
      </c>
      <c r="R496" s="7" t="s">
        <v>9</v>
      </c>
      <c r="S496" s="7" t="s">
        <v>9</v>
      </c>
      <c r="T496" s="7" t="s">
        <v>9</v>
      </c>
      <c r="U496" s="7" t="s">
        <v>9</v>
      </c>
      <c r="V496" s="7" t="s">
        <v>9</v>
      </c>
      <c r="W496" s="7" t="s">
        <v>9</v>
      </c>
      <c r="X496" s="7" t="s">
        <v>9</v>
      </c>
      <c r="Y496" s="7" t="s">
        <v>9</v>
      </c>
      <c r="Z496" s="7" t="s">
        <v>9</v>
      </c>
      <c r="AA496" s="7" t="s">
        <v>9</v>
      </c>
      <c r="AB496" s="7" t="s">
        <v>9</v>
      </c>
      <c r="AC496" s="7" t="s">
        <v>9</v>
      </c>
      <c r="AD496" s="7" t="s">
        <v>9</v>
      </c>
      <c r="AE496" s="29" t="s">
        <v>9</v>
      </c>
    </row>
    <row r="497" spans="1:31" x14ac:dyDescent="0.25">
      <c r="A497" s="5" t="s">
        <v>925</v>
      </c>
      <c r="B497" s="3" t="s">
        <v>926</v>
      </c>
      <c r="C497" s="9">
        <v>1062.3</v>
      </c>
      <c r="D497" s="39">
        <v>370.74</v>
      </c>
      <c r="E497" s="40">
        <v>25200</v>
      </c>
      <c r="F497" s="39">
        <v>784.74</v>
      </c>
      <c r="G497" s="39">
        <v>84.21</v>
      </c>
      <c r="H497" s="4">
        <v>267.79000000000002</v>
      </c>
      <c r="I497" s="10" t="s">
        <v>9</v>
      </c>
      <c r="J497" s="7">
        <v>1.92</v>
      </c>
      <c r="K497" s="7" t="s">
        <v>9</v>
      </c>
      <c r="L497" s="7" t="s">
        <v>9</v>
      </c>
      <c r="M497" s="7" t="s">
        <v>9</v>
      </c>
      <c r="N497" s="7" t="s">
        <v>9</v>
      </c>
      <c r="O497" s="7" t="s">
        <v>9</v>
      </c>
      <c r="P497" s="7" t="s">
        <v>9</v>
      </c>
      <c r="Q497" s="7" t="s">
        <v>9</v>
      </c>
      <c r="R497" s="7" t="s">
        <v>9</v>
      </c>
      <c r="S497" s="7" t="s">
        <v>9</v>
      </c>
      <c r="T497" s="7" t="s">
        <v>9</v>
      </c>
      <c r="U497" s="7" t="s">
        <v>9</v>
      </c>
      <c r="V497" s="7" t="s">
        <v>9</v>
      </c>
      <c r="W497" s="7" t="s">
        <v>9</v>
      </c>
      <c r="X497" s="7" t="s">
        <v>9</v>
      </c>
      <c r="Y497" s="7" t="s">
        <v>9</v>
      </c>
      <c r="Z497" s="7" t="s">
        <v>9</v>
      </c>
      <c r="AA497" s="7" t="s">
        <v>9</v>
      </c>
      <c r="AB497" s="7" t="s">
        <v>9</v>
      </c>
      <c r="AC497" s="7" t="s">
        <v>9</v>
      </c>
      <c r="AD497" s="7" t="s">
        <v>9</v>
      </c>
      <c r="AE497" s="29" t="s">
        <v>9</v>
      </c>
    </row>
    <row r="498" spans="1:31" x14ac:dyDescent="0.25">
      <c r="A498" s="5" t="s">
        <v>927</v>
      </c>
      <c r="B498" s="3" t="s">
        <v>928</v>
      </c>
      <c r="C498" s="9">
        <v>216.63</v>
      </c>
      <c r="D498" s="39">
        <v>93.19</v>
      </c>
      <c r="E498" s="40">
        <v>3104</v>
      </c>
      <c r="F498" s="39">
        <v>138.9</v>
      </c>
      <c r="G498" s="39">
        <v>84.3</v>
      </c>
      <c r="H498" s="4">
        <v>75.77</v>
      </c>
      <c r="I498" s="10" t="s">
        <v>9</v>
      </c>
      <c r="J498" s="7" t="s">
        <v>9</v>
      </c>
      <c r="K498" s="7" t="s">
        <v>9</v>
      </c>
      <c r="L498" s="7" t="s">
        <v>9</v>
      </c>
      <c r="M498" s="7" t="s">
        <v>9</v>
      </c>
      <c r="N498" s="7" t="s">
        <v>9</v>
      </c>
      <c r="O498" s="7" t="s">
        <v>9</v>
      </c>
      <c r="P498" s="7" t="s">
        <v>9</v>
      </c>
      <c r="Q498" s="7" t="s">
        <v>9</v>
      </c>
      <c r="R498" s="7" t="s">
        <v>9</v>
      </c>
      <c r="S498" s="7" t="s">
        <v>9</v>
      </c>
      <c r="T498" s="7" t="s">
        <v>9</v>
      </c>
      <c r="U498" s="7" t="s">
        <v>9</v>
      </c>
      <c r="V498" s="7" t="s">
        <v>9</v>
      </c>
      <c r="W498" s="7" t="s">
        <v>9</v>
      </c>
      <c r="X498" s="7" t="s">
        <v>9</v>
      </c>
      <c r="Y498" s="7" t="s">
        <v>9</v>
      </c>
      <c r="Z498" s="7" t="s">
        <v>9</v>
      </c>
      <c r="AA498" s="7" t="s">
        <v>9</v>
      </c>
      <c r="AB498" s="7" t="s">
        <v>9</v>
      </c>
      <c r="AC498" s="7" t="s">
        <v>9</v>
      </c>
      <c r="AD498" s="7" t="s">
        <v>9</v>
      </c>
      <c r="AE498" s="29" t="s">
        <v>9</v>
      </c>
    </row>
    <row r="499" spans="1:31" x14ac:dyDescent="0.25">
      <c r="A499" s="5" t="s">
        <v>929</v>
      </c>
      <c r="B499" s="3" t="s">
        <v>930</v>
      </c>
      <c r="C499" s="9">
        <v>801.07801002500003</v>
      </c>
      <c r="D499" s="39">
        <v>299.27</v>
      </c>
      <c r="E499" s="40">
        <v>18835</v>
      </c>
      <c r="F499" s="39">
        <v>87.880580134265898</v>
      </c>
      <c r="G499" s="39">
        <v>55.424999999999997</v>
      </c>
      <c r="H499" s="4">
        <v>125.29185375</v>
      </c>
      <c r="I499" s="10" t="s">
        <v>9</v>
      </c>
      <c r="J499" s="7">
        <v>2.9</v>
      </c>
      <c r="K499" s="7" t="s">
        <v>9</v>
      </c>
      <c r="L499" s="7">
        <v>103.29</v>
      </c>
      <c r="M499" s="7" t="s">
        <v>9</v>
      </c>
      <c r="N499" s="7" t="s">
        <v>9</v>
      </c>
      <c r="O499" s="7" t="s">
        <v>9</v>
      </c>
      <c r="P499" s="7" t="s">
        <v>9</v>
      </c>
      <c r="Q499" s="7" t="s">
        <v>9</v>
      </c>
      <c r="R499" s="7" t="s">
        <v>9</v>
      </c>
      <c r="S499" s="7" t="s">
        <v>9</v>
      </c>
      <c r="T499" s="7" t="s">
        <v>9</v>
      </c>
      <c r="U499" s="7" t="s">
        <v>9</v>
      </c>
      <c r="V499" s="7" t="s">
        <v>9</v>
      </c>
      <c r="W499" s="7" t="s">
        <v>9</v>
      </c>
      <c r="X499" s="7" t="s">
        <v>9</v>
      </c>
      <c r="Y499" s="7" t="s">
        <v>9</v>
      </c>
      <c r="Z499" s="7" t="s">
        <v>9</v>
      </c>
      <c r="AA499" s="7" t="s">
        <v>9</v>
      </c>
      <c r="AB499" s="7" t="s">
        <v>9</v>
      </c>
      <c r="AC499" s="7" t="s">
        <v>9</v>
      </c>
      <c r="AD499" s="7" t="s">
        <v>9</v>
      </c>
      <c r="AE499" s="29" t="s">
        <v>9</v>
      </c>
    </row>
    <row r="500" spans="1:31" ht="15.75" thickBot="1" x14ac:dyDescent="0.3">
      <c r="A500" s="51" t="s">
        <v>931</v>
      </c>
      <c r="B500" s="71" t="s">
        <v>932</v>
      </c>
      <c r="C500" s="53">
        <v>433.79017512000001</v>
      </c>
      <c r="D500" s="76">
        <v>227.33250000000001</v>
      </c>
      <c r="E500" s="77">
        <v>13149.75</v>
      </c>
      <c r="F500" s="76">
        <v>231.2775</v>
      </c>
      <c r="G500" s="76">
        <v>87.93</v>
      </c>
      <c r="H500" s="54">
        <v>204.0309518</v>
      </c>
      <c r="I500" s="72" t="s">
        <v>9</v>
      </c>
      <c r="J500" s="73">
        <v>1.5</v>
      </c>
      <c r="K500" s="73">
        <v>3.5</v>
      </c>
      <c r="L500" s="73" t="s">
        <v>9</v>
      </c>
      <c r="M500" s="73" t="s">
        <v>9</v>
      </c>
      <c r="N500" s="73" t="s">
        <v>9</v>
      </c>
      <c r="O500" s="73" t="s">
        <v>9</v>
      </c>
      <c r="P500" s="73" t="s">
        <v>9</v>
      </c>
      <c r="Q500" s="73" t="s">
        <v>9</v>
      </c>
      <c r="R500" s="73" t="s">
        <v>9</v>
      </c>
      <c r="S500" s="73" t="s">
        <v>9</v>
      </c>
      <c r="T500" s="73" t="s">
        <v>9</v>
      </c>
      <c r="U500" s="73" t="s">
        <v>9</v>
      </c>
      <c r="V500" s="73" t="s">
        <v>9</v>
      </c>
      <c r="W500" s="73" t="s">
        <v>9</v>
      </c>
      <c r="X500" s="73" t="s">
        <v>9</v>
      </c>
      <c r="Y500" s="73" t="s">
        <v>9</v>
      </c>
      <c r="Z500" s="73" t="s">
        <v>9</v>
      </c>
      <c r="AA500" s="73" t="s">
        <v>9</v>
      </c>
      <c r="AB500" s="73" t="s">
        <v>9</v>
      </c>
      <c r="AC500" s="73" t="s">
        <v>9</v>
      </c>
      <c r="AD500" s="73" t="s">
        <v>9</v>
      </c>
      <c r="AE500" s="74" t="s">
        <v>9</v>
      </c>
    </row>
  </sheetData>
  <mergeCells count="9">
    <mergeCell ref="C340:H340"/>
    <mergeCell ref="C51:H51"/>
    <mergeCell ref="C48:H48"/>
    <mergeCell ref="C64:H64"/>
    <mergeCell ref="C65:H65"/>
    <mergeCell ref="C52:H52"/>
    <mergeCell ref="C61:H61"/>
    <mergeCell ref="C62:H62"/>
    <mergeCell ref="C54:H5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AA54-820D-4CAF-8DC9-90E3B107C593}">
  <dimension ref="A1:C21"/>
  <sheetViews>
    <sheetView zoomScaleNormal="100" workbookViewId="0">
      <selection activeCell="C8" sqref="C8"/>
    </sheetView>
  </sheetViews>
  <sheetFormatPr defaultRowHeight="15" x14ac:dyDescent="0.25"/>
  <cols>
    <col min="1" max="1" width="5.85546875" style="7" customWidth="1"/>
    <col min="2" max="2" width="42.28515625" style="2" customWidth="1"/>
    <col min="3" max="3" width="102.140625" style="2" customWidth="1"/>
  </cols>
  <sheetData>
    <row r="1" spans="1:3" ht="18.75" x14ac:dyDescent="0.3">
      <c r="A1" s="46" t="s">
        <v>978</v>
      </c>
    </row>
    <row r="2" spans="1:3" s="47" customFormat="1" ht="15.75" x14ac:dyDescent="0.25">
      <c r="A2" s="59" t="s">
        <v>979</v>
      </c>
      <c r="B2" s="63" t="s">
        <v>980</v>
      </c>
      <c r="C2" s="67" t="s">
        <v>981</v>
      </c>
    </row>
    <row r="3" spans="1:3" s="47" customFormat="1" ht="95.45" customHeight="1" x14ac:dyDescent="0.25">
      <c r="A3" s="61">
        <v>1</v>
      </c>
      <c r="B3" s="65" t="s">
        <v>982</v>
      </c>
      <c r="C3" s="60" t="s">
        <v>983</v>
      </c>
    </row>
    <row r="4" spans="1:3" s="50" customFormat="1" ht="126" customHeight="1" x14ac:dyDescent="0.25">
      <c r="A4" s="62">
        <v>2</v>
      </c>
      <c r="B4" s="66" t="s">
        <v>984</v>
      </c>
      <c r="C4" s="64" t="s">
        <v>985</v>
      </c>
    </row>
    <row r="5" spans="1:3" s="50" customFormat="1" ht="157.5" x14ac:dyDescent="0.25">
      <c r="A5" s="62">
        <v>3</v>
      </c>
      <c r="B5" s="66" t="s">
        <v>986</v>
      </c>
      <c r="C5" s="64" t="s">
        <v>987</v>
      </c>
    </row>
    <row r="6" spans="1:3" s="50" customFormat="1" ht="81.599999999999994" customHeight="1" x14ac:dyDescent="0.25">
      <c r="A6" s="62">
        <v>4</v>
      </c>
      <c r="B6" s="66" t="s">
        <v>988</v>
      </c>
      <c r="C6" s="64" t="s">
        <v>989</v>
      </c>
    </row>
    <row r="7" spans="1:3" s="50" customFormat="1" ht="47.25" x14ac:dyDescent="0.25">
      <c r="A7" s="62">
        <v>5</v>
      </c>
      <c r="B7" s="66" t="s">
        <v>990</v>
      </c>
      <c r="C7" s="64" t="s">
        <v>991</v>
      </c>
    </row>
    <row r="8" spans="1:3" s="50" customFormat="1" ht="31.5" x14ac:dyDescent="0.25">
      <c r="A8" s="78">
        <v>6</v>
      </c>
      <c r="B8" s="79" t="s">
        <v>992</v>
      </c>
      <c r="C8" s="80" t="s">
        <v>993</v>
      </c>
    </row>
    <row r="9" spans="1:3" s="50" customFormat="1" ht="15.75" x14ac:dyDescent="0.25">
      <c r="A9" s="48"/>
      <c r="B9" s="49"/>
      <c r="C9" s="49"/>
    </row>
    <row r="10" spans="1:3" s="50" customFormat="1" ht="15.75" x14ac:dyDescent="0.25">
      <c r="A10" s="48"/>
      <c r="B10" s="49"/>
      <c r="C10" s="49"/>
    </row>
    <row r="11" spans="1:3" s="50" customFormat="1" ht="15.75" x14ac:dyDescent="0.25">
      <c r="A11" s="48"/>
      <c r="B11" s="49"/>
      <c r="C11" s="49"/>
    </row>
    <row r="12" spans="1:3" s="50" customFormat="1" ht="15.75" x14ac:dyDescent="0.25">
      <c r="A12" s="48"/>
      <c r="B12" s="49"/>
      <c r="C12" s="49"/>
    </row>
    <row r="13" spans="1:3" s="50" customFormat="1" ht="15.75" x14ac:dyDescent="0.25">
      <c r="A13" s="48"/>
      <c r="B13" s="49"/>
      <c r="C13" s="49"/>
    </row>
    <row r="14" spans="1:3" s="50" customFormat="1" ht="15.75" x14ac:dyDescent="0.25">
      <c r="A14" s="48"/>
      <c r="B14" s="49"/>
      <c r="C14" s="49"/>
    </row>
    <row r="15" spans="1:3" s="50" customFormat="1" ht="15.75" x14ac:dyDescent="0.25">
      <c r="A15" s="48"/>
      <c r="B15" s="49"/>
      <c r="C15" s="49"/>
    </row>
    <row r="16" spans="1:3" s="50" customFormat="1" ht="15.75" x14ac:dyDescent="0.25">
      <c r="A16" s="48"/>
      <c r="B16" s="49"/>
      <c r="C16" s="49"/>
    </row>
    <row r="17" spans="1:3" s="50" customFormat="1" ht="15.75" x14ac:dyDescent="0.25">
      <c r="A17" s="48"/>
      <c r="B17" s="49"/>
      <c r="C17" s="49"/>
    </row>
    <row r="18" spans="1:3" s="50" customFormat="1" ht="15.75" x14ac:dyDescent="0.25">
      <c r="A18" s="48"/>
      <c r="B18" s="49"/>
      <c r="C18" s="49"/>
    </row>
    <row r="19" spans="1:3" s="50" customFormat="1" ht="15.75" x14ac:dyDescent="0.25">
      <c r="A19" s="48"/>
      <c r="B19" s="49"/>
      <c r="C19" s="49"/>
    </row>
    <row r="20" spans="1:3" s="50" customFormat="1" ht="15.75" x14ac:dyDescent="0.25">
      <c r="A20" s="48"/>
      <c r="B20" s="49"/>
      <c r="C20" s="49"/>
    </row>
    <row r="21" spans="1:3" s="50" customFormat="1" ht="15.75" x14ac:dyDescent="0.25">
      <c r="A21" s="48"/>
      <c r="B21" s="49"/>
      <c r="C21" s="49"/>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D1ACF-974B-467B-AE58-47D2DCA4C939}">
  <dimension ref="A1:K500"/>
  <sheetViews>
    <sheetView workbookViewId="0">
      <selection activeCell="J2" sqref="J2"/>
    </sheetView>
  </sheetViews>
  <sheetFormatPr defaultRowHeight="15" x14ac:dyDescent="0.25"/>
  <cols>
    <col min="1" max="1" width="65.140625" customWidth="1"/>
    <col min="2" max="2" width="10.42578125" bestFit="1" customWidth="1"/>
    <col min="3" max="5" width="9.140625" style="7"/>
    <col min="6" max="6" width="9.5703125" style="7" customWidth="1"/>
    <col min="7" max="7" width="23.85546875" bestFit="1" customWidth="1"/>
    <col min="8" max="8" width="13.85546875" customWidth="1"/>
    <col min="9" max="9" width="13.85546875" bestFit="1" customWidth="1"/>
    <col min="10" max="10" width="16.140625" style="112" customWidth="1"/>
  </cols>
  <sheetData>
    <row r="1" spans="1:10" ht="19.5" thickBot="1" x14ac:dyDescent="0.35">
      <c r="A1" s="20" t="s">
        <v>1006</v>
      </c>
      <c r="J1" s="112" t="s">
        <v>1036</v>
      </c>
    </row>
    <row r="2" spans="1:10" ht="47.25" customHeight="1" thickBot="1" x14ac:dyDescent="0.3">
      <c r="A2" s="11" t="s">
        <v>936</v>
      </c>
      <c r="B2" s="8" t="s">
        <v>1</v>
      </c>
      <c r="C2" s="11" t="s">
        <v>937</v>
      </c>
      <c r="D2" s="8" t="s">
        <v>938</v>
      </c>
      <c r="E2" s="8" t="s">
        <v>939</v>
      </c>
      <c r="F2" s="6" t="s">
        <v>940</v>
      </c>
      <c r="G2" s="6" t="s">
        <v>1005</v>
      </c>
      <c r="H2" s="1" t="s">
        <v>1007</v>
      </c>
      <c r="I2" s="1" t="s">
        <v>1008</v>
      </c>
      <c r="J2" s="116" t="s">
        <v>1289</v>
      </c>
    </row>
    <row r="3" spans="1:10" x14ac:dyDescent="0.25">
      <c r="A3" s="24" t="s">
        <v>7</v>
      </c>
      <c r="B3" s="25" t="s">
        <v>8</v>
      </c>
      <c r="C3" s="26" t="s">
        <v>970</v>
      </c>
      <c r="D3" s="27" t="s">
        <v>970</v>
      </c>
      <c r="E3" s="27" t="s">
        <v>970</v>
      </c>
      <c r="F3" s="28" t="s">
        <v>970</v>
      </c>
      <c r="G3" s="30" t="s">
        <v>971</v>
      </c>
      <c r="H3" t="s">
        <v>1286</v>
      </c>
      <c r="I3" t="s">
        <v>1286</v>
      </c>
    </row>
    <row r="4" spans="1:10" x14ac:dyDescent="0.25">
      <c r="A4" s="5" t="s">
        <v>10</v>
      </c>
      <c r="B4" s="3" t="s">
        <v>11</v>
      </c>
      <c r="C4" s="10" t="s">
        <v>970</v>
      </c>
      <c r="D4" s="7" t="s">
        <v>970</v>
      </c>
      <c r="E4" s="7" t="s">
        <v>970</v>
      </c>
      <c r="F4" s="29" t="s">
        <v>970</v>
      </c>
      <c r="G4" s="31" t="s">
        <v>971</v>
      </c>
      <c r="H4" t="s">
        <v>1287</v>
      </c>
      <c r="I4" t="s">
        <v>1287</v>
      </c>
    </row>
    <row r="5" spans="1:10" x14ac:dyDescent="0.25">
      <c r="A5" s="5" t="s">
        <v>12</v>
      </c>
      <c r="B5" s="3" t="s">
        <v>13</v>
      </c>
      <c r="C5" s="10" t="s">
        <v>970</v>
      </c>
      <c r="D5" s="7" t="s">
        <v>970</v>
      </c>
      <c r="E5" s="7" t="s">
        <v>970</v>
      </c>
      <c r="F5" s="29" t="s">
        <v>970</v>
      </c>
      <c r="G5" s="31" t="s">
        <v>971</v>
      </c>
      <c r="H5" t="s">
        <v>1286</v>
      </c>
      <c r="I5" t="s">
        <v>1286</v>
      </c>
    </row>
    <row r="6" spans="1:10" x14ac:dyDescent="0.25">
      <c r="A6" s="5" t="s">
        <v>14</v>
      </c>
      <c r="B6" s="3" t="s">
        <v>15</v>
      </c>
      <c r="C6" s="10" t="s">
        <v>970</v>
      </c>
      <c r="D6" s="7" t="s">
        <v>970</v>
      </c>
      <c r="E6" s="7" t="s">
        <v>970</v>
      </c>
      <c r="F6" s="29" t="s">
        <v>970</v>
      </c>
      <c r="G6" s="31" t="s">
        <v>971</v>
      </c>
      <c r="H6" t="s">
        <v>1287</v>
      </c>
      <c r="I6" t="s">
        <v>1287</v>
      </c>
    </row>
    <row r="7" spans="1:10" x14ac:dyDescent="0.25">
      <c r="A7" s="96" t="s">
        <v>1080</v>
      </c>
      <c r="B7" s="3" t="s">
        <v>16</v>
      </c>
      <c r="C7" s="10" t="s">
        <v>970</v>
      </c>
      <c r="D7" s="7" t="s">
        <v>970</v>
      </c>
      <c r="E7" s="7" t="s">
        <v>970</v>
      </c>
      <c r="F7" s="29" t="s">
        <v>970</v>
      </c>
      <c r="G7" s="31" t="s">
        <v>971</v>
      </c>
      <c r="H7" t="s">
        <v>1286</v>
      </c>
      <c r="I7" t="s">
        <v>1286</v>
      </c>
    </row>
    <row r="8" spans="1:10" x14ac:dyDescent="0.25">
      <c r="A8" s="96" t="s">
        <v>1077</v>
      </c>
      <c r="B8" s="97" t="s">
        <v>997</v>
      </c>
      <c r="C8" s="105"/>
      <c r="D8" s="106"/>
      <c r="E8" s="106"/>
      <c r="F8" s="107"/>
      <c r="G8" s="108"/>
      <c r="H8" t="s">
        <v>1286</v>
      </c>
      <c r="I8" t="s">
        <v>1286</v>
      </c>
    </row>
    <row r="9" spans="1:10" x14ac:dyDescent="0.25">
      <c r="A9" s="96" t="s">
        <v>1078</v>
      </c>
      <c r="B9" s="3" t="s">
        <v>39</v>
      </c>
      <c r="C9" s="10" t="s">
        <v>970</v>
      </c>
      <c r="D9" s="7" t="s">
        <v>970</v>
      </c>
      <c r="E9" s="7" t="s">
        <v>970</v>
      </c>
      <c r="F9" s="29" t="s">
        <v>970</v>
      </c>
      <c r="G9" s="31" t="s">
        <v>971</v>
      </c>
      <c r="H9" t="s">
        <v>1286</v>
      </c>
      <c r="I9" t="s">
        <v>1286</v>
      </c>
    </row>
    <row r="10" spans="1:10" x14ac:dyDescent="0.25">
      <c r="A10" s="96" t="s">
        <v>1079</v>
      </c>
      <c r="B10" s="3" t="s">
        <v>40</v>
      </c>
      <c r="C10" s="10" t="s">
        <v>970</v>
      </c>
      <c r="D10" s="7" t="s">
        <v>970</v>
      </c>
      <c r="E10" s="7" t="s">
        <v>970</v>
      </c>
      <c r="F10" s="29" t="s">
        <v>970</v>
      </c>
      <c r="G10" s="31" t="s">
        <v>971</v>
      </c>
      <c r="H10" t="s">
        <v>1286</v>
      </c>
      <c r="I10" t="s">
        <v>1286</v>
      </c>
    </row>
    <row r="11" spans="1:10" x14ac:dyDescent="0.25">
      <c r="A11" s="5" t="s">
        <v>17</v>
      </c>
      <c r="B11" s="3" t="s">
        <v>18</v>
      </c>
      <c r="C11" s="10" t="s">
        <v>970</v>
      </c>
      <c r="D11" s="7" t="s">
        <v>970</v>
      </c>
      <c r="E11" s="7" t="s">
        <v>970</v>
      </c>
      <c r="F11" s="29" t="s">
        <v>970</v>
      </c>
      <c r="G11" s="31" t="s">
        <v>971</v>
      </c>
      <c r="H11" t="s">
        <v>1286</v>
      </c>
      <c r="I11" t="s">
        <v>1286</v>
      </c>
    </row>
    <row r="12" spans="1:10" x14ac:dyDescent="0.25">
      <c r="A12" s="5" t="s">
        <v>19</v>
      </c>
      <c r="B12" s="3" t="s">
        <v>20</v>
      </c>
      <c r="C12" s="10" t="s">
        <v>970</v>
      </c>
      <c r="D12" s="7" t="s">
        <v>970</v>
      </c>
      <c r="E12" s="7" t="s">
        <v>970</v>
      </c>
      <c r="F12" s="29" t="s">
        <v>970</v>
      </c>
      <c r="G12" s="31" t="s">
        <v>971</v>
      </c>
      <c r="H12" t="s">
        <v>1287</v>
      </c>
      <c r="I12" t="s">
        <v>1287</v>
      </c>
    </row>
    <row r="13" spans="1:10" x14ac:dyDescent="0.25">
      <c r="A13" s="5" t="s">
        <v>21</v>
      </c>
      <c r="B13" s="3" t="s">
        <v>22</v>
      </c>
      <c r="C13" s="10" t="s">
        <v>970</v>
      </c>
      <c r="D13" s="7" t="s">
        <v>970</v>
      </c>
      <c r="E13" s="7" t="s">
        <v>970</v>
      </c>
      <c r="F13" s="29" t="s">
        <v>970</v>
      </c>
      <c r="G13" s="31" t="s">
        <v>971</v>
      </c>
      <c r="H13" t="s">
        <v>1286</v>
      </c>
      <c r="I13" t="s">
        <v>1286</v>
      </c>
    </row>
    <row r="14" spans="1:10" x14ac:dyDescent="0.25">
      <c r="A14" s="5" t="s">
        <v>23</v>
      </c>
      <c r="B14" s="3" t="s">
        <v>24</v>
      </c>
      <c r="C14" s="10" t="s">
        <v>970</v>
      </c>
      <c r="D14" s="7" t="s">
        <v>970</v>
      </c>
      <c r="E14" s="7" t="s">
        <v>970</v>
      </c>
      <c r="F14" s="29" t="s">
        <v>970</v>
      </c>
      <c r="G14" s="31" t="s">
        <v>971</v>
      </c>
      <c r="H14" t="s">
        <v>1286</v>
      </c>
      <c r="I14" t="s">
        <v>1286</v>
      </c>
    </row>
    <row r="15" spans="1:10" x14ac:dyDescent="0.25">
      <c r="A15" s="5" t="s">
        <v>25</v>
      </c>
      <c r="B15" s="3" t="s">
        <v>26</v>
      </c>
      <c r="C15" s="10" t="s">
        <v>970</v>
      </c>
      <c r="D15" s="7" t="s">
        <v>970</v>
      </c>
      <c r="E15" s="7" t="s">
        <v>970</v>
      </c>
      <c r="F15" s="29" t="s">
        <v>970</v>
      </c>
      <c r="G15" s="31" t="s">
        <v>971</v>
      </c>
      <c r="H15" t="s">
        <v>1286</v>
      </c>
      <c r="I15" t="s">
        <v>1286</v>
      </c>
    </row>
    <row r="16" spans="1:10" x14ac:dyDescent="0.25">
      <c r="A16" s="5" t="s">
        <v>27</v>
      </c>
      <c r="B16" s="3" t="s">
        <v>28</v>
      </c>
      <c r="C16" s="10" t="s">
        <v>970</v>
      </c>
      <c r="D16" s="7" t="s">
        <v>970</v>
      </c>
      <c r="E16" s="7" t="s">
        <v>970</v>
      </c>
      <c r="F16" s="29"/>
      <c r="G16" s="31" t="s">
        <v>972</v>
      </c>
      <c r="H16" t="s">
        <v>1286</v>
      </c>
      <c r="I16" t="s">
        <v>1286</v>
      </c>
    </row>
    <row r="17" spans="1:9" x14ac:dyDescent="0.25">
      <c r="A17" s="5" t="s">
        <v>29</v>
      </c>
      <c r="B17" s="3" t="s">
        <v>30</v>
      </c>
      <c r="C17" s="10" t="s">
        <v>970</v>
      </c>
      <c r="D17" s="7" t="s">
        <v>970</v>
      </c>
      <c r="E17" s="7" t="s">
        <v>970</v>
      </c>
      <c r="F17" s="29" t="s">
        <v>970</v>
      </c>
      <c r="G17" s="31" t="s">
        <v>971</v>
      </c>
      <c r="H17" t="s">
        <v>1286</v>
      </c>
      <c r="I17" t="s">
        <v>1286</v>
      </c>
    </row>
    <row r="18" spans="1:9" x14ac:dyDescent="0.25">
      <c r="A18" s="5" t="s">
        <v>31</v>
      </c>
      <c r="B18" s="3" t="s">
        <v>32</v>
      </c>
      <c r="C18" s="10" t="s">
        <v>970</v>
      </c>
      <c r="D18" s="7" t="s">
        <v>970</v>
      </c>
      <c r="E18" s="7" t="s">
        <v>970</v>
      </c>
      <c r="F18" s="29" t="s">
        <v>970</v>
      </c>
      <c r="G18" s="31" t="s">
        <v>971</v>
      </c>
      <c r="H18" t="s">
        <v>1287</v>
      </c>
      <c r="I18" t="s">
        <v>1287</v>
      </c>
    </row>
    <row r="19" spans="1:9" x14ac:dyDescent="0.25">
      <c r="A19" s="5" t="s">
        <v>33</v>
      </c>
      <c r="B19" s="3" t="s">
        <v>34</v>
      </c>
      <c r="C19" s="10" t="s">
        <v>970</v>
      </c>
      <c r="D19" s="7" t="s">
        <v>970</v>
      </c>
      <c r="E19" s="7" t="s">
        <v>970</v>
      </c>
      <c r="F19" s="29" t="s">
        <v>970</v>
      </c>
      <c r="G19" s="31" t="s">
        <v>971</v>
      </c>
      <c r="H19" t="s">
        <v>1286</v>
      </c>
      <c r="I19" t="s">
        <v>1286</v>
      </c>
    </row>
    <row r="20" spans="1:9" x14ac:dyDescent="0.25">
      <c r="A20" s="5" t="s">
        <v>35</v>
      </c>
      <c r="B20" s="3" t="s">
        <v>36</v>
      </c>
      <c r="C20" s="10" t="s">
        <v>970</v>
      </c>
      <c r="D20" s="7" t="s">
        <v>970</v>
      </c>
      <c r="E20" s="7" t="s">
        <v>970</v>
      </c>
      <c r="F20" s="29" t="s">
        <v>970</v>
      </c>
      <c r="G20" s="31" t="s">
        <v>971</v>
      </c>
      <c r="H20" t="s">
        <v>1287</v>
      </c>
      <c r="I20" t="s">
        <v>1287</v>
      </c>
    </row>
    <row r="21" spans="1:9" x14ac:dyDescent="0.25">
      <c r="A21" s="5" t="s">
        <v>37</v>
      </c>
      <c r="B21" s="3" t="s">
        <v>38</v>
      </c>
      <c r="C21" s="10" t="s">
        <v>970</v>
      </c>
      <c r="D21" s="7" t="s">
        <v>970</v>
      </c>
      <c r="E21" s="7" t="s">
        <v>970</v>
      </c>
      <c r="F21" s="29" t="s">
        <v>970</v>
      </c>
      <c r="G21" s="31" t="s">
        <v>971</v>
      </c>
      <c r="H21" t="s">
        <v>1286</v>
      </c>
      <c r="I21" t="s">
        <v>1286</v>
      </c>
    </row>
    <row r="22" spans="1:9" x14ac:dyDescent="0.25">
      <c r="A22" s="5" t="s">
        <v>41</v>
      </c>
      <c r="B22" s="3" t="s">
        <v>42</v>
      </c>
      <c r="C22" s="10" t="s">
        <v>970</v>
      </c>
      <c r="D22" s="7" t="s">
        <v>970</v>
      </c>
      <c r="E22" s="7" t="s">
        <v>970</v>
      </c>
      <c r="F22" s="29" t="s">
        <v>970</v>
      </c>
      <c r="G22" s="31" t="s">
        <v>971</v>
      </c>
      <c r="H22" t="s">
        <v>1286</v>
      </c>
      <c r="I22" t="s">
        <v>1286</v>
      </c>
    </row>
    <row r="23" spans="1:9" x14ac:dyDescent="0.25">
      <c r="A23" s="5" t="s">
        <v>43</v>
      </c>
      <c r="B23" s="3" t="s">
        <v>44</v>
      </c>
      <c r="C23" s="10" t="s">
        <v>970</v>
      </c>
      <c r="D23" s="7" t="s">
        <v>970</v>
      </c>
      <c r="E23" s="7" t="s">
        <v>970</v>
      </c>
      <c r="F23" s="29" t="s">
        <v>970</v>
      </c>
      <c r="G23" s="31" t="s">
        <v>971</v>
      </c>
      <c r="H23" t="s">
        <v>1286</v>
      </c>
      <c r="I23" t="s">
        <v>1286</v>
      </c>
    </row>
    <row r="24" spans="1:9" x14ac:dyDescent="0.25">
      <c r="A24" s="5" t="s">
        <v>45</v>
      </c>
      <c r="B24" s="3" t="s">
        <v>46</v>
      </c>
      <c r="C24" s="10" t="s">
        <v>970</v>
      </c>
      <c r="D24" s="7" t="s">
        <v>970</v>
      </c>
      <c r="E24" s="7" t="s">
        <v>970</v>
      </c>
      <c r="F24" s="29" t="s">
        <v>970</v>
      </c>
      <c r="G24" s="31" t="s">
        <v>971</v>
      </c>
      <c r="H24" t="s">
        <v>1286</v>
      </c>
      <c r="I24" t="s">
        <v>1286</v>
      </c>
    </row>
    <row r="25" spans="1:9" x14ac:dyDescent="0.25">
      <c r="A25" s="5" t="s">
        <v>47</v>
      </c>
      <c r="B25" s="3" t="s">
        <v>48</v>
      </c>
      <c r="C25" s="10" t="s">
        <v>970</v>
      </c>
      <c r="D25" s="7" t="s">
        <v>970</v>
      </c>
      <c r="E25" s="7" t="s">
        <v>970</v>
      </c>
      <c r="F25" s="29" t="s">
        <v>970</v>
      </c>
      <c r="G25" s="31" t="s">
        <v>971</v>
      </c>
      <c r="H25" t="s">
        <v>1286</v>
      </c>
      <c r="I25" t="s">
        <v>1286</v>
      </c>
    </row>
    <row r="26" spans="1:9" x14ac:dyDescent="0.25">
      <c r="A26" s="5" t="s">
        <v>49</v>
      </c>
      <c r="B26" s="3" t="s">
        <v>50</v>
      </c>
      <c r="C26" s="10"/>
      <c r="F26" s="29"/>
      <c r="G26" s="31" t="s">
        <v>973</v>
      </c>
      <c r="H26" t="s">
        <v>1286</v>
      </c>
      <c r="I26" t="s">
        <v>1286</v>
      </c>
    </row>
    <row r="27" spans="1:9" x14ac:dyDescent="0.25">
      <c r="A27" s="5" t="s">
        <v>52</v>
      </c>
      <c r="B27" s="3" t="s">
        <v>53</v>
      </c>
      <c r="C27" s="10" t="s">
        <v>970</v>
      </c>
      <c r="D27" s="7" t="s">
        <v>970</v>
      </c>
      <c r="E27" s="7" t="s">
        <v>970</v>
      </c>
      <c r="F27" s="29" t="s">
        <v>970</v>
      </c>
      <c r="G27" s="31" t="s">
        <v>971</v>
      </c>
      <c r="H27" t="s">
        <v>1286</v>
      </c>
      <c r="I27" t="s">
        <v>1286</v>
      </c>
    </row>
    <row r="28" spans="1:9" x14ac:dyDescent="0.25">
      <c r="A28" s="5" t="s">
        <v>54</v>
      </c>
      <c r="B28" s="3" t="s">
        <v>55</v>
      </c>
      <c r="C28" s="10" t="s">
        <v>970</v>
      </c>
      <c r="D28" s="7" t="s">
        <v>970</v>
      </c>
      <c r="E28" s="7" t="s">
        <v>970</v>
      </c>
      <c r="F28" s="29" t="s">
        <v>970</v>
      </c>
      <c r="G28" s="31" t="s">
        <v>971</v>
      </c>
      <c r="H28" t="s">
        <v>1286</v>
      </c>
      <c r="I28" t="s">
        <v>1287</v>
      </c>
    </row>
    <row r="29" spans="1:9" x14ac:dyDescent="0.25">
      <c r="A29" s="5" t="s">
        <v>56</v>
      </c>
      <c r="B29" s="3" t="s">
        <v>57</v>
      </c>
      <c r="C29" s="10"/>
      <c r="D29" s="7" t="s">
        <v>970</v>
      </c>
      <c r="E29" s="7" t="s">
        <v>970</v>
      </c>
      <c r="F29" s="29" t="s">
        <v>970</v>
      </c>
      <c r="G29" s="31" t="s">
        <v>972</v>
      </c>
      <c r="H29" t="s">
        <v>1286</v>
      </c>
      <c r="I29" t="s">
        <v>1286</v>
      </c>
    </row>
    <row r="30" spans="1:9" x14ac:dyDescent="0.25">
      <c r="A30" s="5" t="s">
        <v>58</v>
      </c>
      <c r="B30" s="3" t="s">
        <v>59</v>
      </c>
      <c r="C30" s="10" t="s">
        <v>970</v>
      </c>
      <c r="D30" s="7" t="s">
        <v>970</v>
      </c>
      <c r="E30" s="7" t="s">
        <v>970</v>
      </c>
      <c r="F30" s="29" t="s">
        <v>970</v>
      </c>
      <c r="G30" s="31" t="s">
        <v>971</v>
      </c>
      <c r="H30" t="s">
        <v>1286</v>
      </c>
      <c r="I30" t="s">
        <v>1286</v>
      </c>
    </row>
    <row r="31" spans="1:9" x14ac:dyDescent="0.25">
      <c r="A31" s="5" t="s">
        <v>60</v>
      </c>
      <c r="B31" s="3" t="s">
        <v>61</v>
      </c>
      <c r="C31" s="10" t="s">
        <v>970</v>
      </c>
      <c r="D31" s="7" t="s">
        <v>970</v>
      </c>
      <c r="E31" s="7" t="s">
        <v>970</v>
      </c>
      <c r="F31" s="29" t="s">
        <v>970</v>
      </c>
      <c r="G31" s="31" t="s">
        <v>971</v>
      </c>
      <c r="H31" t="s">
        <v>1287</v>
      </c>
      <c r="I31" t="s">
        <v>1287</v>
      </c>
    </row>
    <row r="32" spans="1:9" x14ac:dyDescent="0.25">
      <c r="A32" s="5" t="s">
        <v>62</v>
      </c>
      <c r="B32" s="3" t="s">
        <v>63</v>
      </c>
      <c r="C32" s="10" t="s">
        <v>970</v>
      </c>
      <c r="D32" s="7" t="s">
        <v>970</v>
      </c>
      <c r="E32" s="7" t="s">
        <v>970</v>
      </c>
      <c r="F32" s="29" t="s">
        <v>970</v>
      </c>
      <c r="G32" s="31" t="s">
        <v>971</v>
      </c>
      <c r="H32" t="s">
        <v>1287</v>
      </c>
      <c r="I32" t="s">
        <v>1287</v>
      </c>
    </row>
    <row r="33" spans="1:11" x14ac:dyDescent="0.25">
      <c r="A33" s="5" t="s">
        <v>64</v>
      </c>
      <c r="B33" s="3" t="s">
        <v>65</v>
      </c>
      <c r="C33" s="10" t="s">
        <v>970</v>
      </c>
      <c r="D33" s="7" t="s">
        <v>970</v>
      </c>
      <c r="E33" s="7" t="s">
        <v>970</v>
      </c>
      <c r="F33" s="29" t="s">
        <v>970</v>
      </c>
      <c r="G33" s="31" t="s">
        <v>971</v>
      </c>
      <c r="H33" t="s">
        <v>1286</v>
      </c>
      <c r="I33" t="s">
        <v>1286</v>
      </c>
    </row>
    <row r="34" spans="1:11" x14ac:dyDescent="0.25">
      <c r="A34" s="5" t="s">
        <v>66</v>
      </c>
      <c r="B34" s="3" t="s">
        <v>67</v>
      </c>
      <c r="C34" s="10"/>
      <c r="F34" s="29"/>
      <c r="G34" s="31" t="s">
        <v>973</v>
      </c>
      <c r="H34" t="s">
        <v>1286</v>
      </c>
      <c r="I34" t="s">
        <v>1286</v>
      </c>
    </row>
    <row r="35" spans="1:11" x14ac:dyDescent="0.25">
      <c r="A35" s="5" t="s">
        <v>68</v>
      </c>
      <c r="B35" s="3" t="s">
        <v>69</v>
      </c>
      <c r="C35" s="10" t="s">
        <v>970</v>
      </c>
      <c r="D35" s="7" t="s">
        <v>970</v>
      </c>
      <c r="E35" s="7" t="s">
        <v>970</v>
      </c>
      <c r="F35" s="29" t="s">
        <v>970</v>
      </c>
      <c r="G35" s="31" t="s">
        <v>971</v>
      </c>
      <c r="H35" t="s">
        <v>1286</v>
      </c>
      <c r="I35" t="s">
        <v>1286</v>
      </c>
    </row>
    <row r="36" spans="1:11" x14ac:dyDescent="0.25">
      <c r="A36" s="5" t="s">
        <v>70</v>
      </c>
      <c r="B36" s="3" t="s">
        <v>71</v>
      </c>
      <c r="C36" s="10" t="s">
        <v>970</v>
      </c>
      <c r="D36" s="7" t="s">
        <v>970</v>
      </c>
      <c r="E36" s="7" t="s">
        <v>970</v>
      </c>
      <c r="F36" s="29" t="s">
        <v>970</v>
      </c>
      <c r="G36" s="31" t="s">
        <v>971</v>
      </c>
      <c r="H36" t="s">
        <v>1287</v>
      </c>
      <c r="I36" t="s">
        <v>1287</v>
      </c>
    </row>
    <row r="37" spans="1:11" x14ac:dyDescent="0.25">
      <c r="A37" s="5" t="s">
        <v>72</v>
      </c>
      <c r="B37" s="3" t="s">
        <v>73</v>
      </c>
      <c r="C37" s="10" t="s">
        <v>970</v>
      </c>
      <c r="D37" s="7" t="s">
        <v>970</v>
      </c>
      <c r="E37" s="7" t="s">
        <v>970</v>
      </c>
      <c r="F37" s="29" t="s">
        <v>970</v>
      </c>
      <c r="G37" s="31" t="s">
        <v>971</v>
      </c>
      <c r="H37" t="s">
        <v>1287</v>
      </c>
      <c r="I37" t="s">
        <v>1287</v>
      </c>
    </row>
    <row r="38" spans="1:11" x14ac:dyDescent="0.25">
      <c r="A38" s="5" t="s">
        <v>74</v>
      </c>
      <c r="B38" s="3" t="s">
        <v>75</v>
      </c>
      <c r="C38" s="10" t="s">
        <v>970</v>
      </c>
      <c r="D38" s="7" t="s">
        <v>970</v>
      </c>
      <c r="E38" s="7" t="s">
        <v>970</v>
      </c>
      <c r="F38" s="29" t="s">
        <v>970</v>
      </c>
      <c r="G38" s="31" t="s">
        <v>971</v>
      </c>
      <c r="H38" t="s">
        <v>1287</v>
      </c>
      <c r="I38" t="s">
        <v>1287</v>
      </c>
    </row>
    <row r="39" spans="1:11" x14ac:dyDescent="0.25">
      <c r="A39" s="5" t="s">
        <v>76</v>
      </c>
      <c r="B39" s="3" t="s">
        <v>77</v>
      </c>
      <c r="C39" s="10" t="s">
        <v>970</v>
      </c>
      <c r="D39" s="7" t="s">
        <v>970</v>
      </c>
      <c r="E39" s="7" t="s">
        <v>970</v>
      </c>
      <c r="F39" s="29" t="s">
        <v>970</v>
      </c>
      <c r="G39" s="31" t="s">
        <v>971</v>
      </c>
      <c r="H39" t="s">
        <v>1286</v>
      </c>
      <c r="I39" t="s">
        <v>1286</v>
      </c>
    </row>
    <row r="40" spans="1:11" x14ac:dyDescent="0.25">
      <c r="A40" s="5" t="s">
        <v>78</v>
      </c>
      <c r="B40" s="3" t="s">
        <v>79</v>
      </c>
      <c r="C40" s="10" t="s">
        <v>970</v>
      </c>
      <c r="D40" s="7" t="s">
        <v>970</v>
      </c>
      <c r="E40" s="7" t="s">
        <v>970</v>
      </c>
      <c r="F40" s="29" t="s">
        <v>970</v>
      </c>
      <c r="G40" s="31" t="s">
        <v>971</v>
      </c>
      <c r="H40" t="s">
        <v>1287</v>
      </c>
      <c r="I40" t="s">
        <v>1287</v>
      </c>
    </row>
    <row r="41" spans="1:11" x14ac:dyDescent="0.25">
      <c r="A41" s="96" t="s">
        <v>1075</v>
      </c>
      <c r="B41" s="3" t="s">
        <v>89</v>
      </c>
      <c r="C41" s="10" t="s">
        <v>970</v>
      </c>
      <c r="D41" s="7" t="s">
        <v>970</v>
      </c>
      <c r="E41" s="7" t="s">
        <v>970</v>
      </c>
      <c r="F41" s="29" t="s">
        <v>970</v>
      </c>
      <c r="G41" s="31" t="s">
        <v>971</v>
      </c>
      <c r="H41" t="s">
        <v>1287</v>
      </c>
      <c r="I41" t="s">
        <v>1287</v>
      </c>
    </row>
    <row r="42" spans="1:11" x14ac:dyDescent="0.25">
      <c r="A42" s="96" t="s">
        <v>1076</v>
      </c>
      <c r="B42" s="3" t="s">
        <v>90</v>
      </c>
      <c r="C42" s="10" t="s">
        <v>970</v>
      </c>
      <c r="D42" s="7" t="s">
        <v>970</v>
      </c>
      <c r="E42" s="7" t="s">
        <v>970</v>
      </c>
      <c r="F42" s="29" t="s">
        <v>970</v>
      </c>
      <c r="G42" s="31" t="s">
        <v>971</v>
      </c>
      <c r="H42" t="s">
        <v>1287</v>
      </c>
      <c r="I42" t="s">
        <v>1287</v>
      </c>
    </row>
    <row r="43" spans="1:11" x14ac:dyDescent="0.25">
      <c r="A43" s="5" t="s">
        <v>91</v>
      </c>
      <c r="B43" s="3" t="s">
        <v>92</v>
      </c>
      <c r="C43" s="10"/>
      <c r="F43" s="29"/>
      <c r="G43" s="31" t="s">
        <v>973</v>
      </c>
      <c r="H43" t="s">
        <v>1286</v>
      </c>
      <c r="I43" t="s">
        <v>1286</v>
      </c>
    </row>
    <row r="44" spans="1:11" x14ac:dyDescent="0.25">
      <c r="A44" s="96" t="s">
        <v>1026</v>
      </c>
      <c r="B44" s="3" t="s">
        <v>83</v>
      </c>
      <c r="C44" s="10" t="s">
        <v>970</v>
      </c>
      <c r="D44" s="7" t="s">
        <v>970</v>
      </c>
      <c r="E44" s="7" t="s">
        <v>970</v>
      </c>
      <c r="F44" s="29" t="s">
        <v>970</v>
      </c>
      <c r="G44" s="31" t="s">
        <v>971</v>
      </c>
      <c r="H44" t="s">
        <v>1287</v>
      </c>
      <c r="I44" t="s">
        <v>1287</v>
      </c>
    </row>
    <row r="45" spans="1:11" x14ac:dyDescent="0.25">
      <c r="A45" s="96" t="s">
        <v>1019</v>
      </c>
      <c r="B45" s="3" t="s">
        <v>98</v>
      </c>
      <c r="C45" s="10" t="s">
        <v>970</v>
      </c>
      <c r="D45" s="7" t="s">
        <v>970</v>
      </c>
      <c r="E45" s="7" t="s">
        <v>970</v>
      </c>
      <c r="F45" s="29" t="s">
        <v>970</v>
      </c>
      <c r="G45" s="31" t="s">
        <v>971</v>
      </c>
      <c r="H45" t="s">
        <v>1287</v>
      </c>
      <c r="I45" t="s">
        <v>1287</v>
      </c>
    </row>
    <row r="46" spans="1:11" x14ac:dyDescent="0.25">
      <c r="A46" s="96" t="s">
        <v>1009</v>
      </c>
      <c r="B46" s="3" t="s">
        <v>80</v>
      </c>
      <c r="C46" s="10" t="s">
        <v>970</v>
      </c>
      <c r="D46" s="7" t="s">
        <v>970</v>
      </c>
      <c r="E46" s="7" t="s">
        <v>970</v>
      </c>
      <c r="F46" s="29" t="s">
        <v>970</v>
      </c>
      <c r="G46" s="31" t="s">
        <v>971</v>
      </c>
      <c r="H46" t="s">
        <v>1287</v>
      </c>
      <c r="I46" t="s">
        <v>1287</v>
      </c>
    </row>
    <row r="47" spans="1:11" x14ac:dyDescent="0.25">
      <c r="A47" s="96" t="s">
        <v>1018</v>
      </c>
      <c r="B47" s="3" t="s">
        <v>93</v>
      </c>
      <c r="C47" s="10" t="s">
        <v>970</v>
      </c>
      <c r="D47" s="7" t="s">
        <v>970</v>
      </c>
      <c r="E47" s="7" t="s">
        <v>970</v>
      </c>
      <c r="F47" s="29" t="s">
        <v>970</v>
      </c>
      <c r="G47" s="31" t="s">
        <v>971</v>
      </c>
      <c r="H47" t="s">
        <v>1287</v>
      </c>
      <c r="I47" t="s">
        <v>1287</v>
      </c>
    </row>
    <row r="48" spans="1:11" x14ac:dyDescent="0.25">
      <c r="A48" s="96" t="s">
        <v>1049</v>
      </c>
      <c r="B48" s="97" t="s">
        <v>1050</v>
      </c>
      <c r="C48" s="113"/>
      <c r="D48" s="114"/>
      <c r="E48" s="114"/>
      <c r="F48" s="115"/>
      <c r="G48" s="119" t="s">
        <v>1039</v>
      </c>
      <c r="H48" t="s">
        <v>1288</v>
      </c>
      <c r="I48" t="s">
        <v>1288</v>
      </c>
      <c r="J48" s="117" t="s">
        <v>1035</v>
      </c>
      <c r="K48" t="s">
        <v>1281</v>
      </c>
    </row>
    <row r="49" spans="1:11" x14ac:dyDescent="0.25">
      <c r="A49" s="96" t="s">
        <v>1013</v>
      </c>
      <c r="B49" s="3" t="s">
        <v>87</v>
      </c>
      <c r="C49" s="10" t="s">
        <v>970</v>
      </c>
      <c r="D49" s="7" t="s">
        <v>970</v>
      </c>
      <c r="E49" s="7" t="s">
        <v>970</v>
      </c>
      <c r="F49" s="29" t="s">
        <v>970</v>
      </c>
      <c r="G49" s="31" t="s">
        <v>971</v>
      </c>
      <c r="H49" t="s">
        <v>1286</v>
      </c>
      <c r="I49" t="s">
        <v>1287</v>
      </c>
    </row>
    <row r="50" spans="1:11" x14ac:dyDescent="0.25">
      <c r="A50" s="96" t="s">
        <v>1017</v>
      </c>
      <c r="B50" s="3" t="s">
        <v>94</v>
      </c>
      <c r="C50" s="10" t="s">
        <v>970</v>
      </c>
      <c r="D50" s="7" t="s">
        <v>970</v>
      </c>
      <c r="E50" s="7" t="s">
        <v>970</v>
      </c>
      <c r="F50" s="29" t="s">
        <v>970</v>
      </c>
      <c r="G50" s="31" t="s">
        <v>971</v>
      </c>
      <c r="H50" t="s">
        <v>1287</v>
      </c>
      <c r="I50" t="s">
        <v>1287</v>
      </c>
    </row>
    <row r="51" spans="1:11" x14ac:dyDescent="0.25">
      <c r="A51" s="96" t="s">
        <v>1045</v>
      </c>
      <c r="B51" s="97" t="s">
        <v>1046</v>
      </c>
      <c r="C51" s="113"/>
      <c r="D51" s="114"/>
      <c r="E51" s="114"/>
      <c r="F51" s="115"/>
      <c r="G51" s="119" t="s">
        <v>1039</v>
      </c>
      <c r="H51" t="s">
        <v>1288</v>
      </c>
      <c r="I51" t="s">
        <v>1288</v>
      </c>
      <c r="J51" s="117" t="s">
        <v>1035</v>
      </c>
    </row>
    <row r="52" spans="1:11" x14ac:dyDescent="0.25">
      <c r="A52" s="96" t="s">
        <v>1020</v>
      </c>
      <c r="B52" s="3" t="s">
        <v>99</v>
      </c>
      <c r="C52" s="113"/>
      <c r="D52" s="114"/>
      <c r="E52" s="114"/>
      <c r="F52" s="115"/>
      <c r="G52" s="119" t="s">
        <v>1039</v>
      </c>
      <c r="H52" t="s">
        <v>1287</v>
      </c>
      <c r="I52" t="s">
        <v>1287</v>
      </c>
      <c r="J52" s="117" t="s">
        <v>1035</v>
      </c>
    </row>
    <row r="53" spans="1:11" x14ac:dyDescent="0.25">
      <c r="A53" s="96" t="s">
        <v>1028</v>
      </c>
      <c r="B53" s="104" t="s">
        <v>1001</v>
      </c>
      <c r="C53" s="105" t="s">
        <v>970</v>
      </c>
      <c r="D53" s="106" t="s">
        <v>970</v>
      </c>
      <c r="E53" s="106" t="s">
        <v>970</v>
      </c>
      <c r="F53" s="107" t="s">
        <v>970</v>
      </c>
      <c r="G53" s="108" t="s">
        <v>971</v>
      </c>
      <c r="H53" t="s">
        <v>1288</v>
      </c>
      <c r="I53" t="s">
        <v>1288</v>
      </c>
    </row>
    <row r="54" spans="1:11" x14ac:dyDescent="0.25">
      <c r="A54" s="96" t="s">
        <v>1043</v>
      </c>
      <c r="B54" s="104" t="s">
        <v>1044</v>
      </c>
      <c r="C54" s="113"/>
      <c r="D54" s="114"/>
      <c r="E54" s="114"/>
      <c r="F54" s="115"/>
      <c r="G54" s="119" t="s">
        <v>1039</v>
      </c>
      <c r="H54" t="s">
        <v>1288</v>
      </c>
      <c r="I54" t="s">
        <v>1288</v>
      </c>
      <c r="J54" s="117" t="s">
        <v>1035</v>
      </c>
    </row>
    <row r="55" spans="1:11" x14ac:dyDescent="0.25">
      <c r="A55" s="96" t="s">
        <v>1010</v>
      </c>
      <c r="B55" s="3" t="s">
        <v>84</v>
      </c>
      <c r="C55" s="10" t="s">
        <v>970</v>
      </c>
      <c r="D55" s="7" t="s">
        <v>970</v>
      </c>
      <c r="E55" s="7" t="s">
        <v>970</v>
      </c>
      <c r="F55" s="29" t="s">
        <v>970</v>
      </c>
      <c r="G55" s="31" t="s">
        <v>971</v>
      </c>
      <c r="H55" t="s">
        <v>1287</v>
      </c>
      <c r="I55" t="s">
        <v>1287</v>
      </c>
    </row>
    <row r="56" spans="1:11" x14ac:dyDescent="0.25">
      <c r="A56" s="96" t="s">
        <v>1011</v>
      </c>
      <c r="B56" s="3" t="s">
        <v>81</v>
      </c>
      <c r="C56" s="10" t="s">
        <v>970</v>
      </c>
      <c r="D56" s="7" t="s">
        <v>970</v>
      </c>
      <c r="E56" s="7" t="s">
        <v>970</v>
      </c>
      <c r="F56" s="29" t="s">
        <v>970</v>
      </c>
      <c r="G56" s="31" t="s">
        <v>971</v>
      </c>
      <c r="H56" t="s">
        <v>1287</v>
      </c>
      <c r="I56" t="s">
        <v>1287</v>
      </c>
    </row>
    <row r="57" spans="1:11" x14ac:dyDescent="0.25">
      <c r="A57" s="96" t="s">
        <v>1012</v>
      </c>
      <c r="B57" s="104" t="s">
        <v>1002</v>
      </c>
      <c r="C57" s="105" t="s">
        <v>970</v>
      </c>
      <c r="D57" s="106" t="s">
        <v>970</v>
      </c>
      <c r="E57" s="106" t="s">
        <v>970</v>
      </c>
      <c r="F57" s="107" t="s">
        <v>970</v>
      </c>
      <c r="G57" s="108" t="s">
        <v>971</v>
      </c>
      <c r="H57" t="s">
        <v>1288</v>
      </c>
      <c r="I57" t="s">
        <v>1288</v>
      </c>
    </row>
    <row r="58" spans="1:11" x14ac:dyDescent="0.25">
      <c r="A58" s="96" t="s">
        <v>1027</v>
      </c>
      <c r="B58" s="3" t="s">
        <v>86</v>
      </c>
      <c r="C58" s="10" t="s">
        <v>970</v>
      </c>
      <c r="D58" s="7" t="s">
        <v>970</v>
      </c>
      <c r="E58" s="7" t="s">
        <v>970</v>
      </c>
      <c r="F58" s="29" t="s">
        <v>970</v>
      </c>
      <c r="G58" s="31" t="s">
        <v>971</v>
      </c>
      <c r="H58" t="s">
        <v>1287</v>
      </c>
      <c r="I58" t="s">
        <v>1287</v>
      </c>
    </row>
    <row r="59" spans="1:11" x14ac:dyDescent="0.25">
      <c r="A59" s="96" t="s">
        <v>1029</v>
      </c>
      <c r="B59" s="3" t="s">
        <v>97</v>
      </c>
      <c r="C59" s="10" t="s">
        <v>970</v>
      </c>
      <c r="D59" s="7" t="s">
        <v>970</v>
      </c>
      <c r="E59" s="7" t="s">
        <v>970</v>
      </c>
      <c r="F59" s="29" t="s">
        <v>970</v>
      </c>
      <c r="G59" s="31" t="s">
        <v>971</v>
      </c>
      <c r="H59" t="s">
        <v>1287</v>
      </c>
      <c r="I59" t="s">
        <v>1287</v>
      </c>
    </row>
    <row r="60" spans="1:11" x14ac:dyDescent="0.25">
      <c r="A60" s="96" t="s">
        <v>1014</v>
      </c>
      <c r="B60" s="104" t="s">
        <v>1004</v>
      </c>
      <c r="C60" s="105" t="s">
        <v>970</v>
      </c>
      <c r="D60" s="106" t="s">
        <v>970</v>
      </c>
      <c r="E60" s="106" t="s">
        <v>970</v>
      </c>
      <c r="F60" s="107" t="s">
        <v>970</v>
      </c>
      <c r="G60" s="108" t="s">
        <v>971</v>
      </c>
      <c r="H60" t="s">
        <v>1288</v>
      </c>
      <c r="I60" t="s">
        <v>1288</v>
      </c>
    </row>
    <row r="61" spans="1:11" x14ac:dyDescent="0.25">
      <c r="A61" s="96" t="s">
        <v>1030</v>
      </c>
      <c r="B61" s="3" t="s">
        <v>96</v>
      </c>
      <c r="C61" s="10" t="s">
        <v>970</v>
      </c>
      <c r="D61" s="7" t="s">
        <v>970</v>
      </c>
      <c r="E61" s="7" t="s">
        <v>970</v>
      </c>
      <c r="F61" s="29" t="s">
        <v>970</v>
      </c>
      <c r="G61" s="31" t="s">
        <v>971</v>
      </c>
      <c r="H61" t="s">
        <v>1287</v>
      </c>
      <c r="I61" t="s">
        <v>1287</v>
      </c>
      <c r="J61" s="118" t="s">
        <v>1035</v>
      </c>
    </row>
    <row r="62" spans="1:11" x14ac:dyDescent="0.25">
      <c r="A62" s="96" t="s">
        <v>1040</v>
      </c>
      <c r="B62" s="104" t="s">
        <v>1041</v>
      </c>
      <c r="C62" s="113"/>
      <c r="D62" s="114"/>
      <c r="E62" s="114"/>
      <c r="F62" s="115"/>
      <c r="G62" s="119" t="s">
        <v>1039</v>
      </c>
      <c r="H62" t="s">
        <v>1288</v>
      </c>
      <c r="I62" t="s">
        <v>1288</v>
      </c>
      <c r="J62" s="117" t="s">
        <v>1035</v>
      </c>
    </row>
    <row r="63" spans="1:11" x14ac:dyDescent="0.25">
      <c r="A63" s="96" t="s">
        <v>1015</v>
      </c>
      <c r="B63" s="3" t="s">
        <v>100</v>
      </c>
      <c r="C63" s="10" t="s">
        <v>970</v>
      </c>
      <c r="D63" s="7" t="s">
        <v>970</v>
      </c>
      <c r="E63" s="7" t="s">
        <v>970</v>
      </c>
      <c r="F63" s="29" t="s">
        <v>970</v>
      </c>
      <c r="G63" s="31" t="s">
        <v>971</v>
      </c>
      <c r="H63" t="s">
        <v>1287</v>
      </c>
      <c r="I63" t="s">
        <v>1287</v>
      </c>
    </row>
    <row r="64" spans="1:11" x14ac:dyDescent="0.25">
      <c r="A64" s="96" t="s">
        <v>1047</v>
      </c>
      <c r="B64" s="104" t="s">
        <v>1048</v>
      </c>
      <c r="C64" s="113"/>
      <c r="D64" s="114"/>
      <c r="E64" s="114"/>
      <c r="F64" s="115"/>
      <c r="G64" s="119" t="s">
        <v>1039</v>
      </c>
      <c r="H64" t="s">
        <v>1288</v>
      </c>
      <c r="I64" t="s">
        <v>1288</v>
      </c>
      <c r="J64" s="117" t="s">
        <v>1035</v>
      </c>
      <c r="K64" t="s">
        <v>1281</v>
      </c>
    </row>
    <row r="65" spans="1:11" x14ac:dyDescent="0.25">
      <c r="A65" s="96" t="s">
        <v>1032</v>
      </c>
      <c r="B65" s="104" t="s">
        <v>1033</v>
      </c>
      <c r="C65" s="113"/>
      <c r="D65" s="114"/>
      <c r="E65" s="114"/>
      <c r="F65" s="115"/>
      <c r="G65" s="119" t="s">
        <v>1039</v>
      </c>
      <c r="H65" t="s">
        <v>1288</v>
      </c>
      <c r="I65" t="s">
        <v>1288</v>
      </c>
      <c r="J65" s="117" t="s">
        <v>1034</v>
      </c>
      <c r="K65" t="s">
        <v>1283</v>
      </c>
    </row>
    <row r="66" spans="1:11" x14ac:dyDescent="0.25">
      <c r="A66" s="96" t="s">
        <v>1016</v>
      </c>
      <c r="B66" s="3" t="s">
        <v>95</v>
      </c>
      <c r="C66" s="10" t="s">
        <v>970</v>
      </c>
      <c r="D66" s="7" t="s">
        <v>970</v>
      </c>
      <c r="E66" s="7" t="s">
        <v>970</v>
      </c>
      <c r="F66" s="29" t="s">
        <v>970</v>
      </c>
      <c r="G66" s="31" t="s">
        <v>971</v>
      </c>
      <c r="H66" t="s">
        <v>1287</v>
      </c>
      <c r="I66" t="s">
        <v>1287</v>
      </c>
    </row>
    <row r="67" spans="1:11" x14ac:dyDescent="0.25">
      <c r="A67" s="96" t="s">
        <v>1021</v>
      </c>
      <c r="B67" s="3" t="s">
        <v>88</v>
      </c>
      <c r="C67" s="10" t="s">
        <v>970</v>
      </c>
      <c r="D67" s="7" t="s">
        <v>970</v>
      </c>
      <c r="E67" s="7" t="s">
        <v>970</v>
      </c>
      <c r="F67" s="29" t="s">
        <v>970</v>
      </c>
      <c r="G67" s="31" t="s">
        <v>971</v>
      </c>
      <c r="H67" t="s">
        <v>1287</v>
      </c>
      <c r="I67" t="s">
        <v>1287</v>
      </c>
    </row>
    <row r="68" spans="1:11" x14ac:dyDescent="0.25">
      <c r="A68" s="96" t="s">
        <v>1024</v>
      </c>
      <c r="B68" s="3" t="s">
        <v>101</v>
      </c>
      <c r="C68" s="10" t="s">
        <v>970</v>
      </c>
      <c r="D68" s="7" t="s">
        <v>970</v>
      </c>
      <c r="E68" s="7" t="s">
        <v>970</v>
      </c>
      <c r="F68" s="29" t="s">
        <v>970</v>
      </c>
      <c r="G68" s="31" t="s">
        <v>971</v>
      </c>
      <c r="H68" t="s">
        <v>1286</v>
      </c>
      <c r="I68" t="s">
        <v>1287</v>
      </c>
    </row>
    <row r="69" spans="1:11" x14ac:dyDescent="0.25">
      <c r="A69" s="96" t="s">
        <v>1022</v>
      </c>
      <c r="B69" s="3" t="s">
        <v>85</v>
      </c>
      <c r="C69" s="10" t="s">
        <v>970</v>
      </c>
      <c r="D69" s="7" t="s">
        <v>970</v>
      </c>
      <c r="E69" s="7" t="s">
        <v>970</v>
      </c>
      <c r="F69" s="29" t="s">
        <v>970</v>
      </c>
      <c r="G69" s="31" t="s">
        <v>971</v>
      </c>
      <c r="H69" t="s">
        <v>1287</v>
      </c>
      <c r="I69" t="s">
        <v>1287</v>
      </c>
    </row>
    <row r="70" spans="1:11" x14ac:dyDescent="0.25">
      <c r="A70" s="96" t="s">
        <v>1031</v>
      </c>
      <c r="B70" s="104" t="s">
        <v>1023</v>
      </c>
      <c r="C70" s="10" t="s">
        <v>970</v>
      </c>
      <c r="D70" s="7" t="s">
        <v>970</v>
      </c>
      <c r="E70" s="7" t="s">
        <v>970</v>
      </c>
      <c r="F70" s="29" t="s">
        <v>970</v>
      </c>
      <c r="G70" s="31" t="s">
        <v>971</v>
      </c>
      <c r="H70" t="s">
        <v>1288</v>
      </c>
      <c r="I70" t="s">
        <v>1288</v>
      </c>
    </row>
    <row r="71" spans="1:11" x14ac:dyDescent="0.25">
      <c r="A71" s="96" t="s">
        <v>1025</v>
      </c>
      <c r="B71" s="3" t="s">
        <v>82</v>
      </c>
      <c r="C71" s="10" t="s">
        <v>970</v>
      </c>
      <c r="D71" s="7" t="s">
        <v>970</v>
      </c>
      <c r="E71" s="7" t="s">
        <v>970</v>
      </c>
      <c r="F71" s="29" t="s">
        <v>970</v>
      </c>
      <c r="G71" s="31" t="s">
        <v>971</v>
      </c>
      <c r="H71" t="s">
        <v>1287</v>
      </c>
      <c r="I71" t="s">
        <v>1287</v>
      </c>
    </row>
    <row r="72" spans="1:11" x14ac:dyDescent="0.25">
      <c r="A72" s="5" t="s">
        <v>102</v>
      </c>
      <c r="B72" s="3" t="s">
        <v>103</v>
      </c>
      <c r="C72" s="10" t="s">
        <v>970</v>
      </c>
      <c r="D72" s="7" t="s">
        <v>970</v>
      </c>
      <c r="E72" s="7" t="s">
        <v>970</v>
      </c>
      <c r="F72" s="29"/>
      <c r="G72" s="31" t="s">
        <v>972</v>
      </c>
      <c r="H72" t="s">
        <v>1286</v>
      </c>
      <c r="I72" t="s">
        <v>1286</v>
      </c>
    </row>
    <row r="73" spans="1:11" x14ac:dyDescent="0.25">
      <c r="A73" s="96" t="s">
        <v>1053</v>
      </c>
      <c r="B73" s="3" t="s">
        <v>104</v>
      </c>
      <c r="C73" s="10" t="s">
        <v>970</v>
      </c>
      <c r="D73" s="7" t="s">
        <v>970</v>
      </c>
      <c r="E73" s="7" t="s">
        <v>970</v>
      </c>
      <c r="F73" s="29" t="s">
        <v>970</v>
      </c>
      <c r="G73" s="31" t="s">
        <v>971</v>
      </c>
      <c r="H73" t="s">
        <v>1287</v>
      </c>
      <c r="I73" t="s">
        <v>1287</v>
      </c>
    </row>
    <row r="74" spans="1:11" x14ac:dyDescent="0.25">
      <c r="A74" s="96" t="s">
        <v>1073</v>
      </c>
      <c r="B74" s="3" t="s">
        <v>105</v>
      </c>
      <c r="C74" s="10" t="s">
        <v>970</v>
      </c>
      <c r="D74" s="7" t="s">
        <v>970</v>
      </c>
      <c r="E74" s="7" t="s">
        <v>970</v>
      </c>
      <c r="F74" s="29" t="s">
        <v>970</v>
      </c>
      <c r="G74" s="31" t="s">
        <v>971</v>
      </c>
      <c r="H74" t="s">
        <v>1287</v>
      </c>
      <c r="I74" t="s">
        <v>1287</v>
      </c>
    </row>
    <row r="75" spans="1:11" x14ac:dyDescent="0.25">
      <c r="A75" s="96" t="s">
        <v>1054</v>
      </c>
      <c r="B75" s="3" t="s">
        <v>106</v>
      </c>
      <c r="C75" s="10" t="s">
        <v>970</v>
      </c>
      <c r="D75" s="7" t="s">
        <v>970</v>
      </c>
      <c r="E75" s="7" t="s">
        <v>970</v>
      </c>
      <c r="F75" s="29" t="s">
        <v>970</v>
      </c>
      <c r="G75" s="31" t="s">
        <v>971</v>
      </c>
      <c r="H75" t="s">
        <v>1287</v>
      </c>
      <c r="I75" t="s">
        <v>1287</v>
      </c>
    </row>
    <row r="76" spans="1:11" x14ac:dyDescent="0.25">
      <c r="A76" s="96" t="s">
        <v>1072</v>
      </c>
      <c r="B76" s="3" t="s">
        <v>107</v>
      </c>
      <c r="C76" s="10" t="s">
        <v>970</v>
      </c>
      <c r="D76" s="7" t="s">
        <v>970</v>
      </c>
      <c r="E76" s="7" t="s">
        <v>970</v>
      </c>
      <c r="F76" s="29" t="s">
        <v>970</v>
      </c>
      <c r="G76" s="31" t="s">
        <v>971</v>
      </c>
      <c r="H76" t="s">
        <v>1287</v>
      </c>
      <c r="I76" t="s">
        <v>1287</v>
      </c>
    </row>
    <row r="77" spans="1:11" x14ac:dyDescent="0.25">
      <c r="A77" s="96" t="s">
        <v>1055</v>
      </c>
      <c r="B77" s="3" t="s">
        <v>108</v>
      </c>
      <c r="C77" s="10" t="s">
        <v>970</v>
      </c>
      <c r="D77" s="7" t="s">
        <v>970</v>
      </c>
      <c r="E77" s="7" t="s">
        <v>970</v>
      </c>
      <c r="F77" s="29" t="s">
        <v>970</v>
      </c>
      <c r="G77" s="31" t="s">
        <v>971</v>
      </c>
      <c r="H77" t="s">
        <v>1287</v>
      </c>
      <c r="I77" t="s">
        <v>1287</v>
      </c>
    </row>
    <row r="78" spans="1:11" x14ac:dyDescent="0.25">
      <c r="A78" s="96" t="s">
        <v>1056</v>
      </c>
      <c r="B78" s="3" t="s">
        <v>109</v>
      </c>
      <c r="C78" s="10" t="s">
        <v>970</v>
      </c>
      <c r="D78" s="7" t="s">
        <v>970</v>
      </c>
      <c r="E78" s="7" t="s">
        <v>970</v>
      </c>
      <c r="F78" s="29" t="s">
        <v>970</v>
      </c>
      <c r="G78" s="31" t="s">
        <v>971</v>
      </c>
      <c r="H78" t="s">
        <v>1287</v>
      </c>
      <c r="I78" t="s">
        <v>1287</v>
      </c>
    </row>
    <row r="79" spans="1:11" x14ac:dyDescent="0.25">
      <c r="A79" s="96" t="s">
        <v>1057</v>
      </c>
      <c r="B79" s="3" t="s">
        <v>110</v>
      </c>
      <c r="C79" s="10" t="s">
        <v>970</v>
      </c>
      <c r="D79" s="7" t="s">
        <v>970</v>
      </c>
      <c r="E79" s="7" t="s">
        <v>970</v>
      </c>
      <c r="F79" s="29" t="s">
        <v>970</v>
      </c>
      <c r="G79" s="31" t="s">
        <v>971</v>
      </c>
      <c r="H79" t="s">
        <v>1287</v>
      </c>
      <c r="I79" t="s">
        <v>1287</v>
      </c>
    </row>
    <row r="80" spans="1:11" x14ac:dyDescent="0.25">
      <c r="A80" s="96" t="s">
        <v>1074</v>
      </c>
      <c r="B80" s="3" t="s">
        <v>125</v>
      </c>
      <c r="C80" s="10" t="s">
        <v>970</v>
      </c>
      <c r="D80" s="7" t="s">
        <v>970</v>
      </c>
      <c r="E80" s="7" t="s">
        <v>970</v>
      </c>
      <c r="F80" s="29" t="s">
        <v>970</v>
      </c>
      <c r="G80" s="31" t="s">
        <v>971</v>
      </c>
      <c r="H80" t="s">
        <v>1287</v>
      </c>
      <c r="I80" t="s">
        <v>1287</v>
      </c>
    </row>
    <row r="81" spans="1:9" x14ac:dyDescent="0.25">
      <c r="A81" s="96" t="s">
        <v>1058</v>
      </c>
      <c r="B81" s="3" t="s">
        <v>111</v>
      </c>
      <c r="C81" s="10" t="s">
        <v>970</v>
      </c>
      <c r="D81" s="7" t="s">
        <v>970</v>
      </c>
      <c r="E81" s="7" t="s">
        <v>970</v>
      </c>
      <c r="F81" s="29" t="s">
        <v>970</v>
      </c>
      <c r="G81" s="31" t="s">
        <v>971</v>
      </c>
      <c r="H81" t="s">
        <v>1287</v>
      </c>
      <c r="I81" t="s">
        <v>1287</v>
      </c>
    </row>
    <row r="82" spans="1:9" x14ac:dyDescent="0.25">
      <c r="A82" s="96" t="s">
        <v>1059</v>
      </c>
      <c r="B82" s="3" t="s">
        <v>112</v>
      </c>
      <c r="C82" s="10" t="s">
        <v>970</v>
      </c>
      <c r="D82" s="7" t="s">
        <v>970</v>
      </c>
      <c r="E82" s="7" t="s">
        <v>970</v>
      </c>
      <c r="F82" s="29" t="s">
        <v>970</v>
      </c>
      <c r="G82" s="31" t="s">
        <v>971</v>
      </c>
      <c r="H82" t="s">
        <v>1287</v>
      </c>
      <c r="I82" t="s">
        <v>1287</v>
      </c>
    </row>
    <row r="83" spans="1:9" x14ac:dyDescent="0.25">
      <c r="A83" s="96" t="s">
        <v>1060</v>
      </c>
      <c r="B83" s="3" t="s">
        <v>113</v>
      </c>
      <c r="C83" s="10" t="s">
        <v>970</v>
      </c>
      <c r="D83" s="7" t="s">
        <v>970</v>
      </c>
      <c r="E83" s="7" t="s">
        <v>970</v>
      </c>
      <c r="F83" s="29" t="s">
        <v>970</v>
      </c>
      <c r="G83" s="31" t="s">
        <v>971</v>
      </c>
      <c r="H83" t="s">
        <v>1287</v>
      </c>
      <c r="I83" t="s">
        <v>1287</v>
      </c>
    </row>
    <row r="84" spans="1:9" x14ac:dyDescent="0.25">
      <c r="A84" s="96" t="s">
        <v>1061</v>
      </c>
      <c r="B84" s="3" t="s">
        <v>114</v>
      </c>
      <c r="C84" s="10" t="s">
        <v>970</v>
      </c>
      <c r="D84" s="7" t="s">
        <v>970</v>
      </c>
      <c r="E84" s="7" t="s">
        <v>970</v>
      </c>
      <c r="F84" s="29" t="s">
        <v>970</v>
      </c>
      <c r="G84" s="31" t="s">
        <v>971</v>
      </c>
      <c r="H84" t="s">
        <v>1287</v>
      </c>
      <c r="I84" t="s">
        <v>1287</v>
      </c>
    </row>
    <row r="85" spans="1:9" x14ac:dyDescent="0.25">
      <c r="A85" s="96" t="s">
        <v>1064</v>
      </c>
      <c r="B85" s="3" t="s">
        <v>117</v>
      </c>
      <c r="C85" s="10" t="s">
        <v>970</v>
      </c>
      <c r="D85" s="7" t="s">
        <v>970</v>
      </c>
      <c r="E85" s="7" t="s">
        <v>970</v>
      </c>
      <c r="F85" s="29" t="s">
        <v>970</v>
      </c>
      <c r="G85" s="31" t="s">
        <v>971</v>
      </c>
      <c r="H85" t="s">
        <v>1287</v>
      </c>
      <c r="I85" t="s">
        <v>1287</v>
      </c>
    </row>
    <row r="86" spans="1:9" x14ac:dyDescent="0.25">
      <c r="A86" s="96" t="s">
        <v>1065</v>
      </c>
      <c r="B86" s="3" t="s">
        <v>118</v>
      </c>
      <c r="C86" s="10" t="s">
        <v>970</v>
      </c>
      <c r="D86" s="7" t="s">
        <v>970</v>
      </c>
      <c r="E86" s="7" t="s">
        <v>970</v>
      </c>
      <c r="F86" s="29" t="s">
        <v>970</v>
      </c>
      <c r="G86" s="31" t="s">
        <v>971</v>
      </c>
      <c r="H86" t="s">
        <v>1287</v>
      </c>
      <c r="I86" t="s">
        <v>1287</v>
      </c>
    </row>
    <row r="87" spans="1:9" x14ac:dyDescent="0.25">
      <c r="A87" s="96" t="s">
        <v>1071</v>
      </c>
      <c r="B87" s="3" t="s">
        <v>119</v>
      </c>
      <c r="C87" s="10" t="s">
        <v>970</v>
      </c>
      <c r="D87" s="7" t="s">
        <v>970</v>
      </c>
      <c r="E87" s="7" t="s">
        <v>970</v>
      </c>
      <c r="F87" s="29" t="s">
        <v>970</v>
      </c>
      <c r="G87" s="31" t="s">
        <v>971</v>
      </c>
      <c r="H87" t="s">
        <v>1287</v>
      </c>
      <c r="I87" t="s">
        <v>1287</v>
      </c>
    </row>
    <row r="88" spans="1:9" x14ac:dyDescent="0.25">
      <c r="A88" s="96" t="s">
        <v>1062</v>
      </c>
      <c r="B88" s="3" t="s">
        <v>115</v>
      </c>
      <c r="C88" s="10" t="s">
        <v>970</v>
      </c>
      <c r="D88" s="7" t="s">
        <v>970</v>
      </c>
      <c r="E88" s="7" t="s">
        <v>970</v>
      </c>
      <c r="F88" s="29" t="s">
        <v>970</v>
      </c>
      <c r="G88" s="31" t="s">
        <v>971</v>
      </c>
      <c r="H88" t="s">
        <v>1287</v>
      </c>
      <c r="I88" t="s">
        <v>1287</v>
      </c>
    </row>
    <row r="89" spans="1:9" x14ac:dyDescent="0.25">
      <c r="A89" s="96" t="s">
        <v>1063</v>
      </c>
      <c r="B89" s="3" t="s">
        <v>116</v>
      </c>
      <c r="C89" s="10" t="s">
        <v>970</v>
      </c>
      <c r="D89" s="7" t="s">
        <v>970</v>
      </c>
      <c r="E89" s="7" t="s">
        <v>970</v>
      </c>
      <c r="F89" s="29" t="s">
        <v>970</v>
      </c>
      <c r="G89" s="31" t="s">
        <v>971</v>
      </c>
      <c r="H89" t="s">
        <v>1287</v>
      </c>
      <c r="I89" t="s">
        <v>1287</v>
      </c>
    </row>
    <row r="90" spans="1:9" x14ac:dyDescent="0.25">
      <c r="A90" s="96" t="s">
        <v>1066</v>
      </c>
      <c r="B90" s="3" t="s">
        <v>120</v>
      </c>
      <c r="C90" s="10" t="s">
        <v>970</v>
      </c>
      <c r="D90" s="7" t="s">
        <v>970</v>
      </c>
      <c r="E90" s="7" t="s">
        <v>970</v>
      </c>
      <c r="F90" s="29" t="s">
        <v>970</v>
      </c>
      <c r="G90" s="31" t="s">
        <v>971</v>
      </c>
      <c r="H90" t="s">
        <v>1287</v>
      </c>
      <c r="I90" t="s">
        <v>1287</v>
      </c>
    </row>
    <row r="91" spans="1:9" x14ac:dyDescent="0.25">
      <c r="A91" s="96" t="s">
        <v>1067</v>
      </c>
      <c r="B91" s="3" t="s">
        <v>121</v>
      </c>
      <c r="C91" s="10" t="s">
        <v>970</v>
      </c>
      <c r="D91" s="7" t="s">
        <v>970</v>
      </c>
      <c r="E91" s="7" t="s">
        <v>970</v>
      </c>
      <c r="F91" s="29" t="s">
        <v>970</v>
      </c>
      <c r="G91" s="31" t="s">
        <v>971</v>
      </c>
      <c r="H91" t="s">
        <v>1287</v>
      </c>
      <c r="I91" t="s">
        <v>1287</v>
      </c>
    </row>
    <row r="92" spans="1:9" x14ac:dyDescent="0.25">
      <c r="A92" s="96" t="s">
        <v>1068</v>
      </c>
      <c r="B92" s="3" t="s">
        <v>122</v>
      </c>
      <c r="C92" s="10" t="s">
        <v>970</v>
      </c>
      <c r="D92" s="7" t="s">
        <v>970</v>
      </c>
      <c r="E92" s="7" t="s">
        <v>970</v>
      </c>
      <c r="F92" s="29" t="s">
        <v>970</v>
      </c>
      <c r="G92" s="31" t="s">
        <v>971</v>
      </c>
      <c r="H92" t="s">
        <v>1287</v>
      </c>
      <c r="I92" t="s">
        <v>1287</v>
      </c>
    </row>
    <row r="93" spans="1:9" x14ac:dyDescent="0.25">
      <c r="A93" s="96" t="s">
        <v>1070</v>
      </c>
      <c r="B93" s="3" t="s">
        <v>124</v>
      </c>
      <c r="C93" s="10" t="s">
        <v>970</v>
      </c>
      <c r="D93" s="7" t="s">
        <v>970</v>
      </c>
      <c r="E93" s="7" t="s">
        <v>970</v>
      </c>
      <c r="F93" s="29" t="s">
        <v>970</v>
      </c>
      <c r="G93" s="31" t="s">
        <v>971</v>
      </c>
      <c r="H93" t="s">
        <v>1287</v>
      </c>
      <c r="I93" t="s">
        <v>1287</v>
      </c>
    </row>
    <row r="94" spans="1:9" x14ac:dyDescent="0.25">
      <c r="A94" s="96" t="s">
        <v>1069</v>
      </c>
      <c r="B94" s="3" t="s">
        <v>123</v>
      </c>
      <c r="C94" s="10" t="s">
        <v>970</v>
      </c>
      <c r="D94" s="7" t="s">
        <v>970</v>
      </c>
      <c r="E94" s="7" t="s">
        <v>970</v>
      </c>
      <c r="F94" s="29" t="s">
        <v>970</v>
      </c>
      <c r="G94" s="31" t="s">
        <v>971</v>
      </c>
      <c r="H94" t="s">
        <v>1287</v>
      </c>
      <c r="I94" t="s">
        <v>1287</v>
      </c>
    </row>
    <row r="95" spans="1:9" x14ac:dyDescent="0.25">
      <c r="A95" s="5" t="s">
        <v>126</v>
      </c>
      <c r="B95" s="3" t="s">
        <v>127</v>
      </c>
      <c r="C95" s="10" t="s">
        <v>970</v>
      </c>
      <c r="D95" s="7" t="s">
        <v>970</v>
      </c>
      <c r="E95" s="7" t="s">
        <v>970</v>
      </c>
      <c r="F95" s="29" t="s">
        <v>970</v>
      </c>
      <c r="G95" s="31" t="s">
        <v>971</v>
      </c>
      <c r="H95" t="s">
        <v>1286</v>
      </c>
      <c r="I95" t="s">
        <v>1286</v>
      </c>
    </row>
    <row r="96" spans="1:9" x14ac:dyDescent="0.25">
      <c r="A96" s="5" t="s">
        <v>128</v>
      </c>
      <c r="B96" s="3" t="s">
        <v>129</v>
      </c>
      <c r="C96" s="10" t="s">
        <v>970</v>
      </c>
      <c r="D96" s="7" t="s">
        <v>970</v>
      </c>
      <c r="E96" s="7" t="s">
        <v>970</v>
      </c>
      <c r="F96" s="29" t="s">
        <v>970</v>
      </c>
      <c r="G96" s="31" t="s">
        <v>971</v>
      </c>
      <c r="H96" t="s">
        <v>1287</v>
      </c>
      <c r="I96" t="s">
        <v>1287</v>
      </c>
    </row>
    <row r="97" spans="1:9" x14ac:dyDescent="0.25">
      <c r="A97" s="5" t="s">
        <v>130</v>
      </c>
      <c r="B97" s="3" t="s">
        <v>131</v>
      </c>
      <c r="C97" s="10" t="s">
        <v>970</v>
      </c>
      <c r="D97" s="7" t="s">
        <v>970</v>
      </c>
      <c r="E97" s="7" t="s">
        <v>970</v>
      </c>
      <c r="F97" s="29" t="s">
        <v>970</v>
      </c>
      <c r="G97" s="31" t="s">
        <v>971</v>
      </c>
      <c r="H97" t="s">
        <v>1287</v>
      </c>
      <c r="I97" t="s">
        <v>1287</v>
      </c>
    </row>
    <row r="98" spans="1:9" x14ac:dyDescent="0.25">
      <c r="A98" s="5" t="s">
        <v>132</v>
      </c>
      <c r="B98" s="3" t="s">
        <v>133</v>
      </c>
      <c r="C98" s="10" t="s">
        <v>970</v>
      </c>
      <c r="D98" s="7" t="s">
        <v>970</v>
      </c>
      <c r="E98" s="7" t="s">
        <v>970</v>
      </c>
      <c r="F98" s="29" t="s">
        <v>970</v>
      </c>
      <c r="G98" s="31" t="s">
        <v>971</v>
      </c>
      <c r="H98" t="s">
        <v>1287</v>
      </c>
      <c r="I98" t="s">
        <v>1287</v>
      </c>
    </row>
    <row r="99" spans="1:9" x14ac:dyDescent="0.25">
      <c r="A99" s="5" t="s">
        <v>134</v>
      </c>
      <c r="B99" s="3" t="s">
        <v>135</v>
      </c>
      <c r="C99" s="10" t="s">
        <v>970</v>
      </c>
      <c r="D99" s="7" t="s">
        <v>970</v>
      </c>
      <c r="E99" s="7" t="s">
        <v>970</v>
      </c>
      <c r="F99" s="29" t="s">
        <v>970</v>
      </c>
      <c r="G99" s="31" t="s">
        <v>971</v>
      </c>
      <c r="H99" t="s">
        <v>1287</v>
      </c>
      <c r="I99" t="s">
        <v>1287</v>
      </c>
    </row>
    <row r="100" spans="1:9" x14ac:dyDescent="0.25">
      <c r="A100" s="5" t="s">
        <v>136</v>
      </c>
      <c r="B100" s="3" t="s">
        <v>137</v>
      </c>
      <c r="C100" s="10" t="s">
        <v>970</v>
      </c>
      <c r="D100" s="7" t="s">
        <v>970</v>
      </c>
      <c r="E100" s="7" t="s">
        <v>970</v>
      </c>
      <c r="F100" s="29" t="s">
        <v>970</v>
      </c>
      <c r="G100" s="31" t="s">
        <v>971</v>
      </c>
      <c r="H100" t="s">
        <v>1287</v>
      </c>
      <c r="I100" t="s">
        <v>1287</v>
      </c>
    </row>
    <row r="101" spans="1:9" x14ac:dyDescent="0.25">
      <c r="A101" s="5" t="s">
        <v>138</v>
      </c>
      <c r="B101" s="3" t="s">
        <v>139</v>
      </c>
      <c r="C101" s="10" t="s">
        <v>970</v>
      </c>
      <c r="D101" s="7" t="s">
        <v>970</v>
      </c>
      <c r="E101" s="7" t="s">
        <v>970</v>
      </c>
      <c r="F101" s="29" t="s">
        <v>970</v>
      </c>
      <c r="G101" s="31" t="s">
        <v>971</v>
      </c>
      <c r="H101" t="s">
        <v>1287</v>
      </c>
      <c r="I101" t="s">
        <v>1287</v>
      </c>
    </row>
    <row r="102" spans="1:9" x14ac:dyDescent="0.25">
      <c r="A102" s="96" t="s">
        <v>1284</v>
      </c>
      <c r="B102" s="3" t="s">
        <v>555</v>
      </c>
      <c r="C102" s="10" t="s">
        <v>970</v>
      </c>
      <c r="D102" s="7" t="s">
        <v>970</v>
      </c>
      <c r="E102" s="7" t="s">
        <v>970</v>
      </c>
      <c r="F102" s="29" t="s">
        <v>970</v>
      </c>
      <c r="G102" s="31" t="s">
        <v>971</v>
      </c>
      <c r="H102" t="s">
        <v>1287</v>
      </c>
      <c r="I102" t="s">
        <v>1287</v>
      </c>
    </row>
    <row r="103" spans="1:9" x14ac:dyDescent="0.25">
      <c r="A103" s="5" t="s">
        <v>140</v>
      </c>
      <c r="B103" s="3" t="s">
        <v>141</v>
      </c>
      <c r="C103" s="10" t="s">
        <v>970</v>
      </c>
      <c r="D103" s="7" t="s">
        <v>970</v>
      </c>
      <c r="E103" s="7" t="s">
        <v>970</v>
      </c>
      <c r="F103" s="29" t="s">
        <v>970</v>
      </c>
      <c r="G103" s="31" t="s">
        <v>971</v>
      </c>
      <c r="H103" t="s">
        <v>1286</v>
      </c>
      <c r="I103" t="s">
        <v>1287</v>
      </c>
    </row>
    <row r="104" spans="1:9" x14ac:dyDescent="0.25">
      <c r="A104" s="5" t="s">
        <v>974</v>
      </c>
      <c r="B104" s="3" t="s">
        <v>143</v>
      </c>
      <c r="C104" s="10"/>
      <c r="F104" s="29" t="s">
        <v>970</v>
      </c>
      <c r="G104" s="31" t="s">
        <v>972</v>
      </c>
      <c r="H104" t="s">
        <v>1287</v>
      </c>
      <c r="I104" t="s">
        <v>1287</v>
      </c>
    </row>
    <row r="105" spans="1:9" x14ac:dyDescent="0.25">
      <c r="A105" s="5" t="s">
        <v>975</v>
      </c>
      <c r="B105" s="3" t="s">
        <v>145</v>
      </c>
      <c r="C105" s="10"/>
      <c r="F105" s="29" t="s">
        <v>970</v>
      </c>
      <c r="G105" s="31" t="s">
        <v>972</v>
      </c>
      <c r="H105" t="s">
        <v>1287</v>
      </c>
      <c r="I105" t="s">
        <v>1287</v>
      </c>
    </row>
    <row r="106" spans="1:9" x14ac:dyDescent="0.25">
      <c r="A106" s="5" t="s">
        <v>146</v>
      </c>
      <c r="B106" s="3" t="s">
        <v>147</v>
      </c>
      <c r="C106" s="10" t="s">
        <v>970</v>
      </c>
      <c r="D106" s="7" t="s">
        <v>970</v>
      </c>
      <c r="E106" s="7" t="s">
        <v>970</v>
      </c>
      <c r="F106" s="29" t="s">
        <v>970</v>
      </c>
      <c r="G106" s="31" t="s">
        <v>971</v>
      </c>
      <c r="H106" t="s">
        <v>1287</v>
      </c>
      <c r="I106" t="s">
        <v>1287</v>
      </c>
    </row>
    <row r="107" spans="1:9" x14ac:dyDescent="0.25">
      <c r="A107" s="5" t="s">
        <v>148</v>
      </c>
      <c r="B107" s="3" t="s">
        <v>149</v>
      </c>
      <c r="C107" s="10" t="s">
        <v>970</v>
      </c>
      <c r="D107" s="7" t="s">
        <v>970</v>
      </c>
      <c r="E107" s="7" t="s">
        <v>970</v>
      </c>
      <c r="F107" s="29" t="s">
        <v>970</v>
      </c>
      <c r="G107" s="31" t="s">
        <v>971</v>
      </c>
      <c r="H107" t="s">
        <v>1286</v>
      </c>
      <c r="I107" t="s">
        <v>1286</v>
      </c>
    </row>
    <row r="108" spans="1:9" x14ac:dyDescent="0.25">
      <c r="A108" s="5" t="s">
        <v>150</v>
      </c>
      <c r="B108" s="3" t="s">
        <v>151</v>
      </c>
      <c r="C108" s="10" t="s">
        <v>970</v>
      </c>
      <c r="D108" s="7" t="s">
        <v>970</v>
      </c>
      <c r="E108" s="7" t="s">
        <v>970</v>
      </c>
      <c r="F108" s="29" t="s">
        <v>970</v>
      </c>
      <c r="G108" s="31" t="s">
        <v>971</v>
      </c>
      <c r="H108" t="s">
        <v>1286</v>
      </c>
      <c r="I108" t="s">
        <v>1286</v>
      </c>
    </row>
    <row r="109" spans="1:9" x14ac:dyDescent="0.25">
      <c r="A109" s="5" t="s">
        <v>152</v>
      </c>
      <c r="B109" s="3" t="s">
        <v>153</v>
      </c>
      <c r="C109" s="10" t="s">
        <v>970</v>
      </c>
      <c r="D109" s="7" t="s">
        <v>970</v>
      </c>
      <c r="E109" s="7" t="s">
        <v>970</v>
      </c>
      <c r="F109" s="29" t="s">
        <v>970</v>
      </c>
      <c r="G109" s="31" t="s">
        <v>971</v>
      </c>
      <c r="H109" t="s">
        <v>1287</v>
      </c>
      <c r="I109" t="s">
        <v>1286</v>
      </c>
    </row>
    <row r="110" spans="1:9" x14ac:dyDescent="0.25">
      <c r="A110" s="5" t="s">
        <v>154</v>
      </c>
      <c r="B110" s="3" t="s">
        <v>155</v>
      </c>
      <c r="C110" s="10" t="s">
        <v>970</v>
      </c>
      <c r="D110" s="7" t="s">
        <v>970</v>
      </c>
      <c r="E110" s="7" t="s">
        <v>970</v>
      </c>
      <c r="F110" s="29" t="s">
        <v>970</v>
      </c>
      <c r="G110" s="31" t="s">
        <v>971</v>
      </c>
      <c r="H110" t="s">
        <v>1286</v>
      </c>
      <c r="I110" t="s">
        <v>1286</v>
      </c>
    </row>
    <row r="111" spans="1:9" x14ac:dyDescent="0.25">
      <c r="A111" s="5" t="s">
        <v>156</v>
      </c>
      <c r="B111" s="3" t="s">
        <v>157</v>
      </c>
      <c r="C111" s="10" t="s">
        <v>970</v>
      </c>
      <c r="D111" s="7" t="s">
        <v>970</v>
      </c>
      <c r="E111" s="7" t="s">
        <v>970</v>
      </c>
      <c r="F111" s="29" t="s">
        <v>970</v>
      </c>
      <c r="G111" s="31" t="s">
        <v>971</v>
      </c>
      <c r="H111" t="s">
        <v>1286</v>
      </c>
      <c r="I111" t="s">
        <v>1287</v>
      </c>
    </row>
    <row r="112" spans="1:9" x14ac:dyDescent="0.25">
      <c r="A112" s="5" t="s">
        <v>158</v>
      </c>
      <c r="B112" s="3" t="s">
        <v>159</v>
      </c>
      <c r="C112" s="10"/>
      <c r="D112" s="7" t="s">
        <v>970</v>
      </c>
      <c r="E112" s="7" t="s">
        <v>970</v>
      </c>
      <c r="F112" s="29" t="s">
        <v>970</v>
      </c>
      <c r="G112" s="31" t="s">
        <v>972</v>
      </c>
      <c r="H112" t="s">
        <v>1286</v>
      </c>
      <c r="I112" t="s">
        <v>1286</v>
      </c>
    </row>
    <row r="113" spans="1:9" x14ac:dyDescent="0.25">
      <c r="A113" s="5" t="s">
        <v>160</v>
      </c>
      <c r="B113" s="3" t="s">
        <v>161</v>
      </c>
      <c r="C113" s="10"/>
      <c r="F113" s="29"/>
      <c r="G113" s="31" t="s">
        <v>973</v>
      </c>
      <c r="H113" t="s">
        <v>1286</v>
      </c>
      <c r="I113" t="s">
        <v>1286</v>
      </c>
    </row>
    <row r="114" spans="1:9" x14ac:dyDescent="0.25">
      <c r="A114" s="5" t="s">
        <v>162</v>
      </c>
      <c r="B114" s="3" t="s">
        <v>163</v>
      </c>
      <c r="C114" s="10"/>
      <c r="D114" s="7" t="s">
        <v>970</v>
      </c>
      <c r="E114" s="7" t="s">
        <v>970</v>
      </c>
      <c r="F114" s="29" t="s">
        <v>970</v>
      </c>
      <c r="G114" s="31" t="s">
        <v>972</v>
      </c>
      <c r="H114" t="s">
        <v>1286</v>
      </c>
      <c r="I114" t="s">
        <v>1286</v>
      </c>
    </row>
    <row r="115" spans="1:9" x14ac:dyDescent="0.25">
      <c r="A115" s="5" t="s">
        <v>164</v>
      </c>
      <c r="B115" s="3" t="s">
        <v>165</v>
      </c>
      <c r="C115" s="10" t="s">
        <v>970</v>
      </c>
      <c r="D115" s="7" t="s">
        <v>970</v>
      </c>
      <c r="E115" s="7" t="s">
        <v>970</v>
      </c>
      <c r="F115" s="29" t="s">
        <v>970</v>
      </c>
      <c r="G115" s="31" t="s">
        <v>971</v>
      </c>
      <c r="H115" t="s">
        <v>1286</v>
      </c>
      <c r="I115" t="s">
        <v>1286</v>
      </c>
    </row>
    <row r="116" spans="1:9" x14ac:dyDescent="0.25">
      <c r="A116" s="5" t="s">
        <v>166</v>
      </c>
      <c r="B116" s="3" t="s">
        <v>167</v>
      </c>
      <c r="C116" s="10" t="s">
        <v>970</v>
      </c>
      <c r="D116" s="7" t="s">
        <v>970</v>
      </c>
      <c r="E116" s="7" t="s">
        <v>970</v>
      </c>
      <c r="F116" s="29" t="s">
        <v>970</v>
      </c>
      <c r="G116" s="31" t="s">
        <v>971</v>
      </c>
      <c r="H116" t="s">
        <v>1287</v>
      </c>
      <c r="I116" t="s">
        <v>1287</v>
      </c>
    </row>
    <row r="117" spans="1:9" x14ac:dyDescent="0.25">
      <c r="A117" s="5" t="s">
        <v>168</v>
      </c>
      <c r="B117" s="3" t="s">
        <v>169</v>
      </c>
      <c r="C117" s="10" t="s">
        <v>970</v>
      </c>
      <c r="D117" s="7" t="s">
        <v>970</v>
      </c>
      <c r="E117" s="7" t="s">
        <v>970</v>
      </c>
      <c r="F117" s="29"/>
      <c r="G117" s="31" t="s">
        <v>972</v>
      </c>
      <c r="H117" t="s">
        <v>1286</v>
      </c>
      <c r="I117" t="s">
        <v>1286</v>
      </c>
    </row>
    <row r="118" spans="1:9" x14ac:dyDescent="0.25">
      <c r="A118" s="5" t="s">
        <v>170</v>
      </c>
      <c r="B118" s="3" t="s">
        <v>171</v>
      </c>
      <c r="C118" s="10" t="s">
        <v>970</v>
      </c>
      <c r="D118" s="7" t="s">
        <v>970</v>
      </c>
      <c r="E118" s="7" t="s">
        <v>970</v>
      </c>
      <c r="F118" s="29" t="s">
        <v>970</v>
      </c>
      <c r="G118" s="31" t="s">
        <v>971</v>
      </c>
      <c r="H118" t="s">
        <v>1287</v>
      </c>
      <c r="I118" t="s">
        <v>1287</v>
      </c>
    </row>
    <row r="119" spans="1:9" x14ac:dyDescent="0.25">
      <c r="A119" s="5" t="s">
        <v>172</v>
      </c>
      <c r="B119" s="3" t="s">
        <v>173</v>
      </c>
      <c r="C119" s="10" t="s">
        <v>970</v>
      </c>
      <c r="D119" s="7" t="s">
        <v>970</v>
      </c>
      <c r="E119" s="7" t="s">
        <v>970</v>
      </c>
      <c r="F119" s="29" t="s">
        <v>970</v>
      </c>
      <c r="G119" s="31" t="s">
        <v>971</v>
      </c>
      <c r="H119" t="s">
        <v>1287</v>
      </c>
      <c r="I119" t="s">
        <v>1287</v>
      </c>
    </row>
    <row r="120" spans="1:9" x14ac:dyDescent="0.25">
      <c r="A120" s="5" t="s">
        <v>174</v>
      </c>
      <c r="B120" s="3" t="s">
        <v>175</v>
      </c>
      <c r="C120" s="10" t="s">
        <v>970</v>
      </c>
      <c r="D120" s="7" t="s">
        <v>970</v>
      </c>
      <c r="E120" s="7" t="s">
        <v>970</v>
      </c>
      <c r="F120" s="29" t="s">
        <v>970</v>
      </c>
      <c r="G120" s="31" t="s">
        <v>971</v>
      </c>
      <c r="H120" t="s">
        <v>1286</v>
      </c>
      <c r="I120" t="s">
        <v>1286</v>
      </c>
    </row>
    <row r="121" spans="1:9" x14ac:dyDescent="0.25">
      <c r="A121" s="5" t="s">
        <v>176</v>
      </c>
      <c r="B121" s="3" t="s">
        <v>177</v>
      </c>
      <c r="C121" s="10" t="s">
        <v>970</v>
      </c>
      <c r="D121" s="7" t="s">
        <v>970</v>
      </c>
      <c r="E121" s="7" t="s">
        <v>970</v>
      </c>
      <c r="F121" s="29" t="s">
        <v>970</v>
      </c>
      <c r="G121" s="31" t="s">
        <v>971</v>
      </c>
      <c r="H121" t="s">
        <v>1287</v>
      </c>
      <c r="I121" t="s">
        <v>1287</v>
      </c>
    </row>
    <row r="122" spans="1:9" x14ac:dyDescent="0.25">
      <c r="A122" s="5" t="s">
        <v>178</v>
      </c>
      <c r="B122" s="3" t="s">
        <v>179</v>
      </c>
      <c r="C122" s="10" t="s">
        <v>970</v>
      </c>
      <c r="D122" s="7" t="s">
        <v>970</v>
      </c>
      <c r="E122" s="7" t="s">
        <v>970</v>
      </c>
      <c r="F122" s="29" t="s">
        <v>970</v>
      </c>
      <c r="G122" s="31" t="s">
        <v>971</v>
      </c>
      <c r="H122" t="s">
        <v>1286</v>
      </c>
      <c r="I122" t="s">
        <v>1286</v>
      </c>
    </row>
    <row r="123" spans="1:9" x14ac:dyDescent="0.25">
      <c r="A123" s="5" t="s">
        <v>180</v>
      </c>
      <c r="B123" s="3" t="s">
        <v>181</v>
      </c>
      <c r="C123" s="10" t="s">
        <v>970</v>
      </c>
      <c r="D123" s="7" t="s">
        <v>970</v>
      </c>
      <c r="E123" s="7" t="s">
        <v>970</v>
      </c>
      <c r="F123" s="29" t="s">
        <v>970</v>
      </c>
      <c r="G123" s="31" t="s">
        <v>971</v>
      </c>
      <c r="H123" t="s">
        <v>1286</v>
      </c>
      <c r="I123" t="s">
        <v>1286</v>
      </c>
    </row>
    <row r="124" spans="1:9" x14ac:dyDescent="0.25">
      <c r="A124" s="5" t="s">
        <v>182</v>
      </c>
      <c r="B124" s="3" t="s">
        <v>183</v>
      </c>
      <c r="C124" s="10" t="s">
        <v>970</v>
      </c>
      <c r="D124" s="7" t="s">
        <v>970</v>
      </c>
      <c r="E124" s="7" t="s">
        <v>970</v>
      </c>
      <c r="F124" s="29" t="s">
        <v>970</v>
      </c>
      <c r="G124" s="31" t="s">
        <v>971</v>
      </c>
      <c r="H124" t="s">
        <v>1287</v>
      </c>
      <c r="I124" t="s">
        <v>1287</v>
      </c>
    </row>
    <row r="125" spans="1:9" x14ac:dyDescent="0.25">
      <c r="A125" s="5" t="s">
        <v>184</v>
      </c>
      <c r="B125" s="3" t="s">
        <v>185</v>
      </c>
      <c r="C125" s="10" t="s">
        <v>970</v>
      </c>
      <c r="D125" s="7" t="s">
        <v>970</v>
      </c>
      <c r="E125" s="7" t="s">
        <v>970</v>
      </c>
      <c r="F125" s="29" t="s">
        <v>970</v>
      </c>
      <c r="G125" s="31" t="s">
        <v>971</v>
      </c>
      <c r="H125" t="s">
        <v>1286</v>
      </c>
      <c r="I125" t="s">
        <v>1286</v>
      </c>
    </row>
    <row r="126" spans="1:9" x14ac:dyDescent="0.25">
      <c r="A126" s="5" t="s">
        <v>186</v>
      </c>
      <c r="B126" s="3" t="s">
        <v>187</v>
      </c>
      <c r="C126" s="10" t="s">
        <v>970</v>
      </c>
      <c r="D126" s="7" t="s">
        <v>970</v>
      </c>
      <c r="E126" s="7" t="s">
        <v>970</v>
      </c>
      <c r="F126" s="29" t="s">
        <v>970</v>
      </c>
      <c r="G126" s="31" t="s">
        <v>971</v>
      </c>
      <c r="H126" t="s">
        <v>1287</v>
      </c>
      <c r="I126" t="s">
        <v>1287</v>
      </c>
    </row>
    <row r="127" spans="1:9" x14ac:dyDescent="0.25">
      <c r="A127" s="5" t="s">
        <v>188</v>
      </c>
      <c r="B127" s="3" t="s">
        <v>189</v>
      </c>
      <c r="C127" s="10" t="s">
        <v>970</v>
      </c>
      <c r="D127" s="7" t="s">
        <v>970</v>
      </c>
      <c r="E127" s="7" t="s">
        <v>970</v>
      </c>
      <c r="F127" s="29" t="s">
        <v>970</v>
      </c>
      <c r="G127" s="31" t="s">
        <v>971</v>
      </c>
      <c r="H127" t="s">
        <v>1286</v>
      </c>
      <c r="I127" t="s">
        <v>1286</v>
      </c>
    </row>
    <row r="128" spans="1:9" x14ac:dyDescent="0.25">
      <c r="A128" s="5" t="s">
        <v>190</v>
      </c>
      <c r="B128" s="3" t="s">
        <v>191</v>
      </c>
      <c r="C128" s="10" t="s">
        <v>970</v>
      </c>
      <c r="D128" s="7" t="s">
        <v>970</v>
      </c>
      <c r="E128" s="7" t="s">
        <v>970</v>
      </c>
      <c r="F128" s="29" t="s">
        <v>970</v>
      </c>
      <c r="G128" s="31" t="s">
        <v>971</v>
      </c>
      <c r="H128" t="s">
        <v>1286</v>
      </c>
      <c r="I128" t="s">
        <v>1287</v>
      </c>
    </row>
    <row r="129" spans="1:9" x14ac:dyDescent="0.25">
      <c r="A129" s="5" t="s">
        <v>192</v>
      </c>
      <c r="B129" s="3" t="s">
        <v>193</v>
      </c>
      <c r="C129" s="10" t="s">
        <v>970</v>
      </c>
      <c r="D129" s="7" t="s">
        <v>970</v>
      </c>
      <c r="F129" s="29"/>
      <c r="G129" s="31" t="s">
        <v>972</v>
      </c>
      <c r="H129" t="s">
        <v>1286</v>
      </c>
      <c r="I129" t="s">
        <v>1286</v>
      </c>
    </row>
    <row r="130" spans="1:9" x14ac:dyDescent="0.25">
      <c r="A130" s="5" t="s">
        <v>194</v>
      </c>
      <c r="B130" s="3" t="s">
        <v>195</v>
      </c>
      <c r="C130" s="10" t="s">
        <v>970</v>
      </c>
      <c r="D130" s="7" t="s">
        <v>970</v>
      </c>
      <c r="E130" s="7" t="s">
        <v>970</v>
      </c>
      <c r="F130" s="29"/>
      <c r="G130" s="31" t="s">
        <v>972</v>
      </c>
      <c r="H130" t="s">
        <v>1286</v>
      </c>
      <c r="I130" t="s">
        <v>1286</v>
      </c>
    </row>
    <row r="131" spans="1:9" x14ac:dyDescent="0.25">
      <c r="A131" s="5" t="s">
        <v>196</v>
      </c>
      <c r="B131" s="3" t="s">
        <v>197</v>
      </c>
      <c r="C131" s="10" t="s">
        <v>970</v>
      </c>
      <c r="D131" s="7" t="s">
        <v>970</v>
      </c>
      <c r="E131" s="7" t="s">
        <v>970</v>
      </c>
      <c r="F131" s="29" t="s">
        <v>970</v>
      </c>
      <c r="G131" s="31" t="s">
        <v>971</v>
      </c>
      <c r="H131" t="s">
        <v>1287</v>
      </c>
      <c r="I131" t="s">
        <v>1287</v>
      </c>
    </row>
    <row r="132" spans="1:9" x14ac:dyDescent="0.25">
      <c r="A132" s="5" t="s">
        <v>198</v>
      </c>
      <c r="B132" s="3" t="s">
        <v>199</v>
      </c>
      <c r="C132" s="10" t="s">
        <v>970</v>
      </c>
      <c r="D132" s="7" t="s">
        <v>970</v>
      </c>
      <c r="E132" s="7" t="s">
        <v>970</v>
      </c>
      <c r="F132" s="29" t="s">
        <v>970</v>
      </c>
      <c r="G132" s="31" t="s">
        <v>971</v>
      </c>
      <c r="H132" t="s">
        <v>1286</v>
      </c>
      <c r="I132" t="s">
        <v>1286</v>
      </c>
    </row>
    <row r="133" spans="1:9" x14ac:dyDescent="0.25">
      <c r="A133" s="5" t="s">
        <v>200</v>
      </c>
      <c r="B133" s="3" t="s">
        <v>201</v>
      </c>
      <c r="C133" s="10" t="s">
        <v>970</v>
      </c>
      <c r="D133" s="7" t="s">
        <v>970</v>
      </c>
      <c r="E133" s="7" t="s">
        <v>970</v>
      </c>
      <c r="F133" s="29" t="s">
        <v>970</v>
      </c>
      <c r="G133" s="31" t="s">
        <v>971</v>
      </c>
      <c r="H133" t="s">
        <v>1287</v>
      </c>
      <c r="I133" t="s">
        <v>1287</v>
      </c>
    </row>
    <row r="134" spans="1:9" x14ac:dyDescent="0.25">
      <c r="A134" s="5" t="s">
        <v>202</v>
      </c>
      <c r="B134" s="3" t="s">
        <v>203</v>
      </c>
      <c r="C134" s="10" t="s">
        <v>970</v>
      </c>
      <c r="D134" s="7" t="s">
        <v>970</v>
      </c>
      <c r="E134" s="7" t="s">
        <v>970</v>
      </c>
      <c r="F134" s="29" t="s">
        <v>970</v>
      </c>
      <c r="G134" s="31" t="s">
        <v>971</v>
      </c>
      <c r="H134" t="s">
        <v>1287</v>
      </c>
      <c r="I134" t="s">
        <v>1287</v>
      </c>
    </row>
    <row r="135" spans="1:9" x14ac:dyDescent="0.25">
      <c r="A135" s="5" t="s">
        <v>204</v>
      </c>
      <c r="B135" s="3" t="s">
        <v>205</v>
      </c>
      <c r="C135" s="10" t="s">
        <v>970</v>
      </c>
      <c r="D135" s="7" t="s">
        <v>970</v>
      </c>
      <c r="E135" s="7" t="s">
        <v>970</v>
      </c>
      <c r="F135" s="29" t="s">
        <v>970</v>
      </c>
      <c r="G135" s="31" t="s">
        <v>971</v>
      </c>
      <c r="H135" t="s">
        <v>1287</v>
      </c>
      <c r="I135" t="s">
        <v>1287</v>
      </c>
    </row>
    <row r="136" spans="1:9" x14ac:dyDescent="0.25">
      <c r="A136" s="5" t="s">
        <v>206</v>
      </c>
      <c r="B136" s="3" t="s">
        <v>207</v>
      </c>
      <c r="C136" s="10" t="s">
        <v>970</v>
      </c>
      <c r="D136" s="7" t="s">
        <v>970</v>
      </c>
      <c r="E136" s="7" t="s">
        <v>970</v>
      </c>
      <c r="F136" s="29" t="s">
        <v>970</v>
      </c>
      <c r="G136" s="31" t="s">
        <v>971</v>
      </c>
      <c r="H136" t="s">
        <v>1288</v>
      </c>
      <c r="I136" t="s">
        <v>1288</v>
      </c>
    </row>
    <row r="137" spans="1:9" x14ac:dyDescent="0.25">
      <c r="A137" s="5" t="s">
        <v>208</v>
      </c>
      <c r="B137" s="3" t="s">
        <v>209</v>
      </c>
      <c r="C137" s="10" t="s">
        <v>970</v>
      </c>
      <c r="D137" s="7" t="s">
        <v>970</v>
      </c>
      <c r="E137" s="7" t="s">
        <v>970</v>
      </c>
      <c r="F137" s="29" t="s">
        <v>970</v>
      </c>
      <c r="G137" s="31" t="s">
        <v>971</v>
      </c>
      <c r="H137" t="s">
        <v>1287</v>
      </c>
      <c r="I137" t="s">
        <v>1287</v>
      </c>
    </row>
    <row r="138" spans="1:9" x14ac:dyDescent="0.25">
      <c r="A138" s="5" t="s">
        <v>210</v>
      </c>
      <c r="B138" s="3" t="s">
        <v>211</v>
      </c>
      <c r="C138" s="10" t="s">
        <v>970</v>
      </c>
      <c r="D138" s="7" t="s">
        <v>970</v>
      </c>
      <c r="E138" s="7" t="s">
        <v>970</v>
      </c>
      <c r="F138" s="29" t="s">
        <v>970</v>
      </c>
      <c r="G138" s="31" t="s">
        <v>971</v>
      </c>
      <c r="H138" t="s">
        <v>1287</v>
      </c>
      <c r="I138" t="s">
        <v>1287</v>
      </c>
    </row>
    <row r="139" spans="1:9" x14ac:dyDescent="0.25">
      <c r="A139" s="5" t="s">
        <v>212</v>
      </c>
      <c r="B139" s="3" t="s">
        <v>213</v>
      </c>
      <c r="C139" s="10" t="s">
        <v>970</v>
      </c>
      <c r="D139" s="7" t="s">
        <v>970</v>
      </c>
      <c r="E139" s="7" t="s">
        <v>970</v>
      </c>
      <c r="F139" s="29" t="s">
        <v>970</v>
      </c>
      <c r="G139" s="31" t="s">
        <v>971</v>
      </c>
      <c r="H139" t="s">
        <v>1287</v>
      </c>
      <c r="I139" t="s">
        <v>1287</v>
      </c>
    </row>
    <row r="140" spans="1:9" x14ac:dyDescent="0.25">
      <c r="A140" s="5" t="s">
        <v>214</v>
      </c>
      <c r="B140" s="3" t="s">
        <v>215</v>
      </c>
      <c r="C140" s="10" t="s">
        <v>970</v>
      </c>
      <c r="D140" s="7" t="s">
        <v>970</v>
      </c>
      <c r="E140" s="7" t="s">
        <v>970</v>
      </c>
      <c r="F140" s="29" t="s">
        <v>970</v>
      </c>
      <c r="G140" s="31" t="s">
        <v>971</v>
      </c>
      <c r="H140" t="s">
        <v>1287</v>
      </c>
      <c r="I140" t="s">
        <v>1287</v>
      </c>
    </row>
    <row r="141" spans="1:9" x14ac:dyDescent="0.25">
      <c r="A141" s="5" t="s">
        <v>216</v>
      </c>
      <c r="B141" s="3" t="s">
        <v>217</v>
      </c>
      <c r="C141" s="10" t="s">
        <v>970</v>
      </c>
      <c r="D141" s="7" t="s">
        <v>970</v>
      </c>
      <c r="E141" s="7" t="s">
        <v>970</v>
      </c>
      <c r="F141" s="29" t="s">
        <v>970</v>
      </c>
      <c r="G141" s="31" t="s">
        <v>971</v>
      </c>
      <c r="H141" t="s">
        <v>1287</v>
      </c>
      <c r="I141" t="s">
        <v>1287</v>
      </c>
    </row>
    <row r="142" spans="1:9" x14ac:dyDescent="0.25">
      <c r="A142" s="5" t="s">
        <v>218</v>
      </c>
      <c r="B142" s="3" t="s">
        <v>219</v>
      </c>
      <c r="C142" s="10" t="s">
        <v>970</v>
      </c>
      <c r="D142" s="7" t="s">
        <v>970</v>
      </c>
      <c r="E142" s="7" t="s">
        <v>970</v>
      </c>
      <c r="F142" s="29" t="s">
        <v>970</v>
      </c>
      <c r="G142" s="31" t="s">
        <v>971</v>
      </c>
      <c r="H142" t="s">
        <v>1287</v>
      </c>
      <c r="I142" t="s">
        <v>1287</v>
      </c>
    </row>
    <row r="143" spans="1:9" x14ac:dyDescent="0.25">
      <c r="A143" s="5" t="s">
        <v>220</v>
      </c>
      <c r="B143" s="3" t="s">
        <v>221</v>
      </c>
      <c r="C143" s="10" t="s">
        <v>970</v>
      </c>
      <c r="D143" s="7" t="s">
        <v>970</v>
      </c>
      <c r="E143" s="7" t="s">
        <v>970</v>
      </c>
      <c r="F143" s="29" t="s">
        <v>970</v>
      </c>
      <c r="G143" s="31" t="s">
        <v>971</v>
      </c>
      <c r="H143" t="s">
        <v>1287</v>
      </c>
      <c r="I143" t="s">
        <v>1287</v>
      </c>
    </row>
    <row r="144" spans="1:9" x14ac:dyDescent="0.25">
      <c r="A144" s="5" t="s">
        <v>222</v>
      </c>
      <c r="B144" s="3" t="s">
        <v>223</v>
      </c>
      <c r="C144" s="10" t="s">
        <v>970</v>
      </c>
      <c r="D144" s="7" t="s">
        <v>970</v>
      </c>
      <c r="E144" s="7" t="s">
        <v>970</v>
      </c>
      <c r="F144" s="29" t="s">
        <v>970</v>
      </c>
      <c r="G144" s="31" t="s">
        <v>971</v>
      </c>
      <c r="H144" t="s">
        <v>1286</v>
      </c>
      <c r="I144" t="s">
        <v>1286</v>
      </c>
    </row>
    <row r="145" spans="1:9" x14ac:dyDescent="0.25">
      <c r="A145" s="5" t="s">
        <v>224</v>
      </c>
      <c r="B145" s="3" t="s">
        <v>225</v>
      </c>
      <c r="C145" s="10" t="s">
        <v>970</v>
      </c>
      <c r="D145" s="7" t="s">
        <v>970</v>
      </c>
      <c r="E145" s="7" t="s">
        <v>970</v>
      </c>
      <c r="F145" s="29" t="s">
        <v>970</v>
      </c>
      <c r="G145" s="31" t="s">
        <v>971</v>
      </c>
      <c r="H145" t="s">
        <v>1287</v>
      </c>
      <c r="I145" t="s">
        <v>1286</v>
      </c>
    </row>
    <row r="146" spans="1:9" x14ac:dyDescent="0.25">
      <c r="A146" s="5" t="s">
        <v>226</v>
      </c>
      <c r="B146" s="3" t="s">
        <v>227</v>
      </c>
      <c r="C146" s="10" t="s">
        <v>970</v>
      </c>
      <c r="D146" s="7" t="s">
        <v>970</v>
      </c>
      <c r="E146" s="7" t="s">
        <v>970</v>
      </c>
      <c r="F146" s="29" t="s">
        <v>970</v>
      </c>
      <c r="G146" s="31" t="s">
        <v>971</v>
      </c>
      <c r="H146" t="s">
        <v>1287</v>
      </c>
      <c r="I146" t="s">
        <v>1287</v>
      </c>
    </row>
    <row r="147" spans="1:9" x14ac:dyDescent="0.25">
      <c r="A147" s="5" t="s">
        <v>228</v>
      </c>
      <c r="B147" s="3" t="s">
        <v>229</v>
      </c>
      <c r="C147" s="10" t="s">
        <v>970</v>
      </c>
      <c r="D147" s="7" t="s">
        <v>970</v>
      </c>
      <c r="E147" s="7" t="s">
        <v>970</v>
      </c>
      <c r="F147" s="29" t="s">
        <v>970</v>
      </c>
      <c r="G147" s="31" t="s">
        <v>971</v>
      </c>
      <c r="H147" t="s">
        <v>1286</v>
      </c>
      <c r="I147" t="s">
        <v>1286</v>
      </c>
    </row>
    <row r="148" spans="1:9" x14ac:dyDescent="0.25">
      <c r="A148" s="5" t="s">
        <v>230</v>
      </c>
      <c r="B148" s="3" t="s">
        <v>231</v>
      </c>
      <c r="C148" s="10" t="s">
        <v>970</v>
      </c>
      <c r="D148" s="7" t="s">
        <v>970</v>
      </c>
      <c r="F148" s="29"/>
      <c r="G148" s="31" t="s">
        <v>972</v>
      </c>
      <c r="H148" t="s">
        <v>1286</v>
      </c>
      <c r="I148" t="s">
        <v>1286</v>
      </c>
    </row>
    <row r="149" spans="1:9" x14ac:dyDescent="0.25">
      <c r="A149" s="5" t="s">
        <v>232</v>
      </c>
      <c r="B149" s="3" t="s">
        <v>233</v>
      </c>
      <c r="C149" s="10" t="s">
        <v>970</v>
      </c>
      <c r="D149" s="7" t="s">
        <v>970</v>
      </c>
      <c r="E149" s="7" t="s">
        <v>970</v>
      </c>
      <c r="F149" s="29" t="s">
        <v>970</v>
      </c>
      <c r="G149" s="31" t="s">
        <v>971</v>
      </c>
      <c r="H149" t="s">
        <v>1286</v>
      </c>
      <c r="I149" t="s">
        <v>1286</v>
      </c>
    </row>
    <row r="150" spans="1:9" x14ac:dyDescent="0.25">
      <c r="A150" s="5" t="s">
        <v>234</v>
      </c>
      <c r="B150" s="3" t="s">
        <v>235</v>
      </c>
      <c r="C150" s="10" t="s">
        <v>970</v>
      </c>
      <c r="D150" s="7" t="s">
        <v>970</v>
      </c>
      <c r="E150" s="7" t="s">
        <v>970</v>
      </c>
      <c r="F150" s="29" t="s">
        <v>970</v>
      </c>
      <c r="G150" s="31" t="s">
        <v>971</v>
      </c>
      <c r="H150" t="s">
        <v>1286</v>
      </c>
      <c r="I150" t="s">
        <v>1286</v>
      </c>
    </row>
    <row r="151" spans="1:9" x14ac:dyDescent="0.25">
      <c r="A151" s="5" t="s">
        <v>236</v>
      </c>
      <c r="B151" s="3" t="s">
        <v>237</v>
      </c>
      <c r="C151" s="10"/>
      <c r="D151" s="7" t="s">
        <v>970</v>
      </c>
      <c r="E151" s="7" t="s">
        <v>970</v>
      </c>
      <c r="F151" s="29" t="s">
        <v>970</v>
      </c>
      <c r="G151" s="31" t="s">
        <v>972</v>
      </c>
      <c r="H151" t="s">
        <v>1287</v>
      </c>
      <c r="I151" t="s">
        <v>1287</v>
      </c>
    </row>
    <row r="152" spans="1:9" x14ac:dyDescent="0.25">
      <c r="A152" s="5" t="s">
        <v>238</v>
      </c>
      <c r="B152" s="3" t="s">
        <v>239</v>
      </c>
      <c r="C152" s="10" t="s">
        <v>970</v>
      </c>
      <c r="D152" s="7" t="s">
        <v>970</v>
      </c>
      <c r="E152" s="7" t="s">
        <v>970</v>
      </c>
      <c r="F152" s="29" t="s">
        <v>970</v>
      </c>
      <c r="G152" s="31" t="s">
        <v>971</v>
      </c>
      <c r="H152" t="s">
        <v>1286</v>
      </c>
      <c r="I152" t="s">
        <v>1286</v>
      </c>
    </row>
    <row r="153" spans="1:9" x14ac:dyDescent="0.25">
      <c r="A153" s="5" t="s">
        <v>240</v>
      </c>
      <c r="B153" s="3" t="s">
        <v>241</v>
      </c>
      <c r="C153" s="10" t="s">
        <v>970</v>
      </c>
      <c r="D153" s="7" t="s">
        <v>970</v>
      </c>
      <c r="E153" s="7" t="s">
        <v>970</v>
      </c>
      <c r="F153" s="29" t="s">
        <v>970</v>
      </c>
      <c r="G153" s="31" t="s">
        <v>971</v>
      </c>
      <c r="H153" t="s">
        <v>1287</v>
      </c>
      <c r="I153" t="s">
        <v>1287</v>
      </c>
    </row>
    <row r="154" spans="1:9" x14ac:dyDescent="0.25">
      <c r="A154" s="5" t="s">
        <v>242</v>
      </c>
      <c r="B154" s="3" t="s">
        <v>243</v>
      </c>
      <c r="C154" s="10" t="s">
        <v>970</v>
      </c>
      <c r="D154" s="7" t="s">
        <v>970</v>
      </c>
      <c r="E154" s="7" t="s">
        <v>970</v>
      </c>
      <c r="F154" s="29" t="s">
        <v>970</v>
      </c>
      <c r="G154" s="31" t="s">
        <v>971</v>
      </c>
      <c r="H154" t="s">
        <v>1286</v>
      </c>
      <c r="I154" t="s">
        <v>1286</v>
      </c>
    </row>
    <row r="155" spans="1:9" x14ac:dyDescent="0.25">
      <c r="A155" s="5" t="s">
        <v>244</v>
      </c>
      <c r="B155" s="3" t="s">
        <v>245</v>
      </c>
      <c r="C155" s="10" t="s">
        <v>970</v>
      </c>
      <c r="F155" s="29"/>
      <c r="G155" s="31" t="s">
        <v>972</v>
      </c>
      <c r="H155" t="s">
        <v>1286</v>
      </c>
      <c r="I155" t="s">
        <v>1286</v>
      </c>
    </row>
    <row r="156" spans="1:9" x14ac:dyDescent="0.25">
      <c r="A156" s="5" t="s">
        <v>246</v>
      </c>
      <c r="B156" s="3" t="s">
        <v>247</v>
      </c>
      <c r="C156" s="10" t="s">
        <v>970</v>
      </c>
      <c r="D156" s="7" t="s">
        <v>970</v>
      </c>
      <c r="E156" s="7" t="s">
        <v>970</v>
      </c>
      <c r="F156" s="29" t="s">
        <v>970</v>
      </c>
      <c r="G156" s="31" t="s">
        <v>971</v>
      </c>
      <c r="H156" t="s">
        <v>1286</v>
      </c>
      <c r="I156" t="s">
        <v>1286</v>
      </c>
    </row>
    <row r="157" spans="1:9" x14ac:dyDescent="0.25">
      <c r="A157" s="5" t="s">
        <v>248</v>
      </c>
      <c r="B157" s="3" t="s">
        <v>249</v>
      </c>
      <c r="C157" s="10" t="s">
        <v>970</v>
      </c>
      <c r="D157" s="7" t="s">
        <v>970</v>
      </c>
      <c r="E157" s="7" t="s">
        <v>970</v>
      </c>
      <c r="F157" s="29" t="s">
        <v>970</v>
      </c>
      <c r="G157" s="31" t="s">
        <v>971</v>
      </c>
      <c r="H157" t="s">
        <v>1287</v>
      </c>
      <c r="I157" t="s">
        <v>1287</v>
      </c>
    </row>
    <row r="158" spans="1:9" x14ac:dyDescent="0.25">
      <c r="A158" s="5" t="s">
        <v>250</v>
      </c>
      <c r="B158" s="3" t="s">
        <v>251</v>
      </c>
      <c r="C158" s="10" t="s">
        <v>970</v>
      </c>
      <c r="D158" s="7" t="s">
        <v>970</v>
      </c>
      <c r="E158" s="7" t="s">
        <v>970</v>
      </c>
      <c r="F158" s="29" t="s">
        <v>970</v>
      </c>
      <c r="G158" s="31" t="s">
        <v>971</v>
      </c>
      <c r="H158" t="s">
        <v>1286</v>
      </c>
      <c r="I158" t="s">
        <v>1286</v>
      </c>
    </row>
    <row r="159" spans="1:9" x14ac:dyDescent="0.25">
      <c r="A159" s="5" t="s">
        <v>252</v>
      </c>
      <c r="B159" s="3" t="s">
        <v>253</v>
      </c>
      <c r="C159" s="10" t="s">
        <v>970</v>
      </c>
      <c r="D159" s="7" t="s">
        <v>970</v>
      </c>
      <c r="E159" s="7" t="s">
        <v>970</v>
      </c>
      <c r="F159" s="29" t="s">
        <v>970</v>
      </c>
      <c r="G159" s="31" t="s">
        <v>971</v>
      </c>
      <c r="H159" t="s">
        <v>1286</v>
      </c>
      <c r="I159" t="s">
        <v>1286</v>
      </c>
    </row>
    <row r="160" spans="1:9" x14ac:dyDescent="0.25">
      <c r="A160" s="5" t="s">
        <v>254</v>
      </c>
      <c r="B160" s="3" t="s">
        <v>255</v>
      </c>
      <c r="C160" s="10" t="s">
        <v>970</v>
      </c>
      <c r="E160" s="7" t="s">
        <v>970</v>
      </c>
      <c r="F160" s="29" t="s">
        <v>970</v>
      </c>
      <c r="G160" s="31" t="s">
        <v>972</v>
      </c>
      <c r="H160" t="s">
        <v>1286</v>
      </c>
      <c r="I160" t="s">
        <v>1286</v>
      </c>
    </row>
    <row r="161" spans="1:9" x14ac:dyDescent="0.25">
      <c r="A161" s="5" t="s">
        <v>256</v>
      </c>
      <c r="B161" s="3" t="s">
        <v>257</v>
      </c>
      <c r="C161" s="10" t="s">
        <v>970</v>
      </c>
      <c r="D161" s="7" t="s">
        <v>970</v>
      </c>
      <c r="E161" s="7" t="s">
        <v>970</v>
      </c>
      <c r="F161" s="29" t="s">
        <v>970</v>
      </c>
      <c r="G161" s="31" t="s">
        <v>971</v>
      </c>
      <c r="H161" t="s">
        <v>1286</v>
      </c>
      <c r="I161" t="s">
        <v>1286</v>
      </c>
    </row>
    <row r="162" spans="1:9" x14ac:dyDescent="0.25">
      <c r="A162" s="5" t="s">
        <v>258</v>
      </c>
      <c r="B162" s="3" t="s">
        <v>259</v>
      </c>
      <c r="C162" s="10" t="s">
        <v>970</v>
      </c>
      <c r="D162" s="7" t="s">
        <v>970</v>
      </c>
      <c r="E162" s="7" t="s">
        <v>970</v>
      </c>
      <c r="F162" s="29" t="s">
        <v>970</v>
      </c>
      <c r="G162" s="31" t="s">
        <v>971</v>
      </c>
      <c r="H162" t="s">
        <v>1287</v>
      </c>
      <c r="I162" t="s">
        <v>1287</v>
      </c>
    </row>
    <row r="163" spans="1:9" x14ac:dyDescent="0.25">
      <c r="A163" s="81" t="s">
        <v>260</v>
      </c>
      <c r="B163" s="82" t="s">
        <v>261</v>
      </c>
      <c r="C163" s="83" t="s">
        <v>970</v>
      </c>
      <c r="D163" s="84" t="s">
        <v>970</v>
      </c>
      <c r="E163" s="84" t="s">
        <v>970</v>
      </c>
      <c r="F163" s="85" t="s">
        <v>970</v>
      </c>
      <c r="G163" s="86" t="s">
        <v>971</v>
      </c>
      <c r="H163" t="s">
        <v>1287</v>
      </c>
      <c r="I163" t="s">
        <v>1287</v>
      </c>
    </row>
    <row r="164" spans="1:9" x14ac:dyDescent="0.25">
      <c r="A164" s="5" t="s">
        <v>262</v>
      </c>
      <c r="B164" s="3" t="s">
        <v>263</v>
      </c>
      <c r="C164" s="10" t="s">
        <v>970</v>
      </c>
      <c r="D164" s="7" t="s">
        <v>970</v>
      </c>
      <c r="E164" s="7" t="s">
        <v>970</v>
      </c>
      <c r="F164" s="29" t="s">
        <v>970</v>
      </c>
      <c r="G164" s="31" t="s">
        <v>971</v>
      </c>
      <c r="H164" t="s">
        <v>1286</v>
      </c>
      <c r="I164" t="s">
        <v>1286</v>
      </c>
    </row>
    <row r="165" spans="1:9" x14ac:dyDescent="0.25">
      <c r="A165" s="5" t="s">
        <v>264</v>
      </c>
      <c r="B165" s="3" t="s">
        <v>265</v>
      </c>
      <c r="C165" s="10" t="s">
        <v>970</v>
      </c>
      <c r="D165" s="7" t="s">
        <v>970</v>
      </c>
      <c r="E165" s="7" t="s">
        <v>970</v>
      </c>
      <c r="F165" s="29" t="s">
        <v>970</v>
      </c>
      <c r="G165" s="31" t="s">
        <v>971</v>
      </c>
      <c r="H165" t="s">
        <v>1286</v>
      </c>
      <c r="I165" t="s">
        <v>1287</v>
      </c>
    </row>
    <row r="166" spans="1:9" x14ac:dyDescent="0.25">
      <c r="A166" s="5" t="s">
        <v>266</v>
      </c>
      <c r="B166" s="3" t="s">
        <v>267</v>
      </c>
      <c r="C166" s="10" t="s">
        <v>970</v>
      </c>
      <c r="D166" s="7" t="s">
        <v>970</v>
      </c>
      <c r="E166" s="7" t="s">
        <v>970</v>
      </c>
      <c r="F166" s="29" t="s">
        <v>970</v>
      </c>
      <c r="G166" s="31" t="s">
        <v>971</v>
      </c>
      <c r="H166" t="s">
        <v>1287</v>
      </c>
      <c r="I166" t="s">
        <v>1287</v>
      </c>
    </row>
    <row r="167" spans="1:9" x14ac:dyDescent="0.25">
      <c r="A167" s="5" t="s">
        <v>268</v>
      </c>
      <c r="B167" s="3" t="s">
        <v>269</v>
      </c>
      <c r="C167" s="10" t="s">
        <v>970</v>
      </c>
      <c r="D167" s="7" t="s">
        <v>970</v>
      </c>
      <c r="E167" s="7" t="s">
        <v>970</v>
      </c>
      <c r="F167" s="29" t="s">
        <v>970</v>
      </c>
      <c r="G167" s="31" t="s">
        <v>971</v>
      </c>
      <c r="H167" t="s">
        <v>1286</v>
      </c>
      <c r="I167" t="s">
        <v>1286</v>
      </c>
    </row>
    <row r="168" spans="1:9" x14ac:dyDescent="0.25">
      <c r="A168" s="5" t="s">
        <v>270</v>
      </c>
      <c r="B168" s="3" t="s">
        <v>271</v>
      </c>
      <c r="C168" s="10" t="s">
        <v>970</v>
      </c>
      <c r="D168" s="7" t="s">
        <v>970</v>
      </c>
      <c r="E168" s="7" t="s">
        <v>970</v>
      </c>
      <c r="F168" s="29"/>
      <c r="G168" s="31" t="s">
        <v>972</v>
      </c>
      <c r="H168" t="s">
        <v>1286</v>
      </c>
      <c r="I168" t="s">
        <v>1286</v>
      </c>
    </row>
    <row r="169" spans="1:9" x14ac:dyDescent="0.25">
      <c r="A169" s="5" t="s">
        <v>272</v>
      </c>
      <c r="B169" s="3" t="s">
        <v>273</v>
      </c>
      <c r="C169" s="10" t="s">
        <v>970</v>
      </c>
      <c r="D169" s="7" t="s">
        <v>970</v>
      </c>
      <c r="E169" s="7" t="s">
        <v>970</v>
      </c>
      <c r="F169" s="29" t="s">
        <v>970</v>
      </c>
      <c r="G169" s="31" t="s">
        <v>971</v>
      </c>
      <c r="H169" t="s">
        <v>1287</v>
      </c>
      <c r="I169" t="s">
        <v>1286</v>
      </c>
    </row>
    <row r="170" spans="1:9" x14ac:dyDescent="0.25">
      <c r="A170" s="5" t="s">
        <v>274</v>
      </c>
      <c r="B170" s="3" t="s">
        <v>275</v>
      </c>
      <c r="C170" s="10" t="s">
        <v>970</v>
      </c>
      <c r="D170" s="7" t="s">
        <v>970</v>
      </c>
      <c r="E170" s="7" t="s">
        <v>970</v>
      </c>
      <c r="F170" s="29"/>
      <c r="G170" s="31" t="s">
        <v>972</v>
      </c>
      <c r="H170" t="s">
        <v>1286</v>
      </c>
      <c r="I170" t="s">
        <v>1286</v>
      </c>
    </row>
    <row r="171" spans="1:9" x14ac:dyDescent="0.25">
      <c r="A171" s="5" t="s">
        <v>276</v>
      </c>
      <c r="B171" s="3" t="s">
        <v>277</v>
      </c>
      <c r="C171" s="10" t="s">
        <v>970</v>
      </c>
      <c r="D171" s="7" t="s">
        <v>970</v>
      </c>
      <c r="E171" s="7" t="s">
        <v>970</v>
      </c>
      <c r="F171" s="29" t="s">
        <v>970</v>
      </c>
      <c r="G171" s="31" t="s">
        <v>971</v>
      </c>
      <c r="H171" t="s">
        <v>1287</v>
      </c>
      <c r="I171" t="s">
        <v>1287</v>
      </c>
    </row>
    <row r="172" spans="1:9" x14ac:dyDescent="0.25">
      <c r="A172" s="5" t="s">
        <v>278</v>
      </c>
      <c r="B172" s="3" t="s">
        <v>279</v>
      </c>
      <c r="C172" s="10"/>
      <c r="F172" s="29"/>
      <c r="G172" s="31" t="s">
        <v>973</v>
      </c>
      <c r="H172" t="s">
        <v>1286</v>
      </c>
      <c r="I172" t="s">
        <v>1286</v>
      </c>
    </row>
    <row r="173" spans="1:9" x14ac:dyDescent="0.25">
      <c r="A173" s="5" t="s">
        <v>280</v>
      </c>
      <c r="B173" s="3" t="s">
        <v>281</v>
      </c>
      <c r="C173" s="10"/>
      <c r="F173" s="29"/>
      <c r="G173" s="31" t="s">
        <v>973</v>
      </c>
      <c r="H173" t="s">
        <v>1287</v>
      </c>
      <c r="I173" t="s">
        <v>1287</v>
      </c>
    </row>
    <row r="174" spans="1:9" x14ac:dyDescent="0.25">
      <c r="A174" s="5" t="s">
        <v>282</v>
      </c>
      <c r="B174" s="3" t="s">
        <v>283</v>
      </c>
      <c r="C174" s="10" t="s">
        <v>970</v>
      </c>
      <c r="D174" s="7" t="s">
        <v>970</v>
      </c>
      <c r="E174" s="7" t="s">
        <v>970</v>
      </c>
      <c r="F174" s="29" t="s">
        <v>970</v>
      </c>
      <c r="G174" s="31" t="s">
        <v>971</v>
      </c>
      <c r="H174" t="s">
        <v>1287</v>
      </c>
      <c r="I174" t="s">
        <v>1287</v>
      </c>
    </row>
    <row r="175" spans="1:9" x14ac:dyDescent="0.25">
      <c r="A175" s="5" t="s">
        <v>284</v>
      </c>
      <c r="B175" s="3" t="s">
        <v>285</v>
      </c>
      <c r="C175" s="10" t="s">
        <v>970</v>
      </c>
      <c r="D175" s="7" t="s">
        <v>970</v>
      </c>
      <c r="E175" s="7" t="s">
        <v>970</v>
      </c>
      <c r="F175" s="29" t="s">
        <v>970</v>
      </c>
      <c r="G175" s="31" t="s">
        <v>971</v>
      </c>
      <c r="H175" t="s">
        <v>1287</v>
      </c>
      <c r="I175" t="s">
        <v>1287</v>
      </c>
    </row>
    <row r="176" spans="1:9" x14ac:dyDescent="0.25">
      <c r="A176" s="5" t="s">
        <v>286</v>
      </c>
      <c r="B176" s="3" t="s">
        <v>287</v>
      </c>
      <c r="C176" s="10" t="s">
        <v>970</v>
      </c>
      <c r="D176" s="7" t="s">
        <v>970</v>
      </c>
      <c r="E176" s="7" t="s">
        <v>970</v>
      </c>
      <c r="F176" s="29" t="s">
        <v>970</v>
      </c>
      <c r="G176" s="31" t="s">
        <v>971</v>
      </c>
      <c r="H176" t="s">
        <v>1286</v>
      </c>
      <c r="I176" t="s">
        <v>1286</v>
      </c>
    </row>
    <row r="177" spans="1:9" x14ac:dyDescent="0.25">
      <c r="A177" s="5" t="s">
        <v>288</v>
      </c>
      <c r="B177" s="3" t="s">
        <v>289</v>
      </c>
      <c r="C177" s="10" t="s">
        <v>970</v>
      </c>
      <c r="D177" s="7" t="s">
        <v>970</v>
      </c>
      <c r="E177" s="7" t="s">
        <v>970</v>
      </c>
      <c r="F177" s="29" t="s">
        <v>970</v>
      </c>
      <c r="G177" s="31" t="s">
        <v>971</v>
      </c>
      <c r="H177" t="s">
        <v>1287</v>
      </c>
      <c r="I177" t="s">
        <v>1287</v>
      </c>
    </row>
    <row r="178" spans="1:9" x14ac:dyDescent="0.25">
      <c r="A178" s="5" t="s">
        <v>290</v>
      </c>
      <c r="B178" s="3" t="s">
        <v>291</v>
      </c>
      <c r="C178" s="10" t="s">
        <v>970</v>
      </c>
      <c r="D178" s="7" t="s">
        <v>970</v>
      </c>
      <c r="E178" s="7" t="s">
        <v>970</v>
      </c>
      <c r="F178" s="29" t="s">
        <v>970</v>
      </c>
      <c r="G178" s="31" t="s">
        <v>971</v>
      </c>
      <c r="H178" t="s">
        <v>1286</v>
      </c>
      <c r="I178" t="s">
        <v>1286</v>
      </c>
    </row>
    <row r="179" spans="1:9" x14ac:dyDescent="0.25">
      <c r="A179" s="5" t="s">
        <v>292</v>
      </c>
      <c r="B179" s="3" t="s">
        <v>293</v>
      </c>
      <c r="C179" s="10" t="s">
        <v>970</v>
      </c>
      <c r="D179" s="7" t="s">
        <v>970</v>
      </c>
      <c r="E179" s="7" t="s">
        <v>970</v>
      </c>
      <c r="F179" s="29" t="s">
        <v>970</v>
      </c>
      <c r="G179" s="31" t="s">
        <v>971</v>
      </c>
      <c r="H179" t="s">
        <v>1287</v>
      </c>
      <c r="I179" t="s">
        <v>1287</v>
      </c>
    </row>
    <row r="180" spans="1:9" x14ac:dyDescent="0.25">
      <c r="A180" s="5" t="s">
        <v>294</v>
      </c>
      <c r="B180" s="3" t="s">
        <v>295</v>
      </c>
      <c r="C180" s="10" t="s">
        <v>970</v>
      </c>
      <c r="D180" s="7" t="s">
        <v>970</v>
      </c>
      <c r="E180" s="7" t="s">
        <v>970</v>
      </c>
      <c r="F180" s="29"/>
      <c r="G180" s="31" t="s">
        <v>972</v>
      </c>
      <c r="H180" t="s">
        <v>1286</v>
      </c>
      <c r="I180" t="s">
        <v>1286</v>
      </c>
    </row>
    <row r="181" spans="1:9" x14ac:dyDescent="0.25">
      <c r="A181" s="5" t="s">
        <v>296</v>
      </c>
      <c r="B181" s="3" t="s">
        <v>297</v>
      </c>
      <c r="C181" s="10" t="s">
        <v>970</v>
      </c>
      <c r="D181" s="7" t="s">
        <v>970</v>
      </c>
      <c r="E181" s="7" t="s">
        <v>970</v>
      </c>
      <c r="F181" s="29" t="s">
        <v>970</v>
      </c>
      <c r="G181" s="31" t="s">
        <v>971</v>
      </c>
      <c r="H181" t="s">
        <v>1287</v>
      </c>
      <c r="I181" t="s">
        <v>1287</v>
      </c>
    </row>
    <row r="182" spans="1:9" x14ac:dyDescent="0.25">
      <c r="A182" s="5" t="s">
        <v>298</v>
      </c>
      <c r="B182" s="3" t="s">
        <v>299</v>
      </c>
      <c r="C182" s="10" t="s">
        <v>970</v>
      </c>
      <c r="D182" s="7" t="s">
        <v>970</v>
      </c>
      <c r="E182" s="7" t="s">
        <v>970</v>
      </c>
      <c r="F182" s="29" t="s">
        <v>970</v>
      </c>
      <c r="G182" s="31" t="s">
        <v>971</v>
      </c>
      <c r="H182" t="s">
        <v>1287</v>
      </c>
      <c r="I182" t="s">
        <v>1287</v>
      </c>
    </row>
    <row r="183" spans="1:9" x14ac:dyDescent="0.25">
      <c r="A183" s="5" t="s">
        <v>300</v>
      </c>
      <c r="B183" s="3" t="s">
        <v>301</v>
      </c>
      <c r="C183" s="10" t="s">
        <v>970</v>
      </c>
      <c r="D183" s="7" t="s">
        <v>970</v>
      </c>
      <c r="E183" s="7" t="s">
        <v>970</v>
      </c>
      <c r="F183" s="29" t="s">
        <v>970</v>
      </c>
      <c r="G183" s="31" t="s">
        <v>971</v>
      </c>
      <c r="H183" t="s">
        <v>1286</v>
      </c>
      <c r="I183" t="s">
        <v>1286</v>
      </c>
    </row>
    <row r="184" spans="1:9" x14ac:dyDescent="0.25">
      <c r="A184" s="5" t="s">
        <v>302</v>
      </c>
      <c r="B184" s="3" t="s">
        <v>303</v>
      </c>
      <c r="C184" s="10" t="s">
        <v>970</v>
      </c>
      <c r="D184" s="7" t="s">
        <v>970</v>
      </c>
      <c r="E184" s="7" t="s">
        <v>970</v>
      </c>
      <c r="F184" s="29" t="s">
        <v>970</v>
      </c>
      <c r="G184" s="31" t="s">
        <v>971</v>
      </c>
      <c r="H184" t="s">
        <v>1286</v>
      </c>
      <c r="I184" t="s">
        <v>1286</v>
      </c>
    </row>
    <row r="185" spans="1:9" x14ac:dyDescent="0.25">
      <c r="A185" s="5" t="s">
        <v>304</v>
      </c>
      <c r="B185" s="3" t="s">
        <v>305</v>
      </c>
      <c r="C185" s="10" t="s">
        <v>970</v>
      </c>
      <c r="D185" s="7" t="s">
        <v>970</v>
      </c>
      <c r="E185" s="7" t="s">
        <v>970</v>
      </c>
      <c r="F185" s="29" t="s">
        <v>970</v>
      </c>
      <c r="G185" s="31" t="s">
        <v>971</v>
      </c>
      <c r="H185" t="s">
        <v>1286</v>
      </c>
      <c r="I185" t="s">
        <v>1286</v>
      </c>
    </row>
    <row r="186" spans="1:9" x14ac:dyDescent="0.25">
      <c r="A186" s="5" t="s">
        <v>306</v>
      </c>
      <c r="B186" s="3" t="s">
        <v>307</v>
      </c>
      <c r="C186" s="10" t="s">
        <v>970</v>
      </c>
      <c r="D186" s="7" t="s">
        <v>970</v>
      </c>
      <c r="E186" s="7" t="s">
        <v>970</v>
      </c>
      <c r="F186" s="29" t="s">
        <v>970</v>
      </c>
      <c r="G186" s="31" t="s">
        <v>971</v>
      </c>
      <c r="H186" t="s">
        <v>1287</v>
      </c>
      <c r="I186" t="s">
        <v>1287</v>
      </c>
    </row>
    <row r="187" spans="1:9" x14ac:dyDescent="0.25">
      <c r="A187" s="5" t="s">
        <v>308</v>
      </c>
      <c r="B187" s="3" t="s">
        <v>309</v>
      </c>
      <c r="C187" s="10" t="s">
        <v>970</v>
      </c>
      <c r="D187" s="7" t="s">
        <v>970</v>
      </c>
      <c r="E187" s="7" t="s">
        <v>970</v>
      </c>
      <c r="F187" s="29" t="s">
        <v>970</v>
      </c>
      <c r="G187" s="31" t="s">
        <v>971</v>
      </c>
      <c r="H187" t="s">
        <v>1287</v>
      </c>
      <c r="I187" t="s">
        <v>1287</v>
      </c>
    </row>
    <row r="188" spans="1:9" x14ac:dyDescent="0.25">
      <c r="A188" s="5" t="s">
        <v>310</v>
      </c>
      <c r="B188" s="3" t="s">
        <v>311</v>
      </c>
      <c r="C188" s="10" t="s">
        <v>970</v>
      </c>
      <c r="D188" s="7" t="s">
        <v>970</v>
      </c>
      <c r="E188" s="7" t="s">
        <v>970</v>
      </c>
      <c r="F188" s="29" t="s">
        <v>970</v>
      </c>
      <c r="G188" s="31" t="s">
        <v>971</v>
      </c>
      <c r="H188" t="s">
        <v>1287</v>
      </c>
      <c r="I188" t="s">
        <v>1287</v>
      </c>
    </row>
    <row r="189" spans="1:9" x14ac:dyDescent="0.25">
      <c r="A189" s="5" t="s">
        <v>312</v>
      </c>
      <c r="B189" s="3" t="s">
        <v>313</v>
      </c>
      <c r="C189" s="10" t="s">
        <v>970</v>
      </c>
      <c r="D189" s="7" t="s">
        <v>970</v>
      </c>
      <c r="E189" s="7" t="s">
        <v>970</v>
      </c>
      <c r="F189" s="29" t="s">
        <v>970</v>
      </c>
      <c r="G189" s="31" t="s">
        <v>971</v>
      </c>
      <c r="H189" t="s">
        <v>1287</v>
      </c>
      <c r="I189" t="s">
        <v>1287</v>
      </c>
    </row>
    <row r="190" spans="1:9" x14ac:dyDescent="0.25">
      <c r="A190" s="5" t="s">
        <v>314</v>
      </c>
      <c r="B190" s="3" t="s">
        <v>315</v>
      </c>
      <c r="C190" s="10" t="s">
        <v>970</v>
      </c>
      <c r="D190" s="7" t="s">
        <v>970</v>
      </c>
      <c r="E190" s="7" t="s">
        <v>970</v>
      </c>
      <c r="F190" s="29" t="s">
        <v>970</v>
      </c>
      <c r="G190" s="31" t="s">
        <v>971</v>
      </c>
      <c r="H190" t="s">
        <v>1287</v>
      </c>
      <c r="I190" t="s">
        <v>1287</v>
      </c>
    </row>
    <row r="191" spans="1:9" x14ac:dyDescent="0.25">
      <c r="A191" s="5" t="s">
        <v>316</v>
      </c>
      <c r="B191" s="3" t="s">
        <v>317</v>
      </c>
      <c r="C191" s="10" t="s">
        <v>970</v>
      </c>
      <c r="D191" s="7" t="s">
        <v>970</v>
      </c>
      <c r="E191" s="7" t="s">
        <v>970</v>
      </c>
      <c r="F191" s="29" t="s">
        <v>970</v>
      </c>
      <c r="G191" s="31" t="s">
        <v>971</v>
      </c>
      <c r="H191" t="s">
        <v>1287</v>
      </c>
      <c r="I191" t="s">
        <v>1287</v>
      </c>
    </row>
    <row r="192" spans="1:9" x14ac:dyDescent="0.25">
      <c r="A192" s="5" t="s">
        <v>318</v>
      </c>
      <c r="B192" s="3" t="s">
        <v>319</v>
      </c>
      <c r="C192" s="10" t="s">
        <v>970</v>
      </c>
      <c r="D192" s="7" t="s">
        <v>970</v>
      </c>
      <c r="E192" s="7" t="s">
        <v>970</v>
      </c>
      <c r="F192" s="29" t="s">
        <v>970</v>
      </c>
      <c r="G192" s="31" t="s">
        <v>971</v>
      </c>
      <c r="H192" t="s">
        <v>1287</v>
      </c>
      <c r="I192" t="s">
        <v>1287</v>
      </c>
    </row>
    <row r="193" spans="1:9" x14ac:dyDescent="0.25">
      <c r="A193" s="5" t="s">
        <v>320</v>
      </c>
      <c r="B193" s="3" t="s">
        <v>321</v>
      </c>
      <c r="C193" s="10" t="s">
        <v>970</v>
      </c>
      <c r="D193" s="7" t="s">
        <v>970</v>
      </c>
      <c r="E193" s="7" t="s">
        <v>970</v>
      </c>
      <c r="F193" s="29" t="s">
        <v>970</v>
      </c>
      <c r="G193" s="31" t="s">
        <v>971</v>
      </c>
      <c r="H193" t="s">
        <v>1287</v>
      </c>
      <c r="I193" t="s">
        <v>1287</v>
      </c>
    </row>
    <row r="194" spans="1:9" x14ac:dyDescent="0.25">
      <c r="A194" s="5" t="s">
        <v>322</v>
      </c>
      <c r="B194" s="3" t="s">
        <v>323</v>
      </c>
      <c r="C194" s="10" t="s">
        <v>970</v>
      </c>
      <c r="D194" s="7" t="s">
        <v>970</v>
      </c>
      <c r="E194" s="7" t="s">
        <v>970</v>
      </c>
      <c r="F194" s="29" t="s">
        <v>970</v>
      </c>
      <c r="G194" s="31" t="s">
        <v>971</v>
      </c>
      <c r="H194" t="s">
        <v>1287</v>
      </c>
      <c r="I194" t="s">
        <v>1287</v>
      </c>
    </row>
    <row r="195" spans="1:9" x14ac:dyDescent="0.25">
      <c r="A195" s="5" t="s">
        <v>324</v>
      </c>
      <c r="B195" s="3" t="s">
        <v>325</v>
      </c>
      <c r="C195" s="10" t="s">
        <v>970</v>
      </c>
      <c r="D195" s="7" t="s">
        <v>970</v>
      </c>
      <c r="E195" s="7" t="s">
        <v>970</v>
      </c>
      <c r="F195" s="29" t="s">
        <v>970</v>
      </c>
      <c r="G195" s="31" t="s">
        <v>971</v>
      </c>
      <c r="H195" t="s">
        <v>1287</v>
      </c>
      <c r="I195" t="s">
        <v>1287</v>
      </c>
    </row>
    <row r="196" spans="1:9" x14ac:dyDescent="0.25">
      <c r="A196" s="5" t="s">
        <v>326</v>
      </c>
      <c r="B196" s="3" t="s">
        <v>327</v>
      </c>
      <c r="C196" s="10" t="s">
        <v>970</v>
      </c>
      <c r="D196" s="7" t="s">
        <v>970</v>
      </c>
      <c r="E196" s="7" t="s">
        <v>970</v>
      </c>
      <c r="F196" s="29" t="s">
        <v>970</v>
      </c>
      <c r="G196" s="31" t="s">
        <v>971</v>
      </c>
      <c r="H196" t="s">
        <v>1287</v>
      </c>
      <c r="I196" t="s">
        <v>1287</v>
      </c>
    </row>
    <row r="197" spans="1:9" x14ac:dyDescent="0.25">
      <c r="A197" s="5" t="s">
        <v>328</v>
      </c>
      <c r="B197" s="3" t="s">
        <v>329</v>
      </c>
      <c r="C197" s="10" t="s">
        <v>970</v>
      </c>
      <c r="D197" s="7" t="s">
        <v>970</v>
      </c>
      <c r="E197" s="7" t="s">
        <v>970</v>
      </c>
      <c r="F197" s="29" t="s">
        <v>970</v>
      </c>
      <c r="G197" s="31" t="s">
        <v>971</v>
      </c>
      <c r="H197" t="s">
        <v>1287</v>
      </c>
      <c r="I197" t="s">
        <v>1287</v>
      </c>
    </row>
    <row r="198" spans="1:9" x14ac:dyDescent="0.25">
      <c r="A198" s="5" t="s">
        <v>330</v>
      </c>
      <c r="B198" s="3" t="s">
        <v>331</v>
      </c>
      <c r="C198" s="10" t="s">
        <v>970</v>
      </c>
      <c r="D198" s="7" t="s">
        <v>970</v>
      </c>
      <c r="E198" s="7" t="s">
        <v>970</v>
      </c>
      <c r="F198" s="29" t="s">
        <v>970</v>
      </c>
      <c r="G198" s="31" t="s">
        <v>971</v>
      </c>
      <c r="H198" t="s">
        <v>1287</v>
      </c>
      <c r="I198" t="s">
        <v>1287</v>
      </c>
    </row>
    <row r="199" spans="1:9" x14ac:dyDescent="0.25">
      <c r="A199" s="5" t="s">
        <v>332</v>
      </c>
      <c r="B199" s="3" t="s">
        <v>333</v>
      </c>
      <c r="C199" s="10" t="s">
        <v>970</v>
      </c>
      <c r="D199" s="7" t="s">
        <v>970</v>
      </c>
      <c r="E199" s="7" t="s">
        <v>970</v>
      </c>
      <c r="F199" s="29" t="s">
        <v>970</v>
      </c>
      <c r="G199" s="31" t="s">
        <v>971</v>
      </c>
      <c r="H199" t="s">
        <v>1287</v>
      </c>
      <c r="I199" t="s">
        <v>1287</v>
      </c>
    </row>
    <row r="200" spans="1:9" x14ac:dyDescent="0.25">
      <c r="A200" s="5" t="s">
        <v>334</v>
      </c>
      <c r="B200" s="3" t="s">
        <v>335</v>
      </c>
      <c r="C200" s="10" t="s">
        <v>970</v>
      </c>
      <c r="D200" s="7" t="s">
        <v>970</v>
      </c>
      <c r="E200" s="7" t="s">
        <v>970</v>
      </c>
      <c r="F200" s="29" t="s">
        <v>970</v>
      </c>
      <c r="G200" s="31" t="s">
        <v>971</v>
      </c>
      <c r="H200" t="s">
        <v>1287</v>
      </c>
      <c r="I200" t="s">
        <v>1287</v>
      </c>
    </row>
    <row r="201" spans="1:9" x14ac:dyDescent="0.25">
      <c r="A201" s="5" t="s">
        <v>336</v>
      </c>
      <c r="B201" s="3" t="s">
        <v>337</v>
      </c>
      <c r="C201" s="10" t="s">
        <v>970</v>
      </c>
      <c r="D201" s="7" t="s">
        <v>970</v>
      </c>
      <c r="E201" s="7" t="s">
        <v>970</v>
      </c>
      <c r="F201" s="29" t="s">
        <v>970</v>
      </c>
      <c r="G201" s="31" t="s">
        <v>971</v>
      </c>
      <c r="H201" t="s">
        <v>1287</v>
      </c>
      <c r="I201" t="s">
        <v>1287</v>
      </c>
    </row>
    <row r="202" spans="1:9" x14ac:dyDescent="0.25">
      <c r="A202" s="5" t="s">
        <v>338</v>
      </c>
      <c r="B202" s="3" t="s">
        <v>339</v>
      </c>
      <c r="C202" s="10" t="s">
        <v>970</v>
      </c>
      <c r="D202" s="7" t="s">
        <v>970</v>
      </c>
      <c r="E202" s="7" t="s">
        <v>970</v>
      </c>
      <c r="F202" s="29" t="s">
        <v>970</v>
      </c>
      <c r="G202" s="31" t="s">
        <v>971</v>
      </c>
      <c r="H202" t="s">
        <v>1287</v>
      </c>
      <c r="I202" t="s">
        <v>1287</v>
      </c>
    </row>
    <row r="203" spans="1:9" x14ac:dyDescent="0.25">
      <c r="A203" s="5" t="s">
        <v>340</v>
      </c>
      <c r="B203" s="3" t="s">
        <v>341</v>
      </c>
      <c r="C203" s="10" t="s">
        <v>970</v>
      </c>
      <c r="D203" s="7" t="s">
        <v>970</v>
      </c>
      <c r="E203" s="7" t="s">
        <v>970</v>
      </c>
      <c r="F203" s="29" t="s">
        <v>970</v>
      </c>
      <c r="G203" s="31" t="s">
        <v>971</v>
      </c>
      <c r="H203" t="s">
        <v>1287</v>
      </c>
      <c r="I203" t="s">
        <v>1287</v>
      </c>
    </row>
    <row r="204" spans="1:9" x14ac:dyDescent="0.25">
      <c r="A204" s="5" t="s">
        <v>342</v>
      </c>
      <c r="B204" s="3" t="s">
        <v>343</v>
      </c>
      <c r="C204" s="10" t="s">
        <v>970</v>
      </c>
      <c r="D204" s="7" t="s">
        <v>970</v>
      </c>
      <c r="E204" s="7" t="s">
        <v>970</v>
      </c>
      <c r="F204" s="29" t="s">
        <v>970</v>
      </c>
      <c r="G204" s="31" t="s">
        <v>971</v>
      </c>
      <c r="H204" t="s">
        <v>1287</v>
      </c>
      <c r="I204" t="s">
        <v>1287</v>
      </c>
    </row>
    <row r="205" spans="1:9" x14ac:dyDescent="0.25">
      <c r="A205" s="5" t="s">
        <v>344</v>
      </c>
      <c r="B205" s="3" t="s">
        <v>345</v>
      </c>
      <c r="C205" s="10" t="s">
        <v>970</v>
      </c>
      <c r="D205" s="7" t="s">
        <v>970</v>
      </c>
      <c r="E205" s="7" t="s">
        <v>970</v>
      </c>
      <c r="F205" s="29" t="s">
        <v>970</v>
      </c>
      <c r="G205" s="31" t="s">
        <v>971</v>
      </c>
      <c r="H205" t="s">
        <v>1286</v>
      </c>
      <c r="I205" t="s">
        <v>1286</v>
      </c>
    </row>
    <row r="206" spans="1:9" x14ac:dyDescent="0.25">
      <c r="A206" s="5" t="s">
        <v>346</v>
      </c>
      <c r="B206" s="3" t="s">
        <v>347</v>
      </c>
      <c r="C206" s="10" t="s">
        <v>970</v>
      </c>
      <c r="F206" s="29"/>
      <c r="G206" s="31" t="s">
        <v>972</v>
      </c>
      <c r="H206" t="s">
        <v>1286</v>
      </c>
      <c r="I206" t="s">
        <v>1286</v>
      </c>
    </row>
    <row r="207" spans="1:9" x14ac:dyDescent="0.25">
      <c r="A207" s="5" t="s">
        <v>348</v>
      </c>
      <c r="B207" s="3" t="s">
        <v>349</v>
      </c>
      <c r="C207" s="10" t="s">
        <v>970</v>
      </c>
      <c r="D207" s="7" t="s">
        <v>970</v>
      </c>
      <c r="E207" s="7" t="s">
        <v>970</v>
      </c>
      <c r="F207" s="29" t="s">
        <v>970</v>
      </c>
      <c r="G207" s="31" t="s">
        <v>971</v>
      </c>
      <c r="H207" t="s">
        <v>1286</v>
      </c>
      <c r="I207" t="s">
        <v>1286</v>
      </c>
    </row>
    <row r="208" spans="1:9" x14ac:dyDescent="0.25">
      <c r="A208" s="5" t="s">
        <v>350</v>
      </c>
      <c r="B208" s="3" t="s">
        <v>351</v>
      </c>
      <c r="C208" s="10"/>
      <c r="F208" s="29"/>
      <c r="G208" s="31" t="s">
        <v>973</v>
      </c>
      <c r="H208" t="s">
        <v>1286</v>
      </c>
      <c r="I208" t="s">
        <v>1286</v>
      </c>
    </row>
    <row r="209" spans="1:9" x14ac:dyDescent="0.25">
      <c r="A209" s="5" t="s">
        <v>352</v>
      </c>
      <c r="B209" s="3" t="s">
        <v>353</v>
      </c>
      <c r="C209" s="10" t="s">
        <v>970</v>
      </c>
      <c r="D209" s="7" t="s">
        <v>970</v>
      </c>
      <c r="E209" s="7" t="s">
        <v>970</v>
      </c>
      <c r="F209" s="29" t="s">
        <v>970</v>
      </c>
      <c r="G209" s="31" t="s">
        <v>971</v>
      </c>
      <c r="H209" t="s">
        <v>1287</v>
      </c>
      <c r="I209" t="s">
        <v>1287</v>
      </c>
    </row>
    <row r="210" spans="1:9" x14ac:dyDescent="0.25">
      <c r="A210" s="5" t="s">
        <v>354</v>
      </c>
      <c r="B210" s="3" t="s">
        <v>355</v>
      </c>
      <c r="C210" s="10" t="s">
        <v>970</v>
      </c>
      <c r="D210" s="7" t="s">
        <v>970</v>
      </c>
      <c r="E210" s="7" t="s">
        <v>970</v>
      </c>
      <c r="F210" s="29" t="s">
        <v>970</v>
      </c>
      <c r="G210" s="31" t="s">
        <v>971</v>
      </c>
      <c r="H210" t="s">
        <v>1287</v>
      </c>
      <c r="I210" t="s">
        <v>1287</v>
      </c>
    </row>
    <row r="211" spans="1:9" x14ac:dyDescent="0.25">
      <c r="A211" s="5" t="s">
        <v>356</v>
      </c>
      <c r="B211" s="3" t="s">
        <v>357</v>
      </c>
      <c r="C211" s="10" t="s">
        <v>970</v>
      </c>
      <c r="D211" s="7" t="s">
        <v>970</v>
      </c>
      <c r="F211" s="29" t="s">
        <v>970</v>
      </c>
      <c r="G211" s="31" t="s">
        <v>972</v>
      </c>
      <c r="H211" t="s">
        <v>1287</v>
      </c>
      <c r="I211" t="s">
        <v>1287</v>
      </c>
    </row>
    <row r="212" spans="1:9" x14ac:dyDescent="0.25">
      <c r="A212" s="5" t="s">
        <v>358</v>
      </c>
      <c r="B212" s="3" t="s">
        <v>359</v>
      </c>
      <c r="C212" s="10" t="s">
        <v>970</v>
      </c>
      <c r="D212" s="7" t="s">
        <v>970</v>
      </c>
      <c r="E212" s="7" t="s">
        <v>970</v>
      </c>
      <c r="F212" s="29" t="s">
        <v>970</v>
      </c>
      <c r="G212" s="31" t="s">
        <v>971</v>
      </c>
      <c r="H212" t="s">
        <v>1287</v>
      </c>
      <c r="I212" t="s">
        <v>1287</v>
      </c>
    </row>
    <row r="213" spans="1:9" x14ac:dyDescent="0.25">
      <c r="A213" s="5" t="s">
        <v>360</v>
      </c>
      <c r="B213" s="3" t="s">
        <v>361</v>
      </c>
      <c r="C213" s="10" t="s">
        <v>970</v>
      </c>
      <c r="D213" s="7" t="s">
        <v>970</v>
      </c>
      <c r="E213" s="7" t="s">
        <v>970</v>
      </c>
      <c r="F213" s="29" t="s">
        <v>970</v>
      </c>
      <c r="G213" s="31" t="s">
        <v>971</v>
      </c>
      <c r="H213" t="s">
        <v>1287</v>
      </c>
      <c r="I213" t="s">
        <v>1287</v>
      </c>
    </row>
    <row r="214" spans="1:9" x14ac:dyDescent="0.25">
      <c r="A214" s="5" t="s">
        <v>362</v>
      </c>
      <c r="B214" s="3" t="s">
        <v>363</v>
      </c>
      <c r="C214" s="10" t="s">
        <v>970</v>
      </c>
      <c r="D214" s="7" t="s">
        <v>970</v>
      </c>
      <c r="E214" s="7" t="s">
        <v>970</v>
      </c>
      <c r="F214" s="29" t="s">
        <v>970</v>
      </c>
      <c r="G214" s="31" t="s">
        <v>971</v>
      </c>
      <c r="H214" t="s">
        <v>1286</v>
      </c>
      <c r="I214" t="s">
        <v>1286</v>
      </c>
    </row>
    <row r="215" spans="1:9" x14ac:dyDescent="0.25">
      <c r="A215" s="5" t="s">
        <v>364</v>
      </c>
      <c r="B215" s="3" t="s">
        <v>365</v>
      </c>
      <c r="C215" s="10" t="s">
        <v>970</v>
      </c>
      <c r="D215" s="7" t="s">
        <v>970</v>
      </c>
      <c r="E215" s="7" t="s">
        <v>970</v>
      </c>
      <c r="F215" s="29" t="s">
        <v>970</v>
      </c>
      <c r="G215" s="31" t="s">
        <v>971</v>
      </c>
      <c r="H215" t="s">
        <v>1286</v>
      </c>
      <c r="I215" t="s">
        <v>1286</v>
      </c>
    </row>
    <row r="216" spans="1:9" x14ac:dyDescent="0.25">
      <c r="A216" s="5" t="s">
        <v>366</v>
      </c>
      <c r="B216" s="3" t="s">
        <v>367</v>
      </c>
      <c r="C216" s="10" t="s">
        <v>970</v>
      </c>
      <c r="D216" s="7" t="s">
        <v>970</v>
      </c>
      <c r="E216" s="7" t="s">
        <v>970</v>
      </c>
      <c r="F216" s="29" t="s">
        <v>970</v>
      </c>
      <c r="G216" s="31" t="s">
        <v>971</v>
      </c>
      <c r="H216" t="s">
        <v>1286</v>
      </c>
      <c r="I216" t="s">
        <v>1286</v>
      </c>
    </row>
    <row r="217" spans="1:9" x14ac:dyDescent="0.25">
      <c r="A217" s="5" t="s">
        <v>368</v>
      </c>
      <c r="B217" s="3" t="s">
        <v>369</v>
      </c>
      <c r="C217" s="10" t="s">
        <v>970</v>
      </c>
      <c r="D217" s="7" t="s">
        <v>970</v>
      </c>
      <c r="E217" s="7" t="s">
        <v>970</v>
      </c>
      <c r="F217" s="29" t="s">
        <v>970</v>
      </c>
      <c r="G217" s="31" t="s">
        <v>971</v>
      </c>
      <c r="H217" t="s">
        <v>1287</v>
      </c>
      <c r="I217" t="s">
        <v>1287</v>
      </c>
    </row>
    <row r="218" spans="1:9" x14ac:dyDescent="0.25">
      <c r="A218" s="5" t="s">
        <v>370</v>
      </c>
      <c r="B218" s="3" t="s">
        <v>371</v>
      </c>
      <c r="C218" s="10"/>
      <c r="D218" s="7" t="s">
        <v>970</v>
      </c>
      <c r="E218" s="7" t="s">
        <v>970</v>
      </c>
      <c r="F218" s="29" t="s">
        <v>970</v>
      </c>
      <c r="G218" s="31" t="s">
        <v>972</v>
      </c>
      <c r="H218" t="s">
        <v>1286</v>
      </c>
      <c r="I218" t="s">
        <v>1286</v>
      </c>
    </row>
    <row r="219" spans="1:9" x14ac:dyDescent="0.25">
      <c r="A219" s="5" t="s">
        <v>372</v>
      </c>
      <c r="B219" s="3" t="s">
        <v>373</v>
      </c>
      <c r="C219" s="10" t="s">
        <v>970</v>
      </c>
      <c r="D219" s="7" t="s">
        <v>970</v>
      </c>
      <c r="E219" s="7" t="s">
        <v>970</v>
      </c>
      <c r="F219" s="29" t="s">
        <v>970</v>
      </c>
      <c r="G219" s="31" t="s">
        <v>971</v>
      </c>
      <c r="H219" t="s">
        <v>1287</v>
      </c>
      <c r="I219" t="s">
        <v>1287</v>
      </c>
    </row>
    <row r="220" spans="1:9" x14ac:dyDescent="0.25">
      <c r="A220" s="5" t="s">
        <v>374</v>
      </c>
      <c r="B220" s="3" t="s">
        <v>375</v>
      </c>
      <c r="C220" s="10" t="s">
        <v>970</v>
      </c>
      <c r="D220" s="7" t="s">
        <v>970</v>
      </c>
      <c r="E220" s="7" t="s">
        <v>970</v>
      </c>
      <c r="F220" s="29" t="s">
        <v>970</v>
      </c>
      <c r="G220" s="31" t="s">
        <v>971</v>
      </c>
      <c r="H220" t="s">
        <v>1286</v>
      </c>
      <c r="I220" t="s">
        <v>1286</v>
      </c>
    </row>
    <row r="221" spans="1:9" x14ac:dyDescent="0.25">
      <c r="A221" s="5" t="s">
        <v>376</v>
      </c>
      <c r="B221" s="3" t="s">
        <v>377</v>
      </c>
      <c r="C221" s="10" t="s">
        <v>970</v>
      </c>
      <c r="D221" s="7" t="s">
        <v>970</v>
      </c>
      <c r="E221" s="7" t="s">
        <v>970</v>
      </c>
      <c r="F221" s="29" t="s">
        <v>970</v>
      </c>
      <c r="G221" s="31" t="s">
        <v>971</v>
      </c>
      <c r="H221" t="s">
        <v>1287</v>
      </c>
      <c r="I221" t="s">
        <v>1287</v>
      </c>
    </row>
    <row r="222" spans="1:9" x14ac:dyDescent="0.25">
      <c r="A222" s="5" t="s">
        <v>378</v>
      </c>
      <c r="B222" s="3" t="s">
        <v>379</v>
      </c>
      <c r="C222" s="10"/>
      <c r="F222" s="29"/>
      <c r="G222" s="31" t="s">
        <v>973</v>
      </c>
      <c r="H222" t="s">
        <v>1286</v>
      </c>
      <c r="I222" t="s">
        <v>1286</v>
      </c>
    </row>
    <row r="223" spans="1:9" x14ac:dyDescent="0.25">
      <c r="A223" s="5" t="s">
        <v>380</v>
      </c>
      <c r="B223" s="3" t="s">
        <v>381</v>
      </c>
      <c r="C223" s="10" t="s">
        <v>970</v>
      </c>
      <c r="D223" s="7" t="s">
        <v>970</v>
      </c>
      <c r="E223" s="7" t="s">
        <v>970</v>
      </c>
      <c r="F223" s="29" t="s">
        <v>970</v>
      </c>
      <c r="G223" s="31" t="s">
        <v>971</v>
      </c>
      <c r="H223" t="s">
        <v>1286</v>
      </c>
      <c r="I223" t="s">
        <v>1286</v>
      </c>
    </row>
    <row r="224" spans="1:9" x14ac:dyDescent="0.25">
      <c r="A224" s="5" t="s">
        <v>382</v>
      </c>
      <c r="B224" s="3" t="s">
        <v>383</v>
      </c>
      <c r="C224" s="10" t="s">
        <v>970</v>
      </c>
      <c r="D224" s="7" t="s">
        <v>970</v>
      </c>
      <c r="E224" s="7" t="s">
        <v>970</v>
      </c>
      <c r="F224" s="29" t="s">
        <v>970</v>
      </c>
      <c r="G224" s="31" t="s">
        <v>971</v>
      </c>
      <c r="H224" t="s">
        <v>1286</v>
      </c>
      <c r="I224" t="s">
        <v>1286</v>
      </c>
    </row>
    <row r="225" spans="1:9" x14ac:dyDescent="0.25">
      <c r="A225" s="5" t="s">
        <v>384</v>
      </c>
      <c r="B225" s="3" t="s">
        <v>385</v>
      </c>
      <c r="C225" s="10" t="s">
        <v>970</v>
      </c>
      <c r="D225" s="7" t="s">
        <v>970</v>
      </c>
      <c r="E225" s="7" t="s">
        <v>970</v>
      </c>
      <c r="F225" s="29" t="s">
        <v>970</v>
      </c>
      <c r="G225" s="31" t="s">
        <v>971</v>
      </c>
      <c r="H225" t="s">
        <v>1287</v>
      </c>
      <c r="I225" t="s">
        <v>1286</v>
      </c>
    </row>
    <row r="226" spans="1:9" x14ac:dyDescent="0.25">
      <c r="A226" s="5" t="s">
        <v>386</v>
      </c>
      <c r="B226" s="3" t="s">
        <v>387</v>
      </c>
      <c r="C226" s="10" t="s">
        <v>970</v>
      </c>
      <c r="D226" s="7" t="s">
        <v>970</v>
      </c>
      <c r="E226" s="7" t="s">
        <v>970</v>
      </c>
      <c r="F226" s="29" t="s">
        <v>970</v>
      </c>
      <c r="G226" s="31" t="s">
        <v>971</v>
      </c>
      <c r="H226" t="s">
        <v>1286</v>
      </c>
      <c r="I226" t="s">
        <v>1287</v>
      </c>
    </row>
    <row r="227" spans="1:9" x14ac:dyDescent="0.25">
      <c r="A227" s="5" t="s">
        <v>388</v>
      </c>
      <c r="B227" s="3" t="s">
        <v>389</v>
      </c>
      <c r="C227" s="10" t="s">
        <v>970</v>
      </c>
      <c r="D227" s="7" t="s">
        <v>970</v>
      </c>
      <c r="E227" s="7" t="s">
        <v>970</v>
      </c>
      <c r="F227" s="29" t="s">
        <v>970</v>
      </c>
      <c r="G227" s="31" t="s">
        <v>971</v>
      </c>
      <c r="H227" t="s">
        <v>1287</v>
      </c>
      <c r="I227" t="s">
        <v>1286</v>
      </c>
    </row>
    <row r="228" spans="1:9" x14ac:dyDescent="0.25">
      <c r="A228" s="5" t="s">
        <v>390</v>
      </c>
      <c r="B228" s="3" t="s">
        <v>391</v>
      </c>
      <c r="C228" s="10" t="s">
        <v>970</v>
      </c>
      <c r="D228" s="7" t="s">
        <v>970</v>
      </c>
      <c r="E228" s="7" t="s">
        <v>970</v>
      </c>
      <c r="F228" s="29" t="s">
        <v>970</v>
      </c>
      <c r="G228" s="31" t="s">
        <v>971</v>
      </c>
      <c r="H228" t="s">
        <v>1286</v>
      </c>
      <c r="I228" t="s">
        <v>1286</v>
      </c>
    </row>
    <row r="229" spans="1:9" x14ac:dyDescent="0.25">
      <c r="A229" s="5" t="s">
        <v>392</v>
      </c>
      <c r="B229" s="3" t="s">
        <v>393</v>
      </c>
      <c r="C229" s="10" t="s">
        <v>970</v>
      </c>
      <c r="D229" s="7" t="s">
        <v>970</v>
      </c>
      <c r="E229" s="7" t="s">
        <v>970</v>
      </c>
      <c r="F229" s="29" t="s">
        <v>970</v>
      </c>
      <c r="G229" s="31" t="s">
        <v>971</v>
      </c>
      <c r="H229" t="s">
        <v>1286</v>
      </c>
      <c r="I229" t="s">
        <v>1286</v>
      </c>
    </row>
    <row r="230" spans="1:9" x14ac:dyDescent="0.25">
      <c r="A230" s="5" t="s">
        <v>394</v>
      </c>
      <c r="B230" s="3" t="s">
        <v>395</v>
      </c>
      <c r="C230" s="10" t="s">
        <v>970</v>
      </c>
      <c r="D230" s="7" t="s">
        <v>970</v>
      </c>
      <c r="E230" s="7" t="s">
        <v>970</v>
      </c>
      <c r="F230" s="29" t="s">
        <v>970</v>
      </c>
      <c r="G230" s="31" t="s">
        <v>971</v>
      </c>
      <c r="H230" t="s">
        <v>1286</v>
      </c>
      <c r="I230" t="s">
        <v>1286</v>
      </c>
    </row>
    <row r="231" spans="1:9" x14ac:dyDescent="0.25">
      <c r="A231" s="5" t="s">
        <v>396</v>
      </c>
      <c r="B231" s="3" t="s">
        <v>397</v>
      </c>
      <c r="C231" s="10" t="s">
        <v>970</v>
      </c>
      <c r="D231" s="7" t="s">
        <v>970</v>
      </c>
      <c r="E231" s="7" t="s">
        <v>970</v>
      </c>
      <c r="F231" s="29" t="s">
        <v>970</v>
      </c>
      <c r="G231" s="31" t="s">
        <v>971</v>
      </c>
      <c r="H231" t="s">
        <v>1286</v>
      </c>
      <c r="I231" t="s">
        <v>1286</v>
      </c>
    </row>
    <row r="232" spans="1:9" x14ac:dyDescent="0.25">
      <c r="A232" s="5" t="s">
        <v>398</v>
      </c>
      <c r="B232" s="3" t="s">
        <v>399</v>
      </c>
      <c r="C232" s="10" t="s">
        <v>970</v>
      </c>
      <c r="D232" s="7" t="s">
        <v>970</v>
      </c>
      <c r="E232" s="7" t="s">
        <v>970</v>
      </c>
      <c r="F232" s="29" t="s">
        <v>970</v>
      </c>
      <c r="G232" s="31" t="s">
        <v>971</v>
      </c>
      <c r="H232" t="s">
        <v>1287</v>
      </c>
      <c r="I232" t="s">
        <v>1287</v>
      </c>
    </row>
    <row r="233" spans="1:9" x14ac:dyDescent="0.25">
      <c r="A233" s="5" t="s">
        <v>400</v>
      </c>
      <c r="B233" s="3" t="s">
        <v>401</v>
      </c>
      <c r="C233" s="10" t="s">
        <v>970</v>
      </c>
      <c r="E233" s="7" t="s">
        <v>970</v>
      </c>
      <c r="F233" s="29" t="s">
        <v>970</v>
      </c>
      <c r="G233" s="31" t="s">
        <v>972</v>
      </c>
      <c r="H233" t="s">
        <v>1286</v>
      </c>
      <c r="I233" t="s">
        <v>1286</v>
      </c>
    </row>
    <row r="234" spans="1:9" x14ac:dyDescent="0.25">
      <c r="A234" s="5" t="s">
        <v>402</v>
      </c>
      <c r="B234" s="3" t="s">
        <v>403</v>
      </c>
      <c r="C234" s="10" t="s">
        <v>970</v>
      </c>
      <c r="D234" s="7" t="s">
        <v>970</v>
      </c>
      <c r="E234" s="7" t="s">
        <v>970</v>
      </c>
      <c r="F234" s="29" t="s">
        <v>970</v>
      </c>
      <c r="G234" s="31" t="s">
        <v>971</v>
      </c>
      <c r="H234" t="s">
        <v>1287</v>
      </c>
      <c r="I234" t="s">
        <v>1287</v>
      </c>
    </row>
    <row r="235" spans="1:9" x14ac:dyDescent="0.25">
      <c r="A235" s="5" t="s">
        <v>404</v>
      </c>
      <c r="B235" s="3" t="s">
        <v>405</v>
      </c>
      <c r="C235" s="10" t="s">
        <v>970</v>
      </c>
      <c r="D235" s="7" t="s">
        <v>970</v>
      </c>
      <c r="E235" s="7" t="s">
        <v>970</v>
      </c>
      <c r="F235" s="29" t="s">
        <v>970</v>
      </c>
      <c r="G235" s="31" t="s">
        <v>971</v>
      </c>
      <c r="H235" t="s">
        <v>1286</v>
      </c>
      <c r="I235" t="s">
        <v>1286</v>
      </c>
    </row>
    <row r="236" spans="1:9" x14ac:dyDescent="0.25">
      <c r="A236" s="5" t="s">
        <v>406</v>
      </c>
      <c r="B236" s="3" t="s">
        <v>407</v>
      </c>
      <c r="C236" s="10" t="s">
        <v>970</v>
      </c>
      <c r="D236" s="7" t="s">
        <v>970</v>
      </c>
      <c r="E236" s="7" t="s">
        <v>970</v>
      </c>
      <c r="F236" s="29"/>
      <c r="G236" s="31" t="s">
        <v>972</v>
      </c>
      <c r="H236" t="s">
        <v>1286</v>
      </c>
      <c r="I236" t="s">
        <v>1286</v>
      </c>
    </row>
    <row r="237" spans="1:9" x14ac:dyDescent="0.25">
      <c r="A237" s="5" t="s">
        <v>408</v>
      </c>
      <c r="B237" s="3" t="s">
        <v>409</v>
      </c>
      <c r="C237" s="10" t="s">
        <v>970</v>
      </c>
      <c r="D237" s="7" t="s">
        <v>970</v>
      </c>
      <c r="E237" s="7" t="s">
        <v>970</v>
      </c>
      <c r="F237" s="29" t="s">
        <v>970</v>
      </c>
      <c r="G237" s="31" t="s">
        <v>971</v>
      </c>
      <c r="H237" t="s">
        <v>1286</v>
      </c>
      <c r="I237" t="s">
        <v>1287</v>
      </c>
    </row>
    <row r="238" spans="1:9" x14ac:dyDescent="0.25">
      <c r="A238" s="5" t="s">
        <v>410</v>
      </c>
      <c r="B238" s="3" t="s">
        <v>411</v>
      </c>
      <c r="C238" s="10" t="s">
        <v>970</v>
      </c>
      <c r="D238" s="7" t="s">
        <v>970</v>
      </c>
      <c r="E238" s="7" t="s">
        <v>970</v>
      </c>
      <c r="F238" s="29" t="s">
        <v>970</v>
      </c>
      <c r="G238" s="31" t="s">
        <v>971</v>
      </c>
      <c r="H238" t="s">
        <v>1286</v>
      </c>
      <c r="I238" t="s">
        <v>1286</v>
      </c>
    </row>
    <row r="239" spans="1:9" x14ac:dyDescent="0.25">
      <c r="A239" s="5" t="s">
        <v>412</v>
      </c>
      <c r="B239" s="3" t="s">
        <v>413</v>
      </c>
      <c r="C239" s="10" t="s">
        <v>970</v>
      </c>
      <c r="D239" s="7" t="s">
        <v>970</v>
      </c>
      <c r="E239" s="7" t="s">
        <v>970</v>
      </c>
      <c r="F239" s="29" t="s">
        <v>970</v>
      </c>
      <c r="G239" s="31" t="s">
        <v>971</v>
      </c>
      <c r="H239" t="s">
        <v>1287</v>
      </c>
      <c r="I239" t="s">
        <v>1287</v>
      </c>
    </row>
    <row r="240" spans="1:9" x14ac:dyDescent="0.25">
      <c r="A240" s="5" t="s">
        <v>414</v>
      </c>
      <c r="B240" s="3" t="s">
        <v>415</v>
      </c>
      <c r="C240" s="10" t="s">
        <v>970</v>
      </c>
      <c r="D240" s="7" t="s">
        <v>970</v>
      </c>
      <c r="F240" s="29" t="s">
        <v>970</v>
      </c>
      <c r="G240" s="31" t="s">
        <v>972</v>
      </c>
      <c r="H240" t="s">
        <v>1287</v>
      </c>
      <c r="I240" t="s">
        <v>1287</v>
      </c>
    </row>
    <row r="241" spans="1:9" x14ac:dyDescent="0.25">
      <c r="A241" s="5" t="s">
        <v>416</v>
      </c>
      <c r="B241" s="3" t="s">
        <v>417</v>
      </c>
      <c r="C241" s="10" t="s">
        <v>970</v>
      </c>
      <c r="D241" s="7" t="s">
        <v>970</v>
      </c>
      <c r="E241" s="7" t="s">
        <v>970</v>
      </c>
      <c r="F241" s="29" t="s">
        <v>970</v>
      </c>
      <c r="G241" s="31" t="s">
        <v>971</v>
      </c>
      <c r="H241" t="s">
        <v>1287</v>
      </c>
      <c r="I241" t="s">
        <v>1287</v>
      </c>
    </row>
    <row r="242" spans="1:9" x14ac:dyDescent="0.25">
      <c r="A242" s="5" t="s">
        <v>418</v>
      </c>
      <c r="B242" s="3" t="s">
        <v>419</v>
      </c>
      <c r="C242" s="10"/>
      <c r="F242" s="29"/>
      <c r="G242" s="31" t="s">
        <v>973</v>
      </c>
      <c r="H242" t="s">
        <v>1286</v>
      </c>
      <c r="I242" t="s">
        <v>1286</v>
      </c>
    </row>
    <row r="243" spans="1:9" x14ac:dyDescent="0.25">
      <c r="A243" s="5" t="s">
        <v>420</v>
      </c>
      <c r="B243" s="3" t="s">
        <v>421</v>
      </c>
      <c r="C243" s="10" t="s">
        <v>970</v>
      </c>
      <c r="D243" s="7" t="s">
        <v>970</v>
      </c>
      <c r="E243" s="7" t="s">
        <v>970</v>
      </c>
      <c r="F243" s="29" t="s">
        <v>970</v>
      </c>
      <c r="G243" s="31" t="s">
        <v>971</v>
      </c>
      <c r="H243" t="s">
        <v>1286</v>
      </c>
      <c r="I243" t="s">
        <v>1286</v>
      </c>
    </row>
    <row r="244" spans="1:9" x14ac:dyDescent="0.25">
      <c r="A244" s="5" t="s">
        <v>422</v>
      </c>
      <c r="B244" s="3" t="s">
        <v>423</v>
      </c>
      <c r="C244" s="10" t="s">
        <v>970</v>
      </c>
      <c r="D244" s="7" t="s">
        <v>970</v>
      </c>
      <c r="E244" s="7" t="s">
        <v>970</v>
      </c>
      <c r="F244" s="29" t="s">
        <v>970</v>
      </c>
      <c r="G244" s="31" t="s">
        <v>971</v>
      </c>
      <c r="H244" t="s">
        <v>1287</v>
      </c>
      <c r="I244" t="s">
        <v>1287</v>
      </c>
    </row>
    <row r="245" spans="1:9" x14ac:dyDescent="0.25">
      <c r="A245" s="5" t="s">
        <v>424</v>
      </c>
      <c r="B245" s="3" t="s">
        <v>425</v>
      </c>
      <c r="C245" s="10" t="s">
        <v>970</v>
      </c>
      <c r="D245" s="7" t="s">
        <v>970</v>
      </c>
      <c r="E245" s="7" t="s">
        <v>970</v>
      </c>
      <c r="F245" s="29" t="s">
        <v>970</v>
      </c>
      <c r="G245" s="31" t="s">
        <v>971</v>
      </c>
      <c r="H245" t="s">
        <v>1287</v>
      </c>
      <c r="I245" t="s">
        <v>1287</v>
      </c>
    </row>
    <row r="246" spans="1:9" x14ac:dyDescent="0.25">
      <c r="A246" s="5" t="s">
        <v>426</v>
      </c>
      <c r="B246" s="3" t="s">
        <v>427</v>
      </c>
      <c r="C246" s="10"/>
      <c r="F246" s="29"/>
      <c r="G246" s="31" t="s">
        <v>973</v>
      </c>
      <c r="H246" t="s">
        <v>1286</v>
      </c>
      <c r="I246" t="s">
        <v>1286</v>
      </c>
    </row>
    <row r="247" spans="1:9" x14ac:dyDescent="0.25">
      <c r="A247" s="5" t="s">
        <v>428</v>
      </c>
      <c r="B247" s="3" t="s">
        <v>429</v>
      </c>
      <c r="C247" s="10" t="s">
        <v>970</v>
      </c>
      <c r="D247" s="7" t="s">
        <v>970</v>
      </c>
      <c r="E247" s="7" t="s">
        <v>970</v>
      </c>
      <c r="F247" s="29" t="s">
        <v>970</v>
      </c>
      <c r="G247" s="31" t="s">
        <v>971</v>
      </c>
      <c r="H247" t="s">
        <v>1287</v>
      </c>
      <c r="I247" t="s">
        <v>1287</v>
      </c>
    </row>
    <row r="248" spans="1:9" x14ac:dyDescent="0.25">
      <c r="A248" s="5" t="s">
        <v>430</v>
      </c>
      <c r="B248" s="3" t="s">
        <v>431</v>
      </c>
      <c r="C248" s="10" t="s">
        <v>970</v>
      </c>
      <c r="D248" s="7" t="s">
        <v>970</v>
      </c>
      <c r="E248" s="7" t="s">
        <v>970</v>
      </c>
      <c r="F248" s="29" t="s">
        <v>970</v>
      </c>
      <c r="G248" s="31" t="s">
        <v>971</v>
      </c>
      <c r="H248" t="s">
        <v>1286</v>
      </c>
      <c r="I248" t="s">
        <v>1286</v>
      </c>
    </row>
    <row r="249" spans="1:9" x14ac:dyDescent="0.25">
      <c r="A249" s="5" t="s">
        <v>432</v>
      </c>
      <c r="B249" s="3" t="s">
        <v>433</v>
      </c>
      <c r="C249" s="10" t="s">
        <v>970</v>
      </c>
      <c r="D249" s="7" t="s">
        <v>970</v>
      </c>
      <c r="E249" s="7" t="s">
        <v>970</v>
      </c>
      <c r="F249" s="29" t="s">
        <v>970</v>
      </c>
      <c r="G249" s="31" t="s">
        <v>971</v>
      </c>
      <c r="H249" t="s">
        <v>1286</v>
      </c>
      <c r="I249" t="s">
        <v>1286</v>
      </c>
    </row>
    <row r="250" spans="1:9" x14ac:dyDescent="0.25">
      <c r="A250" s="5" t="s">
        <v>434</v>
      </c>
      <c r="B250" s="3" t="s">
        <v>435</v>
      </c>
      <c r="C250" s="10" t="s">
        <v>970</v>
      </c>
      <c r="D250" s="7" t="s">
        <v>970</v>
      </c>
      <c r="E250" s="7" t="s">
        <v>970</v>
      </c>
      <c r="F250" s="29" t="s">
        <v>970</v>
      </c>
      <c r="G250" s="31" t="s">
        <v>971</v>
      </c>
      <c r="H250" t="s">
        <v>1286</v>
      </c>
      <c r="I250" t="s">
        <v>1286</v>
      </c>
    </row>
    <row r="251" spans="1:9" x14ac:dyDescent="0.25">
      <c r="A251" s="5" t="s">
        <v>436</v>
      </c>
      <c r="B251" s="3" t="s">
        <v>437</v>
      </c>
      <c r="C251" s="10" t="s">
        <v>970</v>
      </c>
      <c r="D251" s="7" t="s">
        <v>970</v>
      </c>
      <c r="E251" s="7" t="s">
        <v>970</v>
      </c>
      <c r="F251" s="29" t="s">
        <v>970</v>
      </c>
      <c r="G251" s="31" t="s">
        <v>971</v>
      </c>
      <c r="H251" t="s">
        <v>1287</v>
      </c>
      <c r="I251" t="s">
        <v>1287</v>
      </c>
    </row>
    <row r="252" spans="1:9" x14ac:dyDescent="0.25">
      <c r="A252" s="5" t="s">
        <v>438</v>
      </c>
      <c r="B252" s="3" t="s">
        <v>439</v>
      </c>
      <c r="C252" s="10" t="s">
        <v>970</v>
      </c>
      <c r="D252" s="7" t="s">
        <v>970</v>
      </c>
      <c r="E252" s="7" t="s">
        <v>970</v>
      </c>
      <c r="F252" s="29" t="s">
        <v>970</v>
      </c>
      <c r="G252" s="31" t="s">
        <v>971</v>
      </c>
      <c r="H252" t="s">
        <v>1286</v>
      </c>
      <c r="I252" t="s">
        <v>1286</v>
      </c>
    </row>
    <row r="253" spans="1:9" x14ac:dyDescent="0.25">
      <c r="A253" s="5" t="s">
        <v>440</v>
      </c>
      <c r="B253" s="3" t="s">
        <v>441</v>
      </c>
      <c r="C253" s="10" t="s">
        <v>970</v>
      </c>
      <c r="D253" s="7" t="s">
        <v>970</v>
      </c>
      <c r="E253" s="7" t="s">
        <v>970</v>
      </c>
      <c r="F253" s="29" t="s">
        <v>970</v>
      </c>
      <c r="G253" s="31" t="s">
        <v>971</v>
      </c>
      <c r="H253" t="s">
        <v>1286</v>
      </c>
      <c r="I253" t="s">
        <v>1286</v>
      </c>
    </row>
    <row r="254" spans="1:9" x14ac:dyDescent="0.25">
      <c r="A254" s="5" t="s">
        <v>442</v>
      </c>
      <c r="B254" s="3" t="s">
        <v>443</v>
      </c>
      <c r="C254" s="10" t="s">
        <v>970</v>
      </c>
      <c r="D254" s="7" t="s">
        <v>970</v>
      </c>
      <c r="E254" s="7" t="s">
        <v>970</v>
      </c>
      <c r="F254" s="29" t="s">
        <v>970</v>
      </c>
      <c r="G254" s="31" t="s">
        <v>971</v>
      </c>
      <c r="H254" t="s">
        <v>1287</v>
      </c>
      <c r="I254" t="s">
        <v>1287</v>
      </c>
    </row>
    <row r="255" spans="1:9" x14ac:dyDescent="0.25">
      <c r="A255" s="5" t="s">
        <v>444</v>
      </c>
      <c r="B255" s="3" t="s">
        <v>445</v>
      </c>
      <c r="C255" s="10" t="s">
        <v>970</v>
      </c>
      <c r="D255" s="7" t="s">
        <v>970</v>
      </c>
      <c r="E255" s="7" t="s">
        <v>970</v>
      </c>
      <c r="F255" s="29" t="s">
        <v>970</v>
      </c>
      <c r="G255" s="31" t="s">
        <v>971</v>
      </c>
      <c r="H255" t="s">
        <v>1287</v>
      </c>
      <c r="I255" t="s">
        <v>1287</v>
      </c>
    </row>
    <row r="256" spans="1:9" x14ac:dyDescent="0.25">
      <c r="A256" s="5" t="s">
        <v>446</v>
      </c>
      <c r="B256" s="3" t="s">
        <v>447</v>
      </c>
      <c r="C256" s="10" t="s">
        <v>970</v>
      </c>
      <c r="D256" s="7" t="s">
        <v>970</v>
      </c>
      <c r="E256" s="7" t="s">
        <v>970</v>
      </c>
      <c r="F256" s="29" t="s">
        <v>970</v>
      </c>
      <c r="G256" s="31" t="s">
        <v>971</v>
      </c>
      <c r="H256" t="s">
        <v>1287</v>
      </c>
      <c r="I256" t="s">
        <v>1287</v>
      </c>
    </row>
    <row r="257" spans="1:9" x14ac:dyDescent="0.25">
      <c r="A257" s="5" t="s">
        <v>448</v>
      </c>
      <c r="B257" s="3" t="s">
        <v>449</v>
      </c>
      <c r="C257" s="10"/>
      <c r="F257" s="29"/>
      <c r="G257" s="31" t="s">
        <v>973</v>
      </c>
      <c r="H257" t="s">
        <v>1286</v>
      </c>
      <c r="I257" t="s">
        <v>1286</v>
      </c>
    </row>
    <row r="258" spans="1:9" x14ac:dyDescent="0.25">
      <c r="A258" s="5" t="s">
        <v>450</v>
      </c>
      <c r="B258" s="3" t="s">
        <v>451</v>
      </c>
      <c r="C258" s="10"/>
      <c r="F258" s="29"/>
      <c r="G258" s="31" t="s">
        <v>973</v>
      </c>
      <c r="H258" t="s">
        <v>1286</v>
      </c>
      <c r="I258" t="s">
        <v>1286</v>
      </c>
    </row>
    <row r="259" spans="1:9" x14ac:dyDescent="0.25">
      <c r="A259" s="5" t="s">
        <v>452</v>
      </c>
      <c r="B259" s="3" t="s">
        <v>453</v>
      </c>
      <c r="C259" s="10"/>
      <c r="F259" s="29"/>
      <c r="G259" s="31" t="s">
        <v>973</v>
      </c>
      <c r="H259" t="s">
        <v>1286</v>
      </c>
      <c r="I259" t="s">
        <v>1286</v>
      </c>
    </row>
    <row r="260" spans="1:9" x14ac:dyDescent="0.25">
      <c r="A260" s="5" t="s">
        <v>454</v>
      </c>
      <c r="B260" s="3" t="s">
        <v>455</v>
      </c>
      <c r="C260" s="10"/>
      <c r="D260" s="7" t="s">
        <v>970</v>
      </c>
      <c r="E260" s="7" t="s">
        <v>970</v>
      </c>
      <c r="F260" s="29" t="s">
        <v>970</v>
      </c>
      <c r="G260" s="31" t="s">
        <v>972</v>
      </c>
      <c r="H260" t="s">
        <v>1287</v>
      </c>
      <c r="I260" t="s">
        <v>1287</v>
      </c>
    </row>
    <row r="261" spans="1:9" x14ac:dyDescent="0.25">
      <c r="A261" s="5" t="s">
        <v>456</v>
      </c>
      <c r="B261" s="3" t="s">
        <v>457</v>
      </c>
      <c r="C261" s="10" t="s">
        <v>970</v>
      </c>
      <c r="D261" s="7" t="s">
        <v>970</v>
      </c>
      <c r="E261" s="7" t="s">
        <v>970</v>
      </c>
      <c r="F261" s="29" t="s">
        <v>970</v>
      </c>
      <c r="G261" s="31" t="s">
        <v>971</v>
      </c>
      <c r="H261" t="s">
        <v>1286</v>
      </c>
      <c r="I261" t="s">
        <v>1286</v>
      </c>
    </row>
    <row r="262" spans="1:9" x14ac:dyDescent="0.25">
      <c r="A262" s="5" t="s">
        <v>458</v>
      </c>
      <c r="B262" s="3" t="s">
        <v>459</v>
      </c>
      <c r="C262" s="10" t="s">
        <v>970</v>
      </c>
      <c r="D262" s="7" t="s">
        <v>970</v>
      </c>
      <c r="E262" s="7" t="s">
        <v>970</v>
      </c>
      <c r="F262" s="29" t="s">
        <v>970</v>
      </c>
      <c r="G262" s="31" t="s">
        <v>971</v>
      </c>
      <c r="H262" t="s">
        <v>1286</v>
      </c>
      <c r="I262" t="s">
        <v>1286</v>
      </c>
    </row>
    <row r="263" spans="1:9" x14ac:dyDescent="0.25">
      <c r="A263" s="5" t="s">
        <v>460</v>
      </c>
      <c r="B263" s="3" t="s">
        <v>461</v>
      </c>
      <c r="C263" s="10" t="s">
        <v>970</v>
      </c>
      <c r="D263" s="7" t="s">
        <v>970</v>
      </c>
      <c r="E263" s="7" t="s">
        <v>970</v>
      </c>
      <c r="F263" s="29"/>
      <c r="G263" s="31" t="s">
        <v>972</v>
      </c>
      <c r="H263" t="s">
        <v>1287</v>
      </c>
      <c r="I263" t="s">
        <v>1287</v>
      </c>
    </row>
    <row r="264" spans="1:9" x14ac:dyDescent="0.25">
      <c r="A264" s="5" t="s">
        <v>462</v>
      </c>
      <c r="B264" s="3" t="s">
        <v>463</v>
      </c>
      <c r="C264" s="10"/>
      <c r="D264" s="7" t="s">
        <v>970</v>
      </c>
      <c r="E264" s="7" t="s">
        <v>970</v>
      </c>
      <c r="F264" s="29" t="s">
        <v>970</v>
      </c>
      <c r="G264" s="31" t="s">
        <v>972</v>
      </c>
      <c r="H264" t="s">
        <v>1287</v>
      </c>
      <c r="I264" t="s">
        <v>1287</v>
      </c>
    </row>
    <row r="265" spans="1:9" x14ac:dyDescent="0.25">
      <c r="A265" s="5" t="s">
        <v>464</v>
      </c>
      <c r="B265" s="3" t="s">
        <v>465</v>
      </c>
      <c r="C265" s="10" t="s">
        <v>970</v>
      </c>
      <c r="D265" s="7" t="s">
        <v>970</v>
      </c>
      <c r="E265" s="7" t="s">
        <v>970</v>
      </c>
      <c r="F265" s="29" t="s">
        <v>970</v>
      </c>
      <c r="G265" s="31" t="s">
        <v>971</v>
      </c>
      <c r="H265" t="s">
        <v>1287</v>
      </c>
      <c r="I265" t="s">
        <v>1287</v>
      </c>
    </row>
    <row r="266" spans="1:9" x14ac:dyDescent="0.25">
      <c r="A266" s="5" t="s">
        <v>466</v>
      </c>
      <c r="B266" s="3" t="s">
        <v>465</v>
      </c>
      <c r="C266" s="10" t="s">
        <v>970</v>
      </c>
      <c r="D266" s="7" t="s">
        <v>970</v>
      </c>
      <c r="E266" s="7" t="s">
        <v>970</v>
      </c>
      <c r="F266" s="29" t="s">
        <v>970</v>
      </c>
      <c r="G266" s="31" t="s">
        <v>971</v>
      </c>
      <c r="H266" t="s">
        <v>1287</v>
      </c>
      <c r="I266" t="s">
        <v>1287</v>
      </c>
    </row>
    <row r="267" spans="1:9" x14ac:dyDescent="0.25">
      <c r="A267" s="5" t="s">
        <v>467</v>
      </c>
      <c r="B267" s="3" t="s">
        <v>468</v>
      </c>
      <c r="C267" s="10" t="s">
        <v>970</v>
      </c>
      <c r="D267" s="7" t="s">
        <v>970</v>
      </c>
      <c r="E267" s="7" t="s">
        <v>970</v>
      </c>
      <c r="F267" s="29" t="s">
        <v>970</v>
      </c>
      <c r="G267" s="31" t="s">
        <v>971</v>
      </c>
      <c r="H267" t="s">
        <v>1287</v>
      </c>
      <c r="I267" t="s">
        <v>1287</v>
      </c>
    </row>
    <row r="268" spans="1:9" x14ac:dyDescent="0.25">
      <c r="A268" s="5" t="s">
        <v>469</v>
      </c>
      <c r="B268" s="3" t="s">
        <v>470</v>
      </c>
      <c r="C268" s="10" t="s">
        <v>970</v>
      </c>
      <c r="D268" s="7" t="s">
        <v>970</v>
      </c>
      <c r="E268" s="7" t="s">
        <v>970</v>
      </c>
      <c r="F268" s="29" t="s">
        <v>970</v>
      </c>
      <c r="G268" s="31" t="s">
        <v>971</v>
      </c>
      <c r="H268" t="s">
        <v>1287</v>
      </c>
      <c r="I268" t="s">
        <v>1287</v>
      </c>
    </row>
    <row r="269" spans="1:9" x14ac:dyDescent="0.25">
      <c r="A269" s="5" t="s">
        <v>471</v>
      </c>
      <c r="B269" s="3" t="s">
        <v>472</v>
      </c>
      <c r="C269" s="10" t="s">
        <v>970</v>
      </c>
      <c r="D269" s="7" t="s">
        <v>970</v>
      </c>
      <c r="E269" s="7" t="s">
        <v>970</v>
      </c>
      <c r="F269" s="29" t="s">
        <v>970</v>
      </c>
      <c r="G269" s="31" t="s">
        <v>971</v>
      </c>
      <c r="H269" t="s">
        <v>1286</v>
      </c>
      <c r="I269" t="s">
        <v>1286</v>
      </c>
    </row>
    <row r="270" spans="1:9" x14ac:dyDescent="0.25">
      <c r="A270" s="5" t="s">
        <v>473</v>
      </c>
      <c r="B270" s="3" t="s">
        <v>474</v>
      </c>
      <c r="C270" s="10" t="s">
        <v>970</v>
      </c>
      <c r="D270" s="7" t="s">
        <v>970</v>
      </c>
      <c r="E270" s="7" t="s">
        <v>970</v>
      </c>
      <c r="F270" s="29" t="s">
        <v>970</v>
      </c>
      <c r="G270" s="31" t="s">
        <v>971</v>
      </c>
      <c r="H270" t="s">
        <v>1287</v>
      </c>
      <c r="I270" t="s">
        <v>1287</v>
      </c>
    </row>
    <row r="271" spans="1:9" x14ac:dyDescent="0.25">
      <c r="A271" s="5" t="s">
        <v>475</v>
      </c>
      <c r="B271" s="3" t="s">
        <v>476</v>
      </c>
      <c r="C271" s="10" t="s">
        <v>970</v>
      </c>
      <c r="D271" s="7" t="s">
        <v>970</v>
      </c>
      <c r="E271" s="7" t="s">
        <v>970</v>
      </c>
      <c r="F271" s="29" t="s">
        <v>970</v>
      </c>
      <c r="G271" s="31" t="s">
        <v>971</v>
      </c>
      <c r="H271" t="s">
        <v>1286</v>
      </c>
      <c r="I271" t="s">
        <v>1286</v>
      </c>
    </row>
    <row r="272" spans="1:9" x14ac:dyDescent="0.25">
      <c r="A272" s="5" t="s">
        <v>477</v>
      </c>
      <c r="B272" s="3" t="s">
        <v>478</v>
      </c>
      <c r="C272" s="10" t="s">
        <v>970</v>
      </c>
      <c r="D272" s="7" t="s">
        <v>970</v>
      </c>
      <c r="E272" s="7" t="s">
        <v>970</v>
      </c>
      <c r="F272" s="29" t="s">
        <v>970</v>
      </c>
      <c r="G272" s="31" t="s">
        <v>971</v>
      </c>
      <c r="H272" t="s">
        <v>1287</v>
      </c>
      <c r="I272" t="s">
        <v>1287</v>
      </c>
    </row>
    <row r="273" spans="1:9" x14ac:dyDescent="0.25">
      <c r="A273" s="5" t="s">
        <v>479</v>
      </c>
      <c r="B273" s="3" t="s">
        <v>480</v>
      </c>
      <c r="C273" s="10" t="s">
        <v>970</v>
      </c>
      <c r="D273" s="7" t="s">
        <v>970</v>
      </c>
      <c r="E273" s="7" t="s">
        <v>970</v>
      </c>
      <c r="F273" s="29" t="s">
        <v>970</v>
      </c>
      <c r="G273" s="31" t="s">
        <v>971</v>
      </c>
      <c r="H273" t="s">
        <v>1287</v>
      </c>
      <c r="I273" t="s">
        <v>1286</v>
      </c>
    </row>
    <row r="274" spans="1:9" x14ac:dyDescent="0.25">
      <c r="A274" s="5" t="s">
        <v>481</v>
      </c>
      <c r="B274" s="3" t="s">
        <v>482</v>
      </c>
      <c r="C274" s="10" t="s">
        <v>970</v>
      </c>
      <c r="D274" s="7" t="s">
        <v>970</v>
      </c>
      <c r="E274" s="7" t="s">
        <v>970</v>
      </c>
      <c r="F274" s="29" t="s">
        <v>970</v>
      </c>
      <c r="G274" s="31" t="s">
        <v>971</v>
      </c>
      <c r="H274" t="s">
        <v>1287</v>
      </c>
      <c r="I274" t="s">
        <v>1287</v>
      </c>
    </row>
    <row r="275" spans="1:9" x14ac:dyDescent="0.25">
      <c r="A275" s="5" t="s">
        <v>483</v>
      </c>
      <c r="B275" s="3" t="s">
        <v>484</v>
      </c>
      <c r="C275" s="10" t="s">
        <v>970</v>
      </c>
      <c r="D275" s="7" t="s">
        <v>970</v>
      </c>
      <c r="E275" s="7" t="s">
        <v>970</v>
      </c>
      <c r="F275" s="29" t="s">
        <v>970</v>
      </c>
      <c r="G275" s="31" t="s">
        <v>971</v>
      </c>
      <c r="H275" t="s">
        <v>1287</v>
      </c>
      <c r="I275" t="s">
        <v>1287</v>
      </c>
    </row>
    <row r="276" spans="1:9" x14ac:dyDescent="0.25">
      <c r="A276" s="5" t="s">
        <v>485</v>
      </c>
      <c r="B276" s="3" t="s">
        <v>486</v>
      </c>
      <c r="C276" s="10" t="s">
        <v>970</v>
      </c>
      <c r="D276" s="7" t="s">
        <v>970</v>
      </c>
      <c r="E276" s="7" t="s">
        <v>970</v>
      </c>
      <c r="F276" s="29" t="s">
        <v>970</v>
      </c>
      <c r="G276" s="31" t="s">
        <v>971</v>
      </c>
      <c r="H276" t="s">
        <v>1287</v>
      </c>
      <c r="I276" t="s">
        <v>1287</v>
      </c>
    </row>
    <row r="277" spans="1:9" x14ac:dyDescent="0.25">
      <c r="A277" s="5" t="s">
        <v>487</v>
      </c>
      <c r="B277" s="3" t="s">
        <v>488</v>
      </c>
      <c r="C277" s="10" t="s">
        <v>970</v>
      </c>
      <c r="D277" s="7" t="s">
        <v>970</v>
      </c>
      <c r="E277" s="7" t="s">
        <v>970</v>
      </c>
      <c r="F277" s="29" t="s">
        <v>970</v>
      </c>
      <c r="G277" s="31" t="s">
        <v>971</v>
      </c>
      <c r="H277" t="s">
        <v>1287</v>
      </c>
      <c r="I277" t="s">
        <v>1287</v>
      </c>
    </row>
    <row r="278" spans="1:9" x14ac:dyDescent="0.25">
      <c r="A278" s="5" t="s">
        <v>489</v>
      </c>
      <c r="B278" s="3" t="s">
        <v>490</v>
      </c>
      <c r="C278" s="10" t="s">
        <v>970</v>
      </c>
      <c r="D278" s="7" t="s">
        <v>970</v>
      </c>
      <c r="E278" s="7" t="s">
        <v>970</v>
      </c>
      <c r="F278" s="29"/>
      <c r="G278" s="31" t="s">
        <v>972</v>
      </c>
      <c r="H278" t="s">
        <v>1286</v>
      </c>
      <c r="I278" t="s">
        <v>1286</v>
      </c>
    </row>
    <row r="279" spans="1:9" x14ac:dyDescent="0.25">
      <c r="A279" s="5" t="s">
        <v>491</v>
      </c>
      <c r="B279" s="3" t="s">
        <v>492</v>
      </c>
      <c r="C279" s="10" t="s">
        <v>970</v>
      </c>
      <c r="D279" s="7" t="s">
        <v>970</v>
      </c>
      <c r="E279" s="7" t="s">
        <v>970</v>
      </c>
      <c r="F279" s="29" t="s">
        <v>970</v>
      </c>
      <c r="G279" s="31" t="s">
        <v>971</v>
      </c>
      <c r="H279" t="s">
        <v>1286</v>
      </c>
      <c r="I279" t="s">
        <v>1286</v>
      </c>
    </row>
    <row r="280" spans="1:9" x14ac:dyDescent="0.25">
      <c r="A280" s="5" t="s">
        <v>493</v>
      </c>
      <c r="B280" s="3" t="s">
        <v>494</v>
      </c>
      <c r="C280" s="10" t="s">
        <v>970</v>
      </c>
      <c r="D280" s="7" t="s">
        <v>970</v>
      </c>
      <c r="E280" s="7" t="s">
        <v>970</v>
      </c>
      <c r="F280" s="29" t="s">
        <v>970</v>
      </c>
      <c r="G280" s="31" t="s">
        <v>971</v>
      </c>
      <c r="H280" t="s">
        <v>1286</v>
      </c>
      <c r="I280" t="s">
        <v>1286</v>
      </c>
    </row>
    <row r="281" spans="1:9" x14ac:dyDescent="0.25">
      <c r="A281" s="5" t="s">
        <v>495</v>
      </c>
      <c r="B281" s="3" t="s">
        <v>496</v>
      </c>
      <c r="C281" s="10" t="s">
        <v>970</v>
      </c>
      <c r="D281" s="7" t="s">
        <v>970</v>
      </c>
      <c r="E281" s="7" t="s">
        <v>970</v>
      </c>
      <c r="F281" s="29" t="s">
        <v>970</v>
      </c>
      <c r="G281" s="31" t="s">
        <v>971</v>
      </c>
      <c r="H281" t="s">
        <v>1287</v>
      </c>
      <c r="I281" t="s">
        <v>1287</v>
      </c>
    </row>
    <row r="282" spans="1:9" x14ac:dyDescent="0.25">
      <c r="A282" s="5" t="s">
        <v>497</v>
      </c>
      <c r="B282" s="3" t="s">
        <v>498</v>
      </c>
      <c r="C282" s="10" t="s">
        <v>970</v>
      </c>
      <c r="D282" s="7" t="s">
        <v>970</v>
      </c>
      <c r="E282" s="7" t="s">
        <v>970</v>
      </c>
      <c r="F282" s="29" t="s">
        <v>970</v>
      </c>
      <c r="G282" s="31" t="s">
        <v>971</v>
      </c>
      <c r="H282" t="s">
        <v>1286</v>
      </c>
      <c r="I282" t="s">
        <v>1286</v>
      </c>
    </row>
    <row r="283" spans="1:9" x14ac:dyDescent="0.25">
      <c r="A283" s="5" t="s">
        <v>499</v>
      </c>
      <c r="B283" s="3" t="s">
        <v>500</v>
      </c>
      <c r="C283" s="10" t="s">
        <v>970</v>
      </c>
      <c r="D283" s="7" t="s">
        <v>970</v>
      </c>
      <c r="E283" s="7" t="s">
        <v>970</v>
      </c>
      <c r="F283" s="29" t="s">
        <v>970</v>
      </c>
      <c r="G283" s="31" t="s">
        <v>971</v>
      </c>
      <c r="H283" t="s">
        <v>1286</v>
      </c>
      <c r="I283" t="s">
        <v>1286</v>
      </c>
    </row>
    <row r="284" spans="1:9" x14ac:dyDescent="0.25">
      <c r="A284" s="5" t="s">
        <v>501</v>
      </c>
      <c r="B284" s="3" t="s">
        <v>502</v>
      </c>
      <c r="C284" s="10" t="s">
        <v>970</v>
      </c>
      <c r="D284" s="7" t="s">
        <v>970</v>
      </c>
      <c r="E284" s="7" t="s">
        <v>970</v>
      </c>
      <c r="F284" s="29" t="s">
        <v>970</v>
      </c>
      <c r="G284" s="31" t="s">
        <v>971</v>
      </c>
      <c r="H284" t="s">
        <v>1286</v>
      </c>
      <c r="I284" t="s">
        <v>1286</v>
      </c>
    </row>
    <row r="285" spans="1:9" x14ac:dyDescent="0.25">
      <c r="A285" s="5" t="s">
        <v>503</v>
      </c>
      <c r="B285" s="3" t="s">
        <v>504</v>
      </c>
      <c r="C285" s="10" t="s">
        <v>970</v>
      </c>
      <c r="D285" s="7" t="s">
        <v>970</v>
      </c>
      <c r="E285" s="7" t="s">
        <v>970</v>
      </c>
      <c r="F285" s="29" t="s">
        <v>970</v>
      </c>
      <c r="G285" s="31" t="s">
        <v>971</v>
      </c>
      <c r="H285" t="s">
        <v>1287</v>
      </c>
      <c r="I285" t="s">
        <v>1287</v>
      </c>
    </row>
    <row r="286" spans="1:9" x14ac:dyDescent="0.25">
      <c r="A286" s="5" t="s">
        <v>505</v>
      </c>
      <c r="B286" s="3" t="s">
        <v>506</v>
      </c>
      <c r="C286" s="10" t="s">
        <v>970</v>
      </c>
      <c r="D286" s="7" t="s">
        <v>970</v>
      </c>
      <c r="E286" s="7" t="s">
        <v>970</v>
      </c>
      <c r="F286" s="29" t="s">
        <v>970</v>
      </c>
      <c r="G286" s="31" t="s">
        <v>971</v>
      </c>
      <c r="H286" t="s">
        <v>1286</v>
      </c>
      <c r="I286" t="s">
        <v>1286</v>
      </c>
    </row>
    <row r="287" spans="1:9" x14ac:dyDescent="0.25">
      <c r="A287" s="5" t="s">
        <v>507</v>
      </c>
      <c r="B287" s="3" t="s">
        <v>508</v>
      </c>
      <c r="C287" s="10" t="s">
        <v>970</v>
      </c>
      <c r="D287" s="7" t="s">
        <v>970</v>
      </c>
      <c r="E287" s="7" t="s">
        <v>970</v>
      </c>
      <c r="F287" s="29" t="s">
        <v>970</v>
      </c>
      <c r="G287" s="31" t="s">
        <v>971</v>
      </c>
      <c r="H287" t="s">
        <v>1287</v>
      </c>
      <c r="I287" t="s">
        <v>1287</v>
      </c>
    </row>
    <row r="288" spans="1:9" x14ac:dyDescent="0.25">
      <c r="A288" s="5" t="s">
        <v>509</v>
      </c>
      <c r="B288" s="3" t="s">
        <v>510</v>
      </c>
      <c r="C288" s="10"/>
      <c r="D288" s="7" t="s">
        <v>970</v>
      </c>
      <c r="E288" s="7" t="s">
        <v>970</v>
      </c>
      <c r="F288" s="29" t="s">
        <v>970</v>
      </c>
      <c r="G288" s="31" t="s">
        <v>972</v>
      </c>
      <c r="H288" t="s">
        <v>1287</v>
      </c>
      <c r="I288" t="s">
        <v>1287</v>
      </c>
    </row>
    <row r="289" spans="1:9" x14ac:dyDescent="0.25">
      <c r="A289" s="5" t="s">
        <v>511</v>
      </c>
      <c r="B289" s="3" t="s">
        <v>512</v>
      </c>
      <c r="C289" s="10" t="s">
        <v>970</v>
      </c>
      <c r="D289" s="7" t="s">
        <v>970</v>
      </c>
      <c r="E289" s="7" t="s">
        <v>970</v>
      </c>
      <c r="F289" s="29" t="s">
        <v>970</v>
      </c>
      <c r="G289" s="31" t="s">
        <v>971</v>
      </c>
      <c r="H289" t="s">
        <v>1287</v>
      </c>
      <c r="I289" t="s">
        <v>1287</v>
      </c>
    </row>
    <row r="290" spans="1:9" x14ac:dyDescent="0.25">
      <c r="A290" s="5" t="s">
        <v>513</v>
      </c>
      <c r="B290" s="3" t="s">
        <v>514</v>
      </c>
      <c r="C290" s="10" t="s">
        <v>970</v>
      </c>
      <c r="D290" s="7" t="s">
        <v>970</v>
      </c>
      <c r="E290" s="7" t="s">
        <v>970</v>
      </c>
      <c r="F290" s="29" t="s">
        <v>970</v>
      </c>
      <c r="G290" s="31" t="s">
        <v>971</v>
      </c>
      <c r="H290" t="s">
        <v>1286</v>
      </c>
      <c r="I290" t="s">
        <v>1286</v>
      </c>
    </row>
    <row r="291" spans="1:9" x14ac:dyDescent="0.25">
      <c r="A291" s="5" t="s">
        <v>515</v>
      </c>
      <c r="B291" s="3" t="s">
        <v>516</v>
      </c>
      <c r="C291" s="10" t="s">
        <v>970</v>
      </c>
      <c r="D291" s="7" t="s">
        <v>970</v>
      </c>
      <c r="E291" s="7" t="s">
        <v>970</v>
      </c>
      <c r="F291" s="29" t="s">
        <v>970</v>
      </c>
      <c r="G291" s="31" t="s">
        <v>971</v>
      </c>
      <c r="H291" t="s">
        <v>1287</v>
      </c>
      <c r="I291" t="s">
        <v>1287</v>
      </c>
    </row>
    <row r="292" spans="1:9" x14ac:dyDescent="0.25">
      <c r="A292" s="5" t="s">
        <v>517</v>
      </c>
      <c r="B292" s="3" t="s">
        <v>518</v>
      </c>
      <c r="C292" s="10"/>
      <c r="D292" s="7" t="s">
        <v>970</v>
      </c>
      <c r="E292" s="7" t="s">
        <v>970</v>
      </c>
      <c r="F292" s="29" t="s">
        <v>970</v>
      </c>
      <c r="G292" s="31" t="s">
        <v>972</v>
      </c>
      <c r="H292" t="s">
        <v>1287</v>
      </c>
      <c r="I292" t="s">
        <v>1287</v>
      </c>
    </row>
    <row r="293" spans="1:9" x14ac:dyDescent="0.25">
      <c r="A293" s="5" t="s">
        <v>519</v>
      </c>
      <c r="B293" s="3" t="s">
        <v>520</v>
      </c>
      <c r="C293" s="10"/>
      <c r="D293" s="7" t="s">
        <v>970</v>
      </c>
      <c r="E293" s="7" t="s">
        <v>970</v>
      </c>
      <c r="F293" s="29" t="s">
        <v>970</v>
      </c>
      <c r="G293" s="31" t="s">
        <v>972</v>
      </c>
      <c r="H293" t="s">
        <v>1287</v>
      </c>
      <c r="I293" t="s">
        <v>1287</v>
      </c>
    </row>
    <row r="294" spans="1:9" x14ac:dyDescent="0.25">
      <c r="A294" s="5" t="s">
        <v>521</v>
      </c>
      <c r="B294" s="3" t="s">
        <v>522</v>
      </c>
      <c r="C294" s="10" t="s">
        <v>970</v>
      </c>
      <c r="D294" s="7" t="s">
        <v>970</v>
      </c>
      <c r="E294" s="7" t="s">
        <v>970</v>
      </c>
      <c r="F294" s="29" t="s">
        <v>970</v>
      </c>
      <c r="G294" s="31" t="s">
        <v>971</v>
      </c>
      <c r="H294" t="s">
        <v>1287</v>
      </c>
      <c r="I294" t="s">
        <v>1287</v>
      </c>
    </row>
    <row r="295" spans="1:9" x14ac:dyDescent="0.25">
      <c r="A295" s="5" t="s">
        <v>523</v>
      </c>
      <c r="B295" s="3" t="s">
        <v>524</v>
      </c>
      <c r="C295" s="10" t="s">
        <v>970</v>
      </c>
      <c r="D295" s="7" t="s">
        <v>970</v>
      </c>
      <c r="E295" s="7" t="s">
        <v>970</v>
      </c>
      <c r="F295" s="29" t="s">
        <v>970</v>
      </c>
      <c r="G295" s="31" t="s">
        <v>971</v>
      </c>
      <c r="H295" t="s">
        <v>1287</v>
      </c>
      <c r="I295" t="s">
        <v>1287</v>
      </c>
    </row>
    <row r="296" spans="1:9" x14ac:dyDescent="0.25">
      <c r="A296" s="5" t="s">
        <v>525</v>
      </c>
      <c r="B296" s="3" t="s">
        <v>526</v>
      </c>
      <c r="C296" s="10" t="s">
        <v>970</v>
      </c>
      <c r="D296" s="7" t="s">
        <v>970</v>
      </c>
      <c r="E296" s="7" t="s">
        <v>970</v>
      </c>
      <c r="F296" s="29" t="s">
        <v>970</v>
      </c>
      <c r="G296" s="31" t="s">
        <v>971</v>
      </c>
      <c r="H296" t="s">
        <v>1287</v>
      </c>
      <c r="I296" t="s">
        <v>1287</v>
      </c>
    </row>
    <row r="297" spans="1:9" x14ac:dyDescent="0.25">
      <c r="A297" s="5" t="s">
        <v>527</v>
      </c>
      <c r="B297" s="3" t="s">
        <v>528</v>
      </c>
      <c r="C297" s="10" t="s">
        <v>970</v>
      </c>
      <c r="D297" s="7" t="s">
        <v>970</v>
      </c>
      <c r="E297" s="7" t="s">
        <v>970</v>
      </c>
      <c r="F297" s="29" t="s">
        <v>970</v>
      </c>
      <c r="G297" s="31" t="s">
        <v>971</v>
      </c>
      <c r="H297" t="s">
        <v>1286</v>
      </c>
      <c r="I297" t="s">
        <v>1286</v>
      </c>
    </row>
    <row r="298" spans="1:9" x14ac:dyDescent="0.25">
      <c r="A298" s="5" t="s">
        <v>529</v>
      </c>
      <c r="B298" s="3" t="s">
        <v>530</v>
      </c>
      <c r="C298" s="10" t="s">
        <v>970</v>
      </c>
      <c r="D298" s="7" t="s">
        <v>970</v>
      </c>
      <c r="E298" s="7" t="s">
        <v>970</v>
      </c>
      <c r="F298" s="29" t="s">
        <v>970</v>
      </c>
      <c r="G298" s="31" t="s">
        <v>971</v>
      </c>
      <c r="H298" t="s">
        <v>1286</v>
      </c>
      <c r="I298" t="s">
        <v>1287</v>
      </c>
    </row>
    <row r="299" spans="1:9" x14ac:dyDescent="0.25">
      <c r="A299" s="5" t="s">
        <v>531</v>
      </c>
      <c r="B299" s="3" t="s">
        <v>532</v>
      </c>
      <c r="C299" s="10" t="s">
        <v>970</v>
      </c>
      <c r="D299" s="7" t="s">
        <v>970</v>
      </c>
      <c r="E299" s="7" t="s">
        <v>970</v>
      </c>
      <c r="F299" s="29" t="s">
        <v>970</v>
      </c>
      <c r="G299" s="31" t="s">
        <v>971</v>
      </c>
      <c r="H299" t="s">
        <v>1286</v>
      </c>
      <c r="I299" t="s">
        <v>1286</v>
      </c>
    </row>
    <row r="300" spans="1:9" x14ac:dyDescent="0.25">
      <c r="A300" s="5" t="s">
        <v>533</v>
      </c>
      <c r="B300" s="3" t="s">
        <v>534</v>
      </c>
      <c r="C300" s="10" t="s">
        <v>970</v>
      </c>
      <c r="D300" s="7" t="s">
        <v>970</v>
      </c>
      <c r="E300" s="7" t="s">
        <v>970</v>
      </c>
      <c r="F300" s="29" t="s">
        <v>970</v>
      </c>
      <c r="G300" s="31" t="s">
        <v>971</v>
      </c>
      <c r="H300" t="s">
        <v>1287</v>
      </c>
      <c r="I300" t="s">
        <v>1287</v>
      </c>
    </row>
    <row r="301" spans="1:9" x14ac:dyDescent="0.25">
      <c r="A301" s="5" t="s">
        <v>535</v>
      </c>
      <c r="B301" s="3" t="s">
        <v>536</v>
      </c>
      <c r="C301" s="7" t="s">
        <v>970</v>
      </c>
      <c r="D301" s="7" t="s">
        <v>970</v>
      </c>
      <c r="E301" s="7" t="s">
        <v>970</v>
      </c>
      <c r="F301" s="29" t="s">
        <v>970</v>
      </c>
      <c r="G301" s="31" t="s">
        <v>971</v>
      </c>
      <c r="H301" t="s">
        <v>1287</v>
      </c>
      <c r="I301" t="s">
        <v>1287</v>
      </c>
    </row>
    <row r="302" spans="1:9" x14ac:dyDescent="0.25">
      <c r="A302" s="5" t="s">
        <v>537</v>
      </c>
      <c r="B302" s="3" t="s">
        <v>538</v>
      </c>
      <c r="C302" s="10" t="s">
        <v>970</v>
      </c>
      <c r="D302" s="7" t="s">
        <v>970</v>
      </c>
      <c r="E302" s="7" t="s">
        <v>970</v>
      </c>
      <c r="F302" s="29" t="s">
        <v>970</v>
      </c>
      <c r="G302" s="31" t="s">
        <v>971</v>
      </c>
      <c r="H302" t="s">
        <v>1286</v>
      </c>
      <c r="I302" t="s">
        <v>1286</v>
      </c>
    </row>
    <row r="303" spans="1:9" x14ac:dyDescent="0.25">
      <c r="A303" s="5" t="s">
        <v>539</v>
      </c>
      <c r="B303" s="3" t="s">
        <v>540</v>
      </c>
      <c r="C303" s="10" t="s">
        <v>970</v>
      </c>
      <c r="D303" s="7" t="s">
        <v>970</v>
      </c>
      <c r="E303" s="7" t="s">
        <v>970</v>
      </c>
      <c r="F303" s="29" t="s">
        <v>970</v>
      </c>
      <c r="G303" s="31" t="s">
        <v>971</v>
      </c>
      <c r="H303" t="s">
        <v>1286</v>
      </c>
      <c r="I303" t="s">
        <v>1286</v>
      </c>
    </row>
    <row r="304" spans="1:9" x14ac:dyDescent="0.25">
      <c r="A304" s="5" t="s">
        <v>541</v>
      </c>
      <c r="B304" s="3" t="s">
        <v>542</v>
      </c>
      <c r="C304" s="10"/>
      <c r="D304" s="7" t="s">
        <v>970</v>
      </c>
      <c r="E304" s="7" t="s">
        <v>970</v>
      </c>
      <c r="F304" s="29" t="s">
        <v>970</v>
      </c>
      <c r="G304" s="31" t="s">
        <v>972</v>
      </c>
      <c r="H304" t="s">
        <v>1286</v>
      </c>
      <c r="I304" t="s">
        <v>1286</v>
      </c>
    </row>
    <row r="305" spans="1:9" x14ac:dyDescent="0.25">
      <c r="A305" s="5" t="s">
        <v>543</v>
      </c>
      <c r="B305" s="3" t="s">
        <v>544</v>
      </c>
      <c r="C305" s="10"/>
      <c r="D305" s="7" t="s">
        <v>970</v>
      </c>
      <c r="E305" s="7" t="s">
        <v>970</v>
      </c>
      <c r="F305" s="29" t="s">
        <v>970</v>
      </c>
      <c r="G305" s="31" t="s">
        <v>972</v>
      </c>
      <c r="H305" t="s">
        <v>1286</v>
      </c>
      <c r="I305" t="s">
        <v>1286</v>
      </c>
    </row>
    <row r="306" spans="1:9" x14ac:dyDescent="0.25">
      <c r="A306" s="5" t="s">
        <v>976</v>
      </c>
      <c r="B306" s="3" t="s">
        <v>546</v>
      </c>
      <c r="C306" s="10"/>
      <c r="E306" s="7" t="s">
        <v>970</v>
      </c>
      <c r="F306" s="29" t="s">
        <v>970</v>
      </c>
      <c r="G306" s="31" t="s">
        <v>972</v>
      </c>
      <c r="H306" t="s">
        <v>1288</v>
      </c>
      <c r="I306" t="s">
        <v>1288</v>
      </c>
    </row>
    <row r="307" spans="1:9" x14ac:dyDescent="0.25">
      <c r="A307" s="5" t="s">
        <v>547</v>
      </c>
      <c r="B307" s="3" t="s">
        <v>548</v>
      </c>
      <c r="C307" s="10" t="s">
        <v>970</v>
      </c>
      <c r="D307" s="7" t="s">
        <v>970</v>
      </c>
      <c r="E307" s="7" t="s">
        <v>970</v>
      </c>
      <c r="F307" s="29" t="s">
        <v>970</v>
      </c>
      <c r="G307" s="31" t="s">
        <v>971</v>
      </c>
      <c r="H307" t="s">
        <v>1286</v>
      </c>
      <c r="I307" t="s">
        <v>1286</v>
      </c>
    </row>
    <row r="308" spans="1:9" x14ac:dyDescent="0.25">
      <c r="A308" s="5" t="s">
        <v>549</v>
      </c>
      <c r="B308" s="3" t="s">
        <v>550</v>
      </c>
      <c r="C308" s="10" t="s">
        <v>970</v>
      </c>
      <c r="D308" s="7" t="s">
        <v>970</v>
      </c>
      <c r="E308" s="7" t="s">
        <v>970</v>
      </c>
      <c r="F308" s="29" t="s">
        <v>970</v>
      </c>
      <c r="G308" s="31" t="s">
        <v>971</v>
      </c>
      <c r="H308" t="s">
        <v>1286</v>
      </c>
      <c r="I308" t="s">
        <v>1286</v>
      </c>
    </row>
    <row r="309" spans="1:9" x14ac:dyDescent="0.25">
      <c r="A309" s="5" t="s">
        <v>551</v>
      </c>
      <c r="B309" s="3" t="s">
        <v>552</v>
      </c>
      <c r="C309" s="105" t="s">
        <v>970</v>
      </c>
      <c r="D309" s="7" t="s">
        <v>970</v>
      </c>
      <c r="E309" s="7" t="s">
        <v>970</v>
      </c>
      <c r="F309" s="29" t="s">
        <v>970</v>
      </c>
      <c r="G309" s="31" t="s">
        <v>971</v>
      </c>
      <c r="H309" t="s">
        <v>1287</v>
      </c>
      <c r="I309" t="s">
        <v>1287</v>
      </c>
    </row>
    <row r="310" spans="1:9" x14ac:dyDescent="0.25">
      <c r="A310" s="5" t="s">
        <v>553</v>
      </c>
      <c r="B310" s="3" t="s">
        <v>554</v>
      </c>
      <c r="C310" s="10" t="s">
        <v>970</v>
      </c>
      <c r="D310" s="7" t="s">
        <v>970</v>
      </c>
      <c r="E310" s="7" t="s">
        <v>970</v>
      </c>
      <c r="F310" s="29" t="s">
        <v>970</v>
      </c>
      <c r="G310" s="31" t="s">
        <v>971</v>
      </c>
      <c r="H310" t="s">
        <v>1286</v>
      </c>
      <c r="I310" t="s">
        <v>1286</v>
      </c>
    </row>
    <row r="311" spans="1:9" x14ac:dyDescent="0.25">
      <c r="A311" s="5" t="s">
        <v>556</v>
      </c>
      <c r="B311" s="3" t="s">
        <v>557</v>
      </c>
      <c r="C311" s="10" t="s">
        <v>970</v>
      </c>
      <c r="D311" s="7" t="s">
        <v>970</v>
      </c>
      <c r="E311" s="7" t="s">
        <v>970</v>
      </c>
      <c r="F311" s="29" t="s">
        <v>970</v>
      </c>
      <c r="G311" s="31" t="s">
        <v>971</v>
      </c>
      <c r="H311" t="s">
        <v>1286</v>
      </c>
      <c r="I311" t="s">
        <v>1286</v>
      </c>
    </row>
    <row r="312" spans="1:9" x14ac:dyDescent="0.25">
      <c r="A312" s="5" t="s">
        <v>558</v>
      </c>
      <c r="B312" s="3" t="s">
        <v>559</v>
      </c>
      <c r="C312" s="10" t="s">
        <v>970</v>
      </c>
      <c r="D312" s="7" t="s">
        <v>970</v>
      </c>
      <c r="E312" s="7" t="s">
        <v>970</v>
      </c>
      <c r="F312" s="29" t="s">
        <v>970</v>
      </c>
      <c r="G312" s="31" t="s">
        <v>971</v>
      </c>
      <c r="H312" t="s">
        <v>1287</v>
      </c>
      <c r="I312" t="s">
        <v>1287</v>
      </c>
    </row>
    <row r="313" spans="1:9" x14ac:dyDescent="0.25">
      <c r="A313" s="5" t="s">
        <v>560</v>
      </c>
      <c r="B313" s="3" t="s">
        <v>561</v>
      </c>
      <c r="C313" s="10" t="s">
        <v>970</v>
      </c>
      <c r="D313" s="7" t="s">
        <v>970</v>
      </c>
      <c r="E313" s="7" t="s">
        <v>970</v>
      </c>
      <c r="F313" s="29" t="s">
        <v>970</v>
      </c>
      <c r="G313" s="31" t="s">
        <v>971</v>
      </c>
      <c r="H313" t="s">
        <v>1287</v>
      </c>
      <c r="I313" t="s">
        <v>1287</v>
      </c>
    </row>
    <row r="314" spans="1:9" x14ac:dyDescent="0.25">
      <c r="A314" s="5" t="s">
        <v>562</v>
      </c>
      <c r="B314" s="3" t="s">
        <v>563</v>
      </c>
      <c r="C314" s="10" t="s">
        <v>970</v>
      </c>
      <c r="D314" s="7" t="s">
        <v>970</v>
      </c>
      <c r="E314" s="7" t="s">
        <v>970</v>
      </c>
      <c r="F314" s="29"/>
      <c r="G314" s="31" t="s">
        <v>972</v>
      </c>
      <c r="H314" t="s">
        <v>1286</v>
      </c>
      <c r="I314" t="s">
        <v>1286</v>
      </c>
    </row>
    <row r="315" spans="1:9" x14ac:dyDescent="0.25">
      <c r="A315" s="5" t="s">
        <v>564</v>
      </c>
      <c r="B315" s="3" t="s">
        <v>565</v>
      </c>
      <c r="C315" s="10"/>
      <c r="F315" s="29"/>
      <c r="G315" s="31" t="s">
        <v>973</v>
      </c>
      <c r="H315" t="s">
        <v>1286</v>
      </c>
      <c r="I315" t="s">
        <v>1286</v>
      </c>
    </row>
    <row r="316" spans="1:9" x14ac:dyDescent="0.25">
      <c r="A316" s="5" t="s">
        <v>566</v>
      </c>
      <c r="B316" s="3" t="s">
        <v>567</v>
      </c>
      <c r="C316" s="10" t="s">
        <v>970</v>
      </c>
      <c r="E316" s="7" t="s">
        <v>970</v>
      </c>
      <c r="F316" s="29" t="s">
        <v>970</v>
      </c>
      <c r="G316" s="31" t="s">
        <v>972</v>
      </c>
      <c r="H316" t="s">
        <v>1286</v>
      </c>
      <c r="I316" t="s">
        <v>1286</v>
      </c>
    </row>
    <row r="317" spans="1:9" x14ac:dyDescent="0.25">
      <c r="A317" s="5" t="s">
        <v>568</v>
      </c>
      <c r="B317" s="3" t="s">
        <v>569</v>
      </c>
      <c r="C317" s="10" t="s">
        <v>970</v>
      </c>
      <c r="D317" s="7" t="s">
        <v>970</v>
      </c>
      <c r="E317" s="7" t="s">
        <v>970</v>
      </c>
      <c r="F317" s="29" t="s">
        <v>970</v>
      </c>
      <c r="G317" s="31" t="s">
        <v>971</v>
      </c>
      <c r="H317" t="s">
        <v>1287</v>
      </c>
      <c r="I317" t="s">
        <v>1287</v>
      </c>
    </row>
    <row r="318" spans="1:9" x14ac:dyDescent="0.25">
      <c r="A318" s="5" t="s">
        <v>570</v>
      </c>
      <c r="B318" s="3" t="s">
        <v>571</v>
      </c>
      <c r="C318" s="10" t="s">
        <v>970</v>
      </c>
      <c r="D318" s="7" t="s">
        <v>970</v>
      </c>
      <c r="E318" s="7" t="s">
        <v>970</v>
      </c>
      <c r="F318" s="29" t="s">
        <v>970</v>
      </c>
      <c r="G318" s="31" t="s">
        <v>971</v>
      </c>
      <c r="H318" t="s">
        <v>1286</v>
      </c>
      <c r="I318" t="s">
        <v>1286</v>
      </c>
    </row>
    <row r="319" spans="1:9" x14ac:dyDescent="0.25">
      <c r="A319" s="5" t="s">
        <v>572</v>
      </c>
      <c r="B319" s="3" t="s">
        <v>573</v>
      </c>
      <c r="C319" s="10" t="s">
        <v>970</v>
      </c>
      <c r="D319" s="7" t="s">
        <v>970</v>
      </c>
      <c r="E319" s="7" t="s">
        <v>970</v>
      </c>
      <c r="F319" s="29" t="s">
        <v>970</v>
      </c>
      <c r="G319" s="31" t="s">
        <v>971</v>
      </c>
      <c r="H319" t="s">
        <v>1286</v>
      </c>
      <c r="I319" t="s">
        <v>1286</v>
      </c>
    </row>
    <row r="320" spans="1:9" x14ac:dyDescent="0.25">
      <c r="A320" s="5" t="s">
        <v>574</v>
      </c>
      <c r="B320" s="3" t="s">
        <v>575</v>
      </c>
      <c r="C320" s="10" t="s">
        <v>970</v>
      </c>
      <c r="D320" s="7" t="s">
        <v>970</v>
      </c>
      <c r="F320" s="29"/>
      <c r="G320" s="31" t="s">
        <v>972</v>
      </c>
      <c r="H320" t="s">
        <v>1287</v>
      </c>
      <c r="I320" t="s">
        <v>1287</v>
      </c>
    </row>
    <row r="321" spans="1:9" x14ac:dyDescent="0.25">
      <c r="A321" s="5" t="s">
        <v>576</v>
      </c>
      <c r="B321" s="3" t="s">
        <v>577</v>
      </c>
      <c r="C321" s="10" t="s">
        <v>970</v>
      </c>
      <c r="D321" s="7" t="s">
        <v>970</v>
      </c>
      <c r="E321" s="7" t="s">
        <v>970</v>
      </c>
      <c r="F321" s="29" t="s">
        <v>970</v>
      </c>
      <c r="G321" s="31" t="s">
        <v>971</v>
      </c>
      <c r="H321" t="s">
        <v>1287</v>
      </c>
      <c r="I321" t="s">
        <v>1287</v>
      </c>
    </row>
    <row r="322" spans="1:9" x14ac:dyDescent="0.25">
      <c r="A322" s="5" t="s">
        <v>578</v>
      </c>
      <c r="B322" s="3" t="s">
        <v>579</v>
      </c>
      <c r="C322" s="10" t="s">
        <v>970</v>
      </c>
      <c r="D322" s="7" t="s">
        <v>970</v>
      </c>
      <c r="E322" s="7" t="s">
        <v>970</v>
      </c>
      <c r="F322" s="29" t="s">
        <v>970</v>
      </c>
      <c r="G322" s="31" t="s">
        <v>971</v>
      </c>
      <c r="H322" t="s">
        <v>1286</v>
      </c>
      <c r="I322" t="s">
        <v>1286</v>
      </c>
    </row>
    <row r="323" spans="1:9" x14ac:dyDescent="0.25">
      <c r="A323" s="5" t="s">
        <v>580</v>
      </c>
      <c r="B323" s="3" t="s">
        <v>581</v>
      </c>
      <c r="C323" s="10" t="s">
        <v>970</v>
      </c>
      <c r="D323" s="7" t="s">
        <v>970</v>
      </c>
      <c r="E323" s="7" t="s">
        <v>970</v>
      </c>
      <c r="F323" s="29" t="s">
        <v>970</v>
      </c>
      <c r="G323" s="31" t="s">
        <v>971</v>
      </c>
      <c r="H323" t="s">
        <v>1286</v>
      </c>
      <c r="I323" t="s">
        <v>1286</v>
      </c>
    </row>
    <row r="324" spans="1:9" x14ac:dyDescent="0.25">
      <c r="A324" s="5" t="s">
        <v>582</v>
      </c>
      <c r="B324" s="3" t="s">
        <v>583</v>
      </c>
      <c r="C324" s="10" t="s">
        <v>970</v>
      </c>
      <c r="D324" s="7" t="s">
        <v>970</v>
      </c>
      <c r="F324" s="29" t="s">
        <v>970</v>
      </c>
      <c r="G324" s="31" t="s">
        <v>972</v>
      </c>
      <c r="H324" t="s">
        <v>1286</v>
      </c>
      <c r="I324" t="s">
        <v>1286</v>
      </c>
    </row>
    <row r="325" spans="1:9" x14ac:dyDescent="0.25">
      <c r="A325" s="5" t="s">
        <v>584</v>
      </c>
      <c r="B325" s="3" t="s">
        <v>585</v>
      </c>
      <c r="C325" s="10" t="s">
        <v>970</v>
      </c>
      <c r="E325" s="7" t="s">
        <v>970</v>
      </c>
      <c r="F325" s="29" t="s">
        <v>970</v>
      </c>
      <c r="G325" s="31" t="s">
        <v>972</v>
      </c>
      <c r="H325" t="s">
        <v>1286</v>
      </c>
      <c r="I325" t="s">
        <v>1286</v>
      </c>
    </row>
    <row r="326" spans="1:9" x14ac:dyDescent="0.25">
      <c r="A326" s="5" t="s">
        <v>586</v>
      </c>
      <c r="B326" s="3" t="s">
        <v>587</v>
      </c>
      <c r="C326" s="10" t="s">
        <v>970</v>
      </c>
      <c r="D326" s="7" t="s">
        <v>970</v>
      </c>
      <c r="F326" s="29" t="s">
        <v>970</v>
      </c>
      <c r="G326" s="31" t="s">
        <v>972</v>
      </c>
      <c r="H326" t="s">
        <v>1286</v>
      </c>
      <c r="I326" t="s">
        <v>1286</v>
      </c>
    </row>
    <row r="327" spans="1:9" x14ac:dyDescent="0.25">
      <c r="A327" s="5" t="s">
        <v>588</v>
      </c>
      <c r="B327" s="3" t="s">
        <v>589</v>
      </c>
      <c r="C327" s="10" t="s">
        <v>970</v>
      </c>
      <c r="D327" s="7" t="s">
        <v>970</v>
      </c>
      <c r="E327" s="7" t="s">
        <v>970</v>
      </c>
      <c r="F327" s="29" t="s">
        <v>970</v>
      </c>
      <c r="G327" s="31" t="s">
        <v>971</v>
      </c>
      <c r="H327" t="s">
        <v>1287</v>
      </c>
      <c r="I327" t="s">
        <v>1287</v>
      </c>
    </row>
    <row r="328" spans="1:9" x14ac:dyDescent="0.25">
      <c r="A328" s="5" t="s">
        <v>590</v>
      </c>
      <c r="B328" s="3" t="s">
        <v>591</v>
      </c>
      <c r="C328" s="10" t="s">
        <v>970</v>
      </c>
      <c r="D328" s="7" t="s">
        <v>970</v>
      </c>
      <c r="E328" s="7" t="s">
        <v>970</v>
      </c>
      <c r="F328" s="29" t="s">
        <v>970</v>
      </c>
      <c r="G328" s="31" t="s">
        <v>971</v>
      </c>
      <c r="H328" t="s">
        <v>1286</v>
      </c>
      <c r="I328" t="s">
        <v>1286</v>
      </c>
    </row>
    <row r="329" spans="1:9" x14ac:dyDescent="0.25">
      <c r="A329" s="5" t="s">
        <v>592</v>
      </c>
      <c r="B329" s="3" t="s">
        <v>593</v>
      </c>
      <c r="C329" s="10" t="s">
        <v>970</v>
      </c>
      <c r="D329" s="7" t="s">
        <v>970</v>
      </c>
      <c r="E329" s="7" t="s">
        <v>970</v>
      </c>
      <c r="F329" s="29" t="s">
        <v>970</v>
      </c>
      <c r="G329" s="31" t="s">
        <v>971</v>
      </c>
      <c r="H329" t="s">
        <v>1286</v>
      </c>
      <c r="I329" t="s">
        <v>1286</v>
      </c>
    </row>
    <row r="330" spans="1:9" x14ac:dyDescent="0.25">
      <c r="A330" s="5" t="s">
        <v>594</v>
      </c>
      <c r="B330" s="3" t="s">
        <v>595</v>
      </c>
      <c r="C330" s="10" t="s">
        <v>970</v>
      </c>
      <c r="D330" s="7" t="s">
        <v>970</v>
      </c>
      <c r="E330" s="7" t="s">
        <v>970</v>
      </c>
      <c r="F330" s="29" t="s">
        <v>970</v>
      </c>
      <c r="G330" s="31" t="s">
        <v>971</v>
      </c>
      <c r="H330" t="s">
        <v>1287</v>
      </c>
      <c r="I330" t="s">
        <v>1287</v>
      </c>
    </row>
    <row r="331" spans="1:9" x14ac:dyDescent="0.25">
      <c r="A331" s="5" t="s">
        <v>596</v>
      </c>
      <c r="B331" s="3" t="s">
        <v>597</v>
      </c>
      <c r="C331" s="10" t="s">
        <v>970</v>
      </c>
      <c r="D331" s="7" t="s">
        <v>970</v>
      </c>
      <c r="E331" s="7" t="s">
        <v>970</v>
      </c>
      <c r="F331" s="29" t="s">
        <v>970</v>
      </c>
      <c r="G331" s="31" t="s">
        <v>971</v>
      </c>
      <c r="H331" t="s">
        <v>1287</v>
      </c>
      <c r="I331" t="s">
        <v>1287</v>
      </c>
    </row>
    <row r="332" spans="1:9" x14ac:dyDescent="0.25">
      <c r="A332" s="5" t="s">
        <v>598</v>
      </c>
      <c r="B332" s="3" t="s">
        <v>599</v>
      </c>
      <c r="C332" s="10" t="s">
        <v>970</v>
      </c>
      <c r="D332" s="7" t="s">
        <v>970</v>
      </c>
      <c r="E332" s="7" t="s">
        <v>970</v>
      </c>
      <c r="F332" s="29" t="s">
        <v>970</v>
      </c>
      <c r="G332" s="31" t="s">
        <v>971</v>
      </c>
      <c r="H332" t="s">
        <v>1286</v>
      </c>
      <c r="I332" t="s">
        <v>1286</v>
      </c>
    </row>
    <row r="333" spans="1:9" x14ac:dyDescent="0.25">
      <c r="A333" s="5" t="s">
        <v>600</v>
      </c>
      <c r="B333" s="3" t="s">
        <v>601</v>
      </c>
      <c r="C333" s="10" t="s">
        <v>970</v>
      </c>
      <c r="D333" s="7" t="s">
        <v>970</v>
      </c>
      <c r="E333" s="7" t="s">
        <v>970</v>
      </c>
      <c r="F333" s="29" t="s">
        <v>970</v>
      </c>
      <c r="G333" s="31" t="s">
        <v>971</v>
      </c>
      <c r="H333" t="s">
        <v>1286</v>
      </c>
      <c r="I333" t="s">
        <v>1286</v>
      </c>
    </row>
    <row r="334" spans="1:9" x14ac:dyDescent="0.25">
      <c r="A334" s="5" t="s">
        <v>602</v>
      </c>
      <c r="B334" s="3" t="s">
        <v>603</v>
      </c>
      <c r="C334" s="10"/>
      <c r="F334" s="29" t="s">
        <v>970</v>
      </c>
      <c r="G334" s="31" t="s">
        <v>972</v>
      </c>
      <c r="H334" t="s">
        <v>1286</v>
      </c>
      <c r="I334" t="s">
        <v>1286</v>
      </c>
    </row>
    <row r="335" spans="1:9" x14ac:dyDescent="0.25">
      <c r="A335" s="5" t="s">
        <v>604</v>
      </c>
      <c r="B335" s="3" t="s">
        <v>605</v>
      </c>
      <c r="C335" s="10" t="s">
        <v>970</v>
      </c>
      <c r="D335" s="7" t="s">
        <v>970</v>
      </c>
      <c r="E335" s="7" t="s">
        <v>970</v>
      </c>
      <c r="F335" s="29" t="s">
        <v>970</v>
      </c>
      <c r="G335" s="31" t="s">
        <v>971</v>
      </c>
      <c r="H335" t="s">
        <v>1286</v>
      </c>
      <c r="I335" t="s">
        <v>1286</v>
      </c>
    </row>
    <row r="336" spans="1:9" x14ac:dyDescent="0.25">
      <c r="A336" s="5" t="s">
        <v>606</v>
      </c>
      <c r="B336" s="3" t="s">
        <v>607</v>
      </c>
      <c r="C336" s="10" t="s">
        <v>970</v>
      </c>
      <c r="D336" s="7" t="s">
        <v>970</v>
      </c>
      <c r="E336" s="7" t="s">
        <v>970</v>
      </c>
      <c r="F336" s="29" t="s">
        <v>970</v>
      </c>
      <c r="G336" s="31" t="s">
        <v>971</v>
      </c>
      <c r="H336" t="s">
        <v>1287</v>
      </c>
      <c r="I336" t="s">
        <v>1287</v>
      </c>
    </row>
    <row r="337" spans="1:10" x14ac:dyDescent="0.25">
      <c r="A337" s="5" t="s">
        <v>608</v>
      </c>
      <c r="B337" s="3" t="s">
        <v>609</v>
      </c>
      <c r="C337" s="10" t="s">
        <v>970</v>
      </c>
      <c r="D337" s="7" t="s">
        <v>970</v>
      </c>
      <c r="E337" s="7" t="s">
        <v>970</v>
      </c>
      <c r="F337" s="29" t="s">
        <v>970</v>
      </c>
      <c r="G337" s="31" t="s">
        <v>971</v>
      </c>
      <c r="H337" t="s">
        <v>1287</v>
      </c>
      <c r="I337" t="s">
        <v>1287</v>
      </c>
    </row>
    <row r="338" spans="1:10" x14ac:dyDescent="0.25">
      <c r="A338" s="96" t="s">
        <v>998</v>
      </c>
      <c r="B338" s="3" t="s">
        <v>610</v>
      </c>
      <c r="C338" s="10" t="s">
        <v>970</v>
      </c>
      <c r="D338" s="7" t="s">
        <v>970</v>
      </c>
      <c r="E338" s="7" t="s">
        <v>970</v>
      </c>
      <c r="F338" s="29" t="s">
        <v>970</v>
      </c>
      <c r="G338" s="31" t="s">
        <v>971</v>
      </c>
      <c r="H338" t="s">
        <v>1287</v>
      </c>
      <c r="I338" t="s">
        <v>1287</v>
      </c>
    </row>
    <row r="339" spans="1:10" x14ac:dyDescent="0.25">
      <c r="A339" s="96" t="s">
        <v>999</v>
      </c>
      <c r="B339" s="3" t="s">
        <v>611</v>
      </c>
      <c r="C339" s="10" t="s">
        <v>970</v>
      </c>
      <c r="D339" s="7" t="s">
        <v>970</v>
      </c>
      <c r="E339" s="7" t="s">
        <v>970</v>
      </c>
      <c r="F339" s="29" t="s">
        <v>970</v>
      </c>
      <c r="G339" s="31" t="s">
        <v>971</v>
      </c>
      <c r="H339" t="s">
        <v>1287</v>
      </c>
      <c r="I339" t="s">
        <v>1287</v>
      </c>
    </row>
    <row r="340" spans="1:10" x14ac:dyDescent="0.25">
      <c r="A340" s="96" t="s">
        <v>1278</v>
      </c>
      <c r="B340" s="3" t="s">
        <v>1279</v>
      </c>
      <c r="C340" s="113"/>
      <c r="D340" s="114"/>
      <c r="E340" s="114"/>
      <c r="F340" s="115"/>
      <c r="G340" s="119" t="s">
        <v>1039</v>
      </c>
      <c r="H340" t="s">
        <v>1288</v>
      </c>
      <c r="I340" t="s">
        <v>1288</v>
      </c>
      <c r="J340" s="117" t="s">
        <v>1280</v>
      </c>
    </row>
    <row r="341" spans="1:10" x14ac:dyDescent="0.25">
      <c r="A341" s="5" t="s">
        <v>612</v>
      </c>
      <c r="B341" s="3" t="s">
        <v>613</v>
      </c>
      <c r="C341" s="10" t="s">
        <v>970</v>
      </c>
      <c r="D341" s="7" t="s">
        <v>970</v>
      </c>
      <c r="E341" s="7" t="s">
        <v>970</v>
      </c>
      <c r="F341" s="29" t="s">
        <v>970</v>
      </c>
      <c r="G341" s="31" t="s">
        <v>971</v>
      </c>
      <c r="H341" t="s">
        <v>1286</v>
      </c>
      <c r="I341" t="s">
        <v>1286</v>
      </c>
    </row>
    <row r="342" spans="1:10" x14ac:dyDescent="0.25">
      <c r="A342" s="5" t="s">
        <v>614</v>
      </c>
      <c r="B342" s="3" t="s">
        <v>615</v>
      </c>
      <c r="C342" s="10" t="s">
        <v>970</v>
      </c>
      <c r="D342" s="7" t="s">
        <v>970</v>
      </c>
      <c r="E342" s="7" t="s">
        <v>970</v>
      </c>
      <c r="F342" s="29" t="s">
        <v>970</v>
      </c>
      <c r="G342" s="31" t="s">
        <v>971</v>
      </c>
      <c r="H342" t="s">
        <v>1286</v>
      </c>
      <c r="I342" t="s">
        <v>1286</v>
      </c>
    </row>
    <row r="343" spans="1:10" x14ac:dyDescent="0.25">
      <c r="A343" s="5" t="s">
        <v>616</v>
      </c>
      <c r="B343" s="3" t="s">
        <v>617</v>
      </c>
      <c r="C343" s="10" t="s">
        <v>970</v>
      </c>
      <c r="D343" s="7" t="s">
        <v>970</v>
      </c>
      <c r="E343" s="7" t="s">
        <v>970</v>
      </c>
      <c r="F343" s="29" t="s">
        <v>970</v>
      </c>
      <c r="G343" s="31" t="s">
        <v>971</v>
      </c>
      <c r="H343" t="s">
        <v>1287</v>
      </c>
      <c r="I343" t="s">
        <v>1287</v>
      </c>
    </row>
    <row r="344" spans="1:10" x14ac:dyDescent="0.25">
      <c r="A344" s="5" t="s">
        <v>618</v>
      </c>
      <c r="B344" s="3" t="s">
        <v>619</v>
      </c>
      <c r="C344" s="10" t="s">
        <v>970</v>
      </c>
      <c r="D344" s="7" t="s">
        <v>970</v>
      </c>
      <c r="E344" s="7" t="s">
        <v>970</v>
      </c>
      <c r="F344" s="29" t="s">
        <v>970</v>
      </c>
      <c r="G344" s="31" t="s">
        <v>971</v>
      </c>
      <c r="H344" t="s">
        <v>1286</v>
      </c>
      <c r="I344" t="s">
        <v>1286</v>
      </c>
    </row>
    <row r="345" spans="1:10" x14ac:dyDescent="0.25">
      <c r="A345" s="5" t="s">
        <v>620</v>
      </c>
      <c r="B345" s="3" t="s">
        <v>621</v>
      </c>
      <c r="C345" s="10" t="s">
        <v>970</v>
      </c>
      <c r="D345" s="7" t="s">
        <v>970</v>
      </c>
      <c r="E345" s="7" t="s">
        <v>970</v>
      </c>
      <c r="F345" s="29" t="s">
        <v>970</v>
      </c>
      <c r="G345" s="31" t="s">
        <v>971</v>
      </c>
      <c r="H345" t="s">
        <v>1286</v>
      </c>
      <c r="I345" t="s">
        <v>1286</v>
      </c>
    </row>
    <row r="346" spans="1:10" x14ac:dyDescent="0.25">
      <c r="A346" s="5" t="s">
        <v>622</v>
      </c>
      <c r="B346" s="3" t="s">
        <v>623</v>
      </c>
      <c r="C346" s="10" t="s">
        <v>970</v>
      </c>
      <c r="D346" s="7" t="s">
        <v>970</v>
      </c>
      <c r="E346" s="7" t="s">
        <v>970</v>
      </c>
      <c r="F346" s="29" t="s">
        <v>970</v>
      </c>
      <c r="G346" s="31" t="s">
        <v>971</v>
      </c>
      <c r="H346" t="s">
        <v>1287</v>
      </c>
      <c r="I346" t="s">
        <v>1287</v>
      </c>
    </row>
    <row r="347" spans="1:10" x14ac:dyDescent="0.25">
      <c r="A347" s="5" t="s">
        <v>624</v>
      </c>
      <c r="B347" s="3" t="s">
        <v>625</v>
      </c>
      <c r="C347" s="10" t="s">
        <v>970</v>
      </c>
      <c r="D347" s="7" t="s">
        <v>970</v>
      </c>
      <c r="E347" s="7" t="s">
        <v>970</v>
      </c>
      <c r="F347" s="29" t="s">
        <v>970</v>
      </c>
      <c r="G347" s="31" t="s">
        <v>971</v>
      </c>
      <c r="H347" t="s">
        <v>1286</v>
      </c>
      <c r="I347" t="s">
        <v>1286</v>
      </c>
    </row>
    <row r="348" spans="1:10" x14ac:dyDescent="0.25">
      <c r="A348" s="5" t="s">
        <v>626</v>
      </c>
      <c r="B348" s="3" t="s">
        <v>627</v>
      </c>
      <c r="C348" s="10" t="s">
        <v>970</v>
      </c>
      <c r="D348" s="7" t="s">
        <v>970</v>
      </c>
      <c r="E348" s="7" t="s">
        <v>970</v>
      </c>
      <c r="F348" s="29" t="s">
        <v>970</v>
      </c>
      <c r="G348" s="31" t="s">
        <v>971</v>
      </c>
      <c r="H348" t="s">
        <v>1286</v>
      </c>
      <c r="I348" t="s">
        <v>1286</v>
      </c>
    </row>
    <row r="349" spans="1:10" x14ac:dyDescent="0.25">
      <c r="A349" s="5" t="s">
        <v>628</v>
      </c>
      <c r="B349" s="3" t="s">
        <v>629</v>
      </c>
      <c r="C349" s="10"/>
      <c r="D349" s="7" t="s">
        <v>970</v>
      </c>
      <c r="F349" s="29"/>
      <c r="G349" s="31" t="s">
        <v>972</v>
      </c>
      <c r="H349" t="s">
        <v>1286</v>
      </c>
      <c r="I349" t="s">
        <v>1286</v>
      </c>
    </row>
    <row r="350" spans="1:10" x14ac:dyDescent="0.25">
      <c r="A350" s="5" t="s">
        <v>630</v>
      </c>
      <c r="B350" s="3" t="s">
        <v>631</v>
      </c>
      <c r="C350" s="10"/>
      <c r="D350" s="7" t="s">
        <v>970</v>
      </c>
      <c r="E350" s="7" t="s">
        <v>970</v>
      </c>
      <c r="F350" s="29" t="s">
        <v>970</v>
      </c>
      <c r="G350" s="31" t="s">
        <v>972</v>
      </c>
      <c r="H350" t="s">
        <v>1286</v>
      </c>
      <c r="I350" t="s">
        <v>1287</v>
      </c>
    </row>
    <row r="351" spans="1:10" x14ac:dyDescent="0.25">
      <c r="A351" s="5" t="s">
        <v>632</v>
      </c>
      <c r="B351" s="3" t="s">
        <v>633</v>
      </c>
      <c r="C351" s="10" t="s">
        <v>970</v>
      </c>
      <c r="F351" s="29"/>
      <c r="G351" s="31" t="s">
        <v>972</v>
      </c>
      <c r="H351" t="s">
        <v>1287</v>
      </c>
      <c r="I351" t="s">
        <v>1287</v>
      </c>
    </row>
    <row r="352" spans="1:10" x14ac:dyDescent="0.25">
      <c r="A352" s="5" t="s">
        <v>634</v>
      </c>
      <c r="B352" s="3" t="s">
        <v>635</v>
      </c>
      <c r="C352" s="10" t="s">
        <v>970</v>
      </c>
      <c r="D352" s="7" t="s">
        <v>970</v>
      </c>
      <c r="E352" s="7" t="s">
        <v>970</v>
      </c>
      <c r="F352" s="29" t="s">
        <v>970</v>
      </c>
      <c r="G352" s="31" t="s">
        <v>971</v>
      </c>
      <c r="H352" t="s">
        <v>1287</v>
      </c>
      <c r="I352" t="s">
        <v>1287</v>
      </c>
    </row>
    <row r="353" spans="1:9" x14ac:dyDescent="0.25">
      <c r="A353" s="5" t="s">
        <v>636</v>
      </c>
      <c r="B353" s="3" t="s">
        <v>637</v>
      </c>
      <c r="C353" s="10" t="s">
        <v>970</v>
      </c>
      <c r="D353" s="7" t="s">
        <v>970</v>
      </c>
      <c r="E353" s="7" t="s">
        <v>970</v>
      </c>
      <c r="F353" s="29" t="s">
        <v>970</v>
      </c>
      <c r="G353" s="31" t="s">
        <v>971</v>
      </c>
      <c r="H353" t="s">
        <v>1287</v>
      </c>
      <c r="I353" t="s">
        <v>1286</v>
      </c>
    </row>
    <row r="354" spans="1:9" x14ac:dyDescent="0.25">
      <c r="A354" s="5" t="s">
        <v>638</v>
      </c>
      <c r="B354" s="3" t="s">
        <v>639</v>
      </c>
      <c r="C354" s="10" t="s">
        <v>970</v>
      </c>
      <c r="D354" s="7" t="s">
        <v>970</v>
      </c>
      <c r="E354" s="7" t="s">
        <v>970</v>
      </c>
      <c r="F354" s="29" t="s">
        <v>970</v>
      </c>
      <c r="G354" s="31" t="s">
        <v>971</v>
      </c>
      <c r="H354" t="s">
        <v>1287</v>
      </c>
      <c r="I354" t="s">
        <v>1287</v>
      </c>
    </row>
    <row r="355" spans="1:9" x14ac:dyDescent="0.25">
      <c r="A355" s="5" t="s">
        <v>640</v>
      </c>
      <c r="B355" s="3" t="s">
        <v>641</v>
      </c>
      <c r="C355" s="10" t="s">
        <v>970</v>
      </c>
      <c r="D355" s="7" t="s">
        <v>970</v>
      </c>
      <c r="E355" s="7" t="s">
        <v>970</v>
      </c>
      <c r="F355" s="29" t="s">
        <v>970</v>
      </c>
      <c r="G355" s="31" t="s">
        <v>971</v>
      </c>
      <c r="H355" t="s">
        <v>1286</v>
      </c>
      <c r="I355" t="s">
        <v>1286</v>
      </c>
    </row>
    <row r="356" spans="1:9" x14ac:dyDescent="0.25">
      <c r="A356" s="5" t="s">
        <v>642</v>
      </c>
      <c r="B356" s="3" t="s">
        <v>643</v>
      </c>
      <c r="C356" s="10" t="s">
        <v>970</v>
      </c>
      <c r="D356" s="7" t="s">
        <v>970</v>
      </c>
      <c r="E356" s="7" t="s">
        <v>970</v>
      </c>
      <c r="F356" s="29" t="s">
        <v>970</v>
      </c>
      <c r="G356" s="31" t="s">
        <v>971</v>
      </c>
      <c r="H356" t="s">
        <v>1286</v>
      </c>
      <c r="I356" t="s">
        <v>1286</v>
      </c>
    </row>
    <row r="357" spans="1:9" x14ac:dyDescent="0.25">
      <c r="A357" s="5" t="s">
        <v>644</v>
      </c>
      <c r="B357" s="3" t="s">
        <v>645</v>
      </c>
      <c r="C357" s="10" t="s">
        <v>970</v>
      </c>
      <c r="D357" s="7" t="s">
        <v>970</v>
      </c>
      <c r="E357" s="7" t="s">
        <v>970</v>
      </c>
      <c r="F357" s="29"/>
      <c r="G357" s="31" t="s">
        <v>972</v>
      </c>
      <c r="H357" t="s">
        <v>1287</v>
      </c>
      <c r="I357" t="s">
        <v>1287</v>
      </c>
    </row>
    <row r="358" spans="1:9" x14ac:dyDescent="0.25">
      <c r="A358" s="5" t="s">
        <v>646</v>
      </c>
      <c r="B358" s="3" t="s">
        <v>647</v>
      </c>
      <c r="C358" s="10"/>
      <c r="F358" s="29"/>
      <c r="G358" s="31" t="s">
        <v>973</v>
      </c>
      <c r="H358" t="s">
        <v>1287</v>
      </c>
      <c r="I358" t="s">
        <v>1287</v>
      </c>
    </row>
    <row r="359" spans="1:9" x14ac:dyDescent="0.25">
      <c r="A359" s="5" t="s">
        <v>648</v>
      </c>
      <c r="B359" s="3" t="s">
        <v>649</v>
      </c>
      <c r="C359" s="10" t="s">
        <v>970</v>
      </c>
      <c r="D359" s="7" t="s">
        <v>970</v>
      </c>
      <c r="E359" s="7" t="s">
        <v>970</v>
      </c>
      <c r="F359" s="29" t="s">
        <v>970</v>
      </c>
      <c r="G359" s="31" t="s">
        <v>971</v>
      </c>
      <c r="H359" t="s">
        <v>1286</v>
      </c>
      <c r="I359" t="s">
        <v>1286</v>
      </c>
    </row>
    <row r="360" spans="1:9" x14ac:dyDescent="0.25">
      <c r="A360" s="5" t="s">
        <v>650</v>
      </c>
      <c r="B360" s="3" t="s">
        <v>651</v>
      </c>
      <c r="C360" s="10" t="s">
        <v>970</v>
      </c>
      <c r="D360" s="7" t="s">
        <v>970</v>
      </c>
      <c r="E360" s="7" t="s">
        <v>970</v>
      </c>
      <c r="F360" s="29" t="s">
        <v>970</v>
      </c>
      <c r="G360" s="31" t="s">
        <v>971</v>
      </c>
      <c r="H360" t="s">
        <v>1287</v>
      </c>
      <c r="I360" t="s">
        <v>1287</v>
      </c>
    </row>
    <row r="361" spans="1:9" x14ac:dyDescent="0.25">
      <c r="A361" s="5" t="s">
        <v>652</v>
      </c>
      <c r="B361" s="3" t="s">
        <v>653</v>
      </c>
      <c r="C361" s="10"/>
      <c r="F361" s="29"/>
      <c r="G361" s="31" t="s">
        <v>973</v>
      </c>
      <c r="H361" t="s">
        <v>1287</v>
      </c>
      <c r="I361" t="s">
        <v>1287</v>
      </c>
    </row>
    <row r="362" spans="1:9" x14ac:dyDescent="0.25">
      <c r="A362" s="5" t="s">
        <v>654</v>
      </c>
      <c r="B362" s="3" t="s">
        <v>655</v>
      </c>
      <c r="C362" s="10" t="s">
        <v>970</v>
      </c>
      <c r="D362" s="7" t="s">
        <v>970</v>
      </c>
      <c r="E362" s="7" t="s">
        <v>970</v>
      </c>
      <c r="F362" s="29" t="s">
        <v>970</v>
      </c>
      <c r="G362" s="31" t="s">
        <v>971</v>
      </c>
      <c r="H362" t="s">
        <v>1286</v>
      </c>
      <c r="I362" t="s">
        <v>1286</v>
      </c>
    </row>
    <row r="363" spans="1:9" x14ac:dyDescent="0.25">
      <c r="A363" s="5" t="s">
        <v>656</v>
      </c>
      <c r="B363" s="3" t="s">
        <v>657</v>
      </c>
      <c r="C363" s="10" t="s">
        <v>970</v>
      </c>
      <c r="D363" s="7" t="s">
        <v>970</v>
      </c>
      <c r="E363" s="7" t="s">
        <v>970</v>
      </c>
      <c r="F363" s="29" t="s">
        <v>970</v>
      </c>
      <c r="G363" s="31" t="s">
        <v>971</v>
      </c>
      <c r="H363" t="s">
        <v>1287</v>
      </c>
      <c r="I363" t="s">
        <v>1287</v>
      </c>
    </row>
    <row r="364" spans="1:9" x14ac:dyDescent="0.25">
      <c r="A364" s="5" t="s">
        <v>658</v>
      </c>
      <c r="B364" s="3" t="s">
        <v>659</v>
      </c>
      <c r="C364" s="10" t="s">
        <v>970</v>
      </c>
      <c r="D364" s="7" t="s">
        <v>970</v>
      </c>
      <c r="F364" s="29"/>
      <c r="G364" s="31" t="s">
        <v>972</v>
      </c>
      <c r="H364" t="s">
        <v>1286</v>
      </c>
      <c r="I364" t="s">
        <v>1286</v>
      </c>
    </row>
    <row r="365" spans="1:9" x14ac:dyDescent="0.25">
      <c r="A365" s="5" t="s">
        <v>660</v>
      </c>
      <c r="B365" s="3" t="s">
        <v>661</v>
      </c>
      <c r="C365" s="10" t="s">
        <v>970</v>
      </c>
      <c r="D365" s="7" t="s">
        <v>970</v>
      </c>
      <c r="E365" s="7" t="s">
        <v>970</v>
      </c>
      <c r="F365" s="29" t="s">
        <v>970</v>
      </c>
      <c r="G365" s="31" t="s">
        <v>971</v>
      </c>
      <c r="H365" t="s">
        <v>1287</v>
      </c>
      <c r="I365" t="s">
        <v>1287</v>
      </c>
    </row>
    <row r="366" spans="1:9" x14ac:dyDescent="0.25">
      <c r="A366" s="5" t="s">
        <v>662</v>
      </c>
      <c r="B366" s="3" t="s">
        <v>663</v>
      </c>
      <c r="C366" s="10" t="s">
        <v>970</v>
      </c>
      <c r="D366" s="7" t="s">
        <v>970</v>
      </c>
      <c r="E366" s="7" t="s">
        <v>970</v>
      </c>
      <c r="F366" s="29" t="s">
        <v>970</v>
      </c>
      <c r="G366" s="31" t="s">
        <v>971</v>
      </c>
      <c r="H366" t="s">
        <v>1287</v>
      </c>
      <c r="I366" t="s">
        <v>1287</v>
      </c>
    </row>
    <row r="367" spans="1:9" x14ac:dyDescent="0.25">
      <c r="A367" s="5" t="s">
        <v>664</v>
      </c>
      <c r="B367" s="3" t="s">
        <v>665</v>
      </c>
      <c r="C367" s="10" t="s">
        <v>970</v>
      </c>
      <c r="D367" s="7" t="s">
        <v>970</v>
      </c>
      <c r="E367" s="7" t="s">
        <v>970</v>
      </c>
      <c r="F367" s="29" t="s">
        <v>970</v>
      </c>
      <c r="G367" s="31" t="s">
        <v>971</v>
      </c>
      <c r="H367" t="s">
        <v>1286</v>
      </c>
      <c r="I367" t="s">
        <v>1286</v>
      </c>
    </row>
    <row r="368" spans="1:9" x14ac:dyDescent="0.25">
      <c r="A368" s="5" t="s">
        <v>666</v>
      </c>
      <c r="B368" s="3" t="s">
        <v>667</v>
      </c>
      <c r="C368" s="10" t="s">
        <v>970</v>
      </c>
      <c r="D368" s="7" t="s">
        <v>970</v>
      </c>
      <c r="E368" s="7" t="s">
        <v>970</v>
      </c>
      <c r="F368" s="29" t="s">
        <v>970</v>
      </c>
      <c r="G368" s="31" t="s">
        <v>971</v>
      </c>
      <c r="H368" t="s">
        <v>1286</v>
      </c>
      <c r="I368" t="s">
        <v>1286</v>
      </c>
    </row>
    <row r="369" spans="1:9" x14ac:dyDescent="0.25">
      <c r="A369" s="5" t="s">
        <v>668</v>
      </c>
      <c r="B369" s="3" t="s">
        <v>669</v>
      </c>
      <c r="C369" s="10" t="s">
        <v>970</v>
      </c>
      <c r="D369" s="7" t="s">
        <v>970</v>
      </c>
      <c r="E369" s="7" t="s">
        <v>970</v>
      </c>
      <c r="F369" s="29" t="s">
        <v>970</v>
      </c>
      <c r="G369" s="31" t="s">
        <v>971</v>
      </c>
      <c r="H369" t="s">
        <v>1287</v>
      </c>
      <c r="I369" t="s">
        <v>1287</v>
      </c>
    </row>
    <row r="370" spans="1:9" x14ac:dyDescent="0.25">
      <c r="A370" s="5" t="s">
        <v>670</v>
      </c>
      <c r="B370" s="3" t="s">
        <v>671</v>
      </c>
      <c r="C370" s="10" t="s">
        <v>970</v>
      </c>
      <c r="D370" s="7" t="s">
        <v>970</v>
      </c>
      <c r="E370" s="7" t="s">
        <v>970</v>
      </c>
      <c r="F370" s="29" t="s">
        <v>970</v>
      </c>
      <c r="G370" s="31" t="s">
        <v>971</v>
      </c>
      <c r="H370" t="s">
        <v>1286</v>
      </c>
      <c r="I370" t="s">
        <v>1286</v>
      </c>
    </row>
    <row r="371" spans="1:9" x14ac:dyDescent="0.25">
      <c r="A371" s="5" t="s">
        <v>672</v>
      </c>
      <c r="B371" s="3" t="s">
        <v>673</v>
      </c>
      <c r="C371" s="10"/>
      <c r="F371" s="29"/>
      <c r="G371" s="31" t="s">
        <v>973</v>
      </c>
      <c r="H371" t="s">
        <v>1286</v>
      </c>
      <c r="I371" t="s">
        <v>1286</v>
      </c>
    </row>
    <row r="372" spans="1:9" x14ac:dyDescent="0.25">
      <c r="A372" s="5" t="s">
        <v>674</v>
      </c>
      <c r="B372" s="3" t="s">
        <v>675</v>
      </c>
      <c r="C372" s="10" t="s">
        <v>970</v>
      </c>
      <c r="D372" s="7" t="s">
        <v>970</v>
      </c>
      <c r="E372" s="7" t="s">
        <v>970</v>
      </c>
      <c r="F372" s="29" t="s">
        <v>970</v>
      </c>
      <c r="G372" s="31" t="s">
        <v>971</v>
      </c>
      <c r="H372" t="s">
        <v>1287</v>
      </c>
      <c r="I372" t="s">
        <v>1287</v>
      </c>
    </row>
    <row r="373" spans="1:9" x14ac:dyDescent="0.25">
      <c r="A373" s="5" t="s">
        <v>676</v>
      </c>
      <c r="B373" s="3" t="s">
        <v>677</v>
      </c>
      <c r="C373" s="10"/>
      <c r="E373" s="7" t="s">
        <v>970</v>
      </c>
      <c r="F373" s="29" t="s">
        <v>970</v>
      </c>
      <c r="G373" s="31" t="s">
        <v>972</v>
      </c>
      <c r="H373" t="s">
        <v>1286</v>
      </c>
      <c r="I373" t="s">
        <v>1286</v>
      </c>
    </row>
    <row r="374" spans="1:9" x14ac:dyDescent="0.25">
      <c r="A374" s="5" t="s">
        <v>678</v>
      </c>
      <c r="B374" s="3" t="s">
        <v>679</v>
      </c>
      <c r="C374" s="10" t="s">
        <v>970</v>
      </c>
      <c r="D374" s="7" t="s">
        <v>970</v>
      </c>
      <c r="F374" s="29" t="s">
        <v>970</v>
      </c>
      <c r="G374" s="31" t="s">
        <v>972</v>
      </c>
      <c r="H374" t="s">
        <v>1286</v>
      </c>
      <c r="I374" t="s">
        <v>1286</v>
      </c>
    </row>
    <row r="375" spans="1:9" x14ac:dyDescent="0.25">
      <c r="A375" s="5" t="s">
        <v>680</v>
      </c>
      <c r="B375" s="3" t="s">
        <v>681</v>
      </c>
      <c r="C375" s="10" t="s">
        <v>970</v>
      </c>
      <c r="D375" s="7" t="s">
        <v>970</v>
      </c>
      <c r="E375" s="7" t="s">
        <v>970</v>
      </c>
      <c r="F375" s="29"/>
      <c r="G375" s="31" t="s">
        <v>972</v>
      </c>
      <c r="H375" t="s">
        <v>1286</v>
      </c>
      <c r="I375" t="s">
        <v>1286</v>
      </c>
    </row>
    <row r="376" spans="1:9" x14ac:dyDescent="0.25">
      <c r="A376" s="5" t="s">
        <v>682</v>
      </c>
      <c r="B376" s="3" t="s">
        <v>683</v>
      </c>
      <c r="C376" s="10" t="s">
        <v>970</v>
      </c>
      <c r="D376" s="7" t="s">
        <v>970</v>
      </c>
      <c r="E376" s="7" t="s">
        <v>970</v>
      </c>
      <c r="F376" s="29" t="s">
        <v>970</v>
      </c>
      <c r="G376" s="31" t="s">
        <v>971</v>
      </c>
      <c r="H376" t="s">
        <v>1286</v>
      </c>
      <c r="I376" t="s">
        <v>1286</v>
      </c>
    </row>
    <row r="377" spans="1:9" x14ac:dyDescent="0.25">
      <c r="A377" s="5" t="s">
        <v>684</v>
      </c>
      <c r="B377" s="3" t="s">
        <v>685</v>
      </c>
      <c r="C377" s="10" t="s">
        <v>970</v>
      </c>
      <c r="D377" s="7" t="s">
        <v>970</v>
      </c>
      <c r="E377" s="7" t="s">
        <v>970</v>
      </c>
      <c r="F377" s="29" t="s">
        <v>970</v>
      </c>
      <c r="G377" s="31" t="s">
        <v>971</v>
      </c>
      <c r="H377" t="s">
        <v>1286</v>
      </c>
      <c r="I377" t="s">
        <v>1286</v>
      </c>
    </row>
    <row r="378" spans="1:9" x14ac:dyDescent="0.25">
      <c r="A378" s="5" t="s">
        <v>686</v>
      </c>
      <c r="B378" s="3" t="s">
        <v>687</v>
      </c>
      <c r="C378" s="10" t="s">
        <v>970</v>
      </c>
      <c r="D378" s="7" t="s">
        <v>970</v>
      </c>
      <c r="E378" s="7" t="s">
        <v>970</v>
      </c>
      <c r="F378" s="29"/>
      <c r="G378" s="31" t="s">
        <v>972</v>
      </c>
      <c r="H378" t="s">
        <v>1286</v>
      </c>
      <c r="I378" t="s">
        <v>1286</v>
      </c>
    </row>
    <row r="379" spans="1:9" x14ac:dyDescent="0.25">
      <c r="A379" s="5" t="s">
        <v>688</v>
      </c>
      <c r="B379" s="3" t="s">
        <v>689</v>
      </c>
      <c r="C379" s="10" t="s">
        <v>970</v>
      </c>
      <c r="D379" s="7" t="s">
        <v>970</v>
      </c>
      <c r="E379" s="7" t="s">
        <v>970</v>
      </c>
      <c r="F379" s="29" t="s">
        <v>970</v>
      </c>
      <c r="G379" s="31" t="s">
        <v>971</v>
      </c>
      <c r="H379" t="s">
        <v>1286</v>
      </c>
      <c r="I379" t="s">
        <v>1286</v>
      </c>
    </row>
    <row r="380" spans="1:9" x14ac:dyDescent="0.25">
      <c r="A380" s="5" t="s">
        <v>690</v>
      </c>
      <c r="B380" s="3" t="s">
        <v>691</v>
      </c>
      <c r="C380" s="10" t="s">
        <v>970</v>
      </c>
      <c r="D380" s="7" t="s">
        <v>970</v>
      </c>
      <c r="E380" s="7" t="s">
        <v>970</v>
      </c>
      <c r="F380" s="29" t="s">
        <v>970</v>
      </c>
      <c r="G380" s="31" t="s">
        <v>971</v>
      </c>
      <c r="H380" t="s">
        <v>1287</v>
      </c>
      <c r="I380" t="s">
        <v>1287</v>
      </c>
    </row>
    <row r="381" spans="1:9" x14ac:dyDescent="0.25">
      <c r="A381" s="5" t="s">
        <v>692</v>
      </c>
      <c r="B381" s="3" t="s">
        <v>693</v>
      </c>
      <c r="C381" s="10" t="s">
        <v>970</v>
      </c>
      <c r="D381" s="7" t="s">
        <v>970</v>
      </c>
      <c r="E381" s="7" t="s">
        <v>970</v>
      </c>
      <c r="F381" s="29" t="s">
        <v>970</v>
      </c>
      <c r="G381" s="31" t="s">
        <v>971</v>
      </c>
      <c r="H381" t="s">
        <v>1287</v>
      </c>
      <c r="I381" t="s">
        <v>1287</v>
      </c>
    </row>
    <row r="382" spans="1:9" x14ac:dyDescent="0.25">
      <c r="A382" s="5" t="s">
        <v>694</v>
      </c>
      <c r="B382" s="3" t="s">
        <v>695</v>
      </c>
      <c r="C382" s="10" t="s">
        <v>970</v>
      </c>
      <c r="D382" s="7" t="s">
        <v>970</v>
      </c>
      <c r="E382" s="7" t="s">
        <v>970</v>
      </c>
      <c r="F382" s="29" t="s">
        <v>970</v>
      </c>
      <c r="G382" s="31" t="s">
        <v>971</v>
      </c>
      <c r="H382" t="s">
        <v>1287</v>
      </c>
      <c r="I382" t="s">
        <v>1287</v>
      </c>
    </row>
    <row r="383" spans="1:9" x14ac:dyDescent="0.25">
      <c r="A383" s="5" t="s">
        <v>696</v>
      </c>
      <c r="B383" s="3" t="s">
        <v>697</v>
      </c>
      <c r="C383" s="10" t="s">
        <v>970</v>
      </c>
      <c r="D383" s="7" t="s">
        <v>970</v>
      </c>
      <c r="E383" s="7" t="s">
        <v>970</v>
      </c>
      <c r="F383" s="29" t="s">
        <v>970</v>
      </c>
      <c r="G383" s="31" t="s">
        <v>971</v>
      </c>
      <c r="H383" t="s">
        <v>1286</v>
      </c>
      <c r="I383" t="s">
        <v>1286</v>
      </c>
    </row>
    <row r="384" spans="1:9" x14ac:dyDescent="0.25">
      <c r="A384" s="5" t="s">
        <v>698</v>
      </c>
      <c r="B384" s="3" t="s">
        <v>699</v>
      </c>
      <c r="C384" s="10" t="s">
        <v>970</v>
      </c>
      <c r="D384" s="7" t="s">
        <v>970</v>
      </c>
      <c r="E384" s="7" t="s">
        <v>970</v>
      </c>
      <c r="F384" s="29" t="s">
        <v>970</v>
      </c>
      <c r="G384" s="31" t="s">
        <v>971</v>
      </c>
      <c r="H384" t="s">
        <v>1287</v>
      </c>
      <c r="I384" t="s">
        <v>1287</v>
      </c>
    </row>
    <row r="385" spans="1:9" x14ac:dyDescent="0.25">
      <c r="A385" s="5" t="s">
        <v>700</v>
      </c>
      <c r="B385" s="3" t="s">
        <v>701</v>
      </c>
      <c r="C385" s="10" t="s">
        <v>970</v>
      </c>
      <c r="D385" s="7" t="s">
        <v>970</v>
      </c>
      <c r="E385" s="7" t="s">
        <v>970</v>
      </c>
      <c r="F385" s="29" t="s">
        <v>970</v>
      </c>
      <c r="G385" s="31" t="s">
        <v>971</v>
      </c>
      <c r="H385" t="s">
        <v>1286</v>
      </c>
      <c r="I385" t="s">
        <v>1286</v>
      </c>
    </row>
    <row r="386" spans="1:9" x14ac:dyDescent="0.25">
      <c r="A386" s="5" t="s">
        <v>702</v>
      </c>
      <c r="B386" s="3" t="s">
        <v>703</v>
      </c>
      <c r="C386" s="10" t="s">
        <v>970</v>
      </c>
      <c r="D386" s="7" t="s">
        <v>970</v>
      </c>
      <c r="E386" s="7" t="s">
        <v>970</v>
      </c>
      <c r="F386" s="29" t="s">
        <v>970</v>
      </c>
      <c r="G386" s="31" t="s">
        <v>971</v>
      </c>
      <c r="H386" t="s">
        <v>1287</v>
      </c>
      <c r="I386" t="s">
        <v>1287</v>
      </c>
    </row>
    <row r="387" spans="1:9" x14ac:dyDescent="0.25">
      <c r="A387" s="5" t="s">
        <v>704</v>
      </c>
      <c r="B387" s="3" t="s">
        <v>705</v>
      </c>
      <c r="C387" s="10" t="s">
        <v>970</v>
      </c>
      <c r="D387" s="7" t="s">
        <v>970</v>
      </c>
      <c r="E387" s="7" t="s">
        <v>970</v>
      </c>
      <c r="F387" s="29" t="s">
        <v>970</v>
      </c>
      <c r="G387" s="31" t="s">
        <v>971</v>
      </c>
      <c r="H387" t="s">
        <v>1287</v>
      </c>
      <c r="I387" t="s">
        <v>1287</v>
      </c>
    </row>
    <row r="388" spans="1:9" x14ac:dyDescent="0.25">
      <c r="A388" s="5" t="s">
        <v>706</v>
      </c>
      <c r="B388" s="3" t="s">
        <v>707</v>
      </c>
      <c r="C388" s="10" t="s">
        <v>970</v>
      </c>
      <c r="D388" s="7" t="s">
        <v>970</v>
      </c>
      <c r="E388" s="7" t="s">
        <v>970</v>
      </c>
      <c r="F388" s="29" t="s">
        <v>970</v>
      </c>
      <c r="G388" s="31" t="s">
        <v>971</v>
      </c>
      <c r="H388" t="s">
        <v>1286</v>
      </c>
      <c r="I388" t="s">
        <v>1286</v>
      </c>
    </row>
    <row r="389" spans="1:9" x14ac:dyDescent="0.25">
      <c r="A389" s="5" t="s">
        <v>708</v>
      </c>
      <c r="B389" s="3" t="s">
        <v>709</v>
      </c>
      <c r="C389" s="10" t="s">
        <v>970</v>
      </c>
      <c r="D389" s="7" t="s">
        <v>970</v>
      </c>
      <c r="E389" s="7" t="s">
        <v>970</v>
      </c>
      <c r="F389" s="29" t="s">
        <v>970</v>
      </c>
      <c r="G389" s="31" t="s">
        <v>971</v>
      </c>
      <c r="H389" t="s">
        <v>1286</v>
      </c>
      <c r="I389" t="s">
        <v>1286</v>
      </c>
    </row>
    <row r="390" spans="1:9" x14ac:dyDescent="0.25">
      <c r="A390" s="5" t="s">
        <v>710</v>
      </c>
      <c r="B390" s="3" t="s">
        <v>711</v>
      </c>
      <c r="C390" s="10" t="s">
        <v>970</v>
      </c>
      <c r="D390" s="7" t="s">
        <v>970</v>
      </c>
      <c r="E390" s="7" t="s">
        <v>970</v>
      </c>
      <c r="F390" s="29"/>
      <c r="G390" s="31" t="s">
        <v>972</v>
      </c>
      <c r="H390" t="s">
        <v>1286</v>
      </c>
      <c r="I390" t="s">
        <v>1286</v>
      </c>
    </row>
    <row r="391" spans="1:9" x14ac:dyDescent="0.25">
      <c r="A391" s="5" t="s">
        <v>712</v>
      </c>
      <c r="B391" s="3" t="s">
        <v>713</v>
      </c>
      <c r="C391" s="10" t="s">
        <v>970</v>
      </c>
      <c r="D391" s="7" t="s">
        <v>970</v>
      </c>
      <c r="E391" s="7" t="s">
        <v>970</v>
      </c>
      <c r="F391" s="29" t="s">
        <v>970</v>
      </c>
      <c r="G391" s="31" t="s">
        <v>971</v>
      </c>
      <c r="H391" t="s">
        <v>1286</v>
      </c>
      <c r="I391" t="s">
        <v>1287</v>
      </c>
    </row>
    <row r="392" spans="1:9" x14ac:dyDescent="0.25">
      <c r="A392" s="5" t="s">
        <v>714</v>
      </c>
      <c r="B392" s="3" t="s">
        <v>715</v>
      </c>
      <c r="C392" s="10" t="s">
        <v>970</v>
      </c>
      <c r="D392" s="7" t="s">
        <v>970</v>
      </c>
      <c r="E392" s="7" t="s">
        <v>970</v>
      </c>
      <c r="F392" s="29" t="s">
        <v>970</v>
      </c>
      <c r="G392" s="31" t="s">
        <v>971</v>
      </c>
      <c r="H392" t="s">
        <v>1287</v>
      </c>
      <c r="I392" t="s">
        <v>1287</v>
      </c>
    </row>
    <row r="393" spans="1:9" x14ac:dyDescent="0.25">
      <c r="A393" s="5" t="s">
        <v>716</v>
      </c>
      <c r="B393" s="3" t="s">
        <v>717</v>
      </c>
      <c r="C393" s="10" t="s">
        <v>970</v>
      </c>
      <c r="D393" s="7" t="s">
        <v>970</v>
      </c>
      <c r="E393" s="7" t="s">
        <v>970</v>
      </c>
      <c r="F393" s="29" t="s">
        <v>970</v>
      </c>
      <c r="G393" s="31" t="s">
        <v>971</v>
      </c>
      <c r="H393" t="s">
        <v>1286</v>
      </c>
      <c r="I393" t="s">
        <v>1286</v>
      </c>
    </row>
    <row r="394" spans="1:9" x14ac:dyDescent="0.25">
      <c r="A394" s="5" t="s">
        <v>718</v>
      </c>
      <c r="B394" s="3" t="s">
        <v>719</v>
      </c>
      <c r="C394" s="10" t="s">
        <v>970</v>
      </c>
      <c r="D394" s="7" t="s">
        <v>970</v>
      </c>
      <c r="E394" s="7" t="s">
        <v>970</v>
      </c>
      <c r="F394" s="29" t="s">
        <v>970</v>
      </c>
      <c r="G394" s="31" t="s">
        <v>971</v>
      </c>
      <c r="H394" t="s">
        <v>1287</v>
      </c>
      <c r="I394" t="s">
        <v>1287</v>
      </c>
    </row>
    <row r="395" spans="1:9" x14ac:dyDescent="0.25">
      <c r="A395" s="5" t="s">
        <v>720</v>
      </c>
      <c r="B395" s="3" t="s">
        <v>721</v>
      </c>
      <c r="C395" s="10" t="s">
        <v>970</v>
      </c>
      <c r="D395" s="7" t="s">
        <v>970</v>
      </c>
      <c r="E395" s="7" t="s">
        <v>970</v>
      </c>
      <c r="F395" s="29" t="s">
        <v>970</v>
      </c>
      <c r="G395" s="31" t="s">
        <v>971</v>
      </c>
      <c r="H395" t="s">
        <v>1287</v>
      </c>
      <c r="I395" t="s">
        <v>1287</v>
      </c>
    </row>
    <row r="396" spans="1:9" x14ac:dyDescent="0.25">
      <c r="A396" s="5" t="s">
        <v>722</v>
      </c>
      <c r="B396" s="3" t="s">
        <v>723</v>
      </c>
      <c r="C396" s="10" t="s">
        <v>970</v>
      </c>
      <c r="D396" s="7" t="s">
        <v>970</v>
      </c>
      <c r="E396" s="7" t="s">
        <v>970</v>
      </c>
      <c r="F396" s="29"/>
      <c r="G396" s="31" t="s">
        <v>972</v>
      </c>
      <c r="H396" t="s">
        <v>1286</v>
      </c>
      <c r="I396" t="s">
        <v>1286</v>
      </c>
    </row>
    <row r="397" spans="1:9" x14ac:dyDescent="0.25">
      <c r="A397" s="5" t="s">
        <v>724</v>
      </c>
      <c r="B397" s="3" t="s">
        <v>725</v>
      </c>
      <c r="C397" s="10" t="s">
        <v>970</v>
      </c>
      <c r="D397" s="7" t="s">
        <v>970</v>
      </c>
      <c r="E397" s="7" t="s">
        <v>970</v>
      </c>
      <c r="F397" s="29" t="s">
        <v>970</v>
      </c>
      <c r="G397" s="31" t="s">
        <v>971</v>
      </c>
      <c r="H397" t="s">
        <v>1286</v>
      </c>
      <c r="I397" t="s">
        <v>1286</v>
      </c>
    </row>
    <row r="398" spans="1:9" x14ac:dyDescent="0.25">
      <c r="A398" s="5" t="s">
        <v>726</v>
      </c>
      <c r="B398" s="3" t="s">
        <v>727</v>
      </c>
      <c r="C398" s="10" t="s">
        <v>970</v>
      </c>
      <c r="D398" s="7" t="s">
        <v>970</v>
      </c>
      <c r="E398" s="7" t="s">
        <v>970</v>
      </c>
      <c r="F398" s="29" t="s">
        <v>970</v>
      </c>
      <c r="G398" s="31" t="s">
        <v>971</v>
      </c>
      <c r="H398" t="s">
        <v>1286</v>
      </c>
      <c r="I398" t="s">
        <v>1286</v>
      </c>
    </row>
    <row r="399" spans="1:9" x14ac:dyDescent="0.25">
      <c r="A399" s="5" t="s">
        <v>728</v>
      </c>
      <c r="B399" s="3" t="s">
        <v>729</v>
      </c>
      <c r="C399" s="10" t="s">
        <v>970</v>
      </c>
      <c r="D399" s="7" t="s">
        <v>970</v>
      </c>
      <c r="E399" s="7" t="s">
        <v>970</v>
      </c>
      <c r="F399" s="29" t="s">
        <v>970</v>
      </c>
      <c r="G399" s="31" t="s">
        <v>971</v>
      </c>
      <c r="H399" t="s">
        <v>1287</v>
      </c>
      <c r="I399" t="s">
        <v>1287</v>
      </c>
    </row>
    <row r="400" spans="1:9" x14ac:dyDescent="0.25">
      <c r="A400" s="5" t="s">
        <v>730</v>
      </c>
      <c r="B400" s="3" t="s">
        <v>731</v>
      </c>
      <c r="C400" s="10" t="s">
        <v>970</v>
      </c>
      <c r="D400" s="7" t="s">
        <v>970</v>
      </c>
      <c r="E400" s="7" t="s">
        <v>970</v>
      </c>
      <c r="F400" s="29" t="s">
        <v>970</v>
      </c>
      <c r="G400" s="31" t="s">
        <v>971</v>
      </c>
      <c r="H400" t="s">
        <v>1287</v>
      </c>
      <c r="I400" t="s">
        <v>1287</v>
      </c>
    </row>
    <row r="401" spans="1:9" x14ac:dyDescent="0.25">
      <c r="A401" s="5" t="s">
        <v>732</v>
      </c>
      <c r="B401" s="3" t="s">
        <v>733</v>
      </c>
      <c r="C401" s="10" t="s">
        <v>970</v>
      </c>
      <c r="D401" s="7" t="s">
        <v>970</v>
      </c>
      <c r="E401" s="7" t="s">
        <v>970</v>
      </c>
      <c r="F401" s="29" t="s">
        <v>970</v>
      </c>
      <c r="G401" s="31" t="s">
        <v>971</v>
      </c>
      <c r="H401" t="s">
        <v>1287</v>
      </c>
      <c r="I401" t="s">
        <v>1287</v>
      </c>
    </row>
    <row r="402" spans="1:9" x14ac:dyDescent="0.25">
      <c r="A402" s="5" t="s">
        <v>734</v>
      </c>
      <c r="B402" s="3" t="s">
        <v>735</v>
      </c>
      <c r="C402" s="10" t="s">
        <v>970</v>
      </c>
      <c r="D402" s="7" t="s">
        <v>970</v>
      </c>
      <c r="E402" s="7" t="s">
        <v>970</v>
      </c>
      <c r="F402" s="29" t="s">
        <v>970</v>
      </c>
      <c r="G402" s="31" t="s">
        <v>971</v>
      </c>
      <c r="H402" t="s">
        <v>1286</v>
      </c>
      <c r="I402" t="s">
        <v>1287</v>
      </c>
    </row>
    <row r="403" spans="1:9" x14ac:dyDescent="0.25">
      <c r="A403" s="5" t="s">
        <v>736</v>
      </c>
      <c r="B403" s="3" t="s">
        <v>737</v>
      </c>
      <c r="C403" s="10" t="s">
        <v>970</v>
      </c>
      <c r="D403" s="7" t="s">
        <v>970</v>
      </c>
      <c r="E403" s="7" t="s">
        <v>970</v>
      </c>
      <c r="F403" s="29" t="s">
        <v>970</v>
      </c>
      <c r="G403" s="31" t="s">
        <v>971</v>
      </c>
      <c r="H403" t="s">
        <v>1286</v>
      </c>
      <c r="I403" t="s">
        <v>1287</v>
      </c>
    </row>
    <row r="404" spans="1:9" x14ac:dyDescent="0.25">
      <c r="A404" s="5" t="s">
        <v>738</v>
      </c>
      <c r="B404" s="3" t="s">
        <v>739</v>
      </c>
      <c r="C404" s="10"/>
      <c r="F404" s="29"/>
      <c r="G404" s="31" t="s">
        <v>973</v>
      </c>
      <c r="H404" t="s">
        <v>1286</v>
      </c>
      <c r="I404" t="s">
        <v>1287</v>
      </c>
    </row>
    <row r="405" spans="1:9" x14ac:dyDescent="0.25">
      <c r="A405" s="5" t="s">
        <v>740</v>
      </c>
      <c r="B405" s="3" t="s">
        <v>741</v>
      </c>
      <c r="C405" s="10"/>
      <c r="F405" s="29"/>
      <c r="G405" s="31" t="s">
        <v>973</v>
      </c>
      <c r="H405" t="s">
        <v>1286</v>
      </c>
      <c r="I405" t="s">
        <v>1287</v>
      </c>
    </row>
    <row r="406" spans="1:9" x14ac:dyDescent="0.25">
      <c r="A406" s="5" t="s">
        <v>742</v>
      </c>
      <c r="B406" s="3" t="s">
        <v>743</v>
      </c>
      <c r="C406" s="10"/>
      <c r="F406" s="29"/>
      <c r="G406" s="31" t="s">
        <v>973</v>
      </c>
      <c r="H406" t="s">
        <v>1286</v>
      </c>
      <c r="I406" t="s">
        <v>1287</v>
      </c>
    </row>
    <row r="407" spans="1:9" x14ac:dyDescent="0.25">
      <c r="A407" s="5" t="s">
        <v>744</v>
      </c>
      <c r="B407" s="3" t="s">
        <v>745</v>
      </c>
      <c r="C407" s="10" t="s">
        <v>970</v>
      </c>
      <c r="D407" s="7" t="s">
        <v>970</v>
      </c>
      <c r="E407" s="7" t="s">
        <v>970</v>
      </c>
      <c r="F407" s="29" t="s">
        <v>970</v>
      </c>
      <c r="G407" s="31" t="s">
        <v>971</v>
      </c>
      <c r="H407" t="s">
        <v>1287</v>
      </c>
      <c r="I407" t="s">
        <v>1287</v>
      </c>
    </row>
    <row r="408" spans="1:9" x14ac:dyDescent="0.25">
      <c r="A408" s="5" t="s">
        <v>746</v>
      </c>
      <c r="B408" s="3" t="s">
        <v>747</v>
      </c>
      <c r="C408" s="10" t="s">
        <v>970</v>
      </c>
      <c r="D408" s="7" t="s">
        <v>970</v>
      </c>
      <c r="E408" s="7" t="s">
        <v>970</v>
      </c>
      <c r="F408" s="29" t="s">
        <v>970</v>
      </c>
      <c r="G408" s="31" t="s">
        <v>971</v>
      </c>
      <c r="H408" t="s">
        <v>1286</v>
      </c>
      <c r="I408" t="s">
        <v>1287</v>
      </c>
    </row>
    <row r="409" spans="1:9" x14ac:dyDescent="0.25">
      <c r="A409" s="5" t="s">
        <v>748</v>
      </c>
      <c r="B409" s="3" t="s">
        <v>749</v>
      </c>
      <c r="C409" s="10" t="s">
        <v>970</v>
      </c>
      <c r="D409" s="7" t="s">
        <v>970</v>
      </c>
      <c r="E409" s="7" t="s">
        <v>970</v>
      </c>
      <c r="F409" s="29" t="s">
        <v>970</v>
      </c>
      <c r="G409" s="31" t="s">
        <v>971</v>
      </c>
      <c r="H409" t="s">
        <v>1286</v>
      </c>
      <c r="I409" t="s">
        <v>1286</v>
      </c>
    </row>
    <row r="410" spans="1:9" x14ac:dyDescent="0.25">
      <c r="A410" s="5" t="s">
        <v>750</v>
      </c>
      <c r="B410" s="3" t="s">
        <v>751</v>
      </c>
      <c r="C410" s="10" t="s">
        <v>970</v>
      </c>
      <c r="D410" s="7" t="s">
        <v>970</v>
      </c>
      <c r="E410" s="7" t="s">
        <v>970</v>
      </c>
      <c r="F410" s="29" t="s">
        <v>970</v>
      </c>
      <c r="G410" s="31" t="s">
        <v>971</v>
      </c>
      <c r="H410" t="s">
        <v>1287</v>
      </c>
      <c r="I410" t="s">
        <v>1287</v>
      </c>
    </row>
    <row r="411" spans="1:9" x14ac:dyDescent="0.25">
      <c r="A411" s="5" t="s">
        <v>752</v>
      </c>
      <c r="B411" s="3" t="s">
        <v>753</v>
      </c>
      <c r="C411" s="10" t="s">
        <v>970</v>
      </c>
      <c r="D411" s="7" t="s">
        <v>970</v>
      </c>
      <c r="F411" s="29"/>
      <c r="G411" s="31" t="s">
        <v>972</v>
      </c>
      <c r="H411" t="s">
        <v>1287</v>
      </c>
      <c r="I411" t="s">
        <v>1287</v>
      </c>
    </row>
    <row r="412" spans="1:9" x14ac:dyDescent="0.25">
      <c r="A412" s="5" t="s">
        <v>754</v>
      </c>
      <c r="B412" s="3" t="s">
        <v>755</v>
      </c>
      <c r="C412" s="10" t="s">
        <v>970</v>
      </c>
      <c r="D412" s="7" t="s">
        <v>970</v>
      </c>
      <c r="E412" s="7" t="s">
        <v>970</v>
      </c>
      <c r="F412" s="29" t="s">
        <v>970</v>
      </c>
      <c r="G412" s="31" t="s">
        <v>971</v>
      </c>
      <c r="H412" t="s">
        <v>1286</v>
      </c>
      <c r="I412" t="s">
        <v>1286</v>
      </c>
    </row>
    <row r="413" spans="1:9" x14ac:dyDescent="0.25">
      <c r="A413" s="5" t="s">
        <v>757</v>
      </c>
      <c r="B413" s="3" t="s">
        <v>758</v>
      </c>
      <c r="C413" s="10" t="s">
        <v>970</v>
      </c>
      <c r="D413" s="7" t="s">
        <v>970</v>
      </c>
      <c r="E413" s="7" t="s">
        <v>970</v>
      </c>
      <c r="F413" s="29" t="s">
        <v>970</v>
      </c>
      <c r="G413" s="31" t="s">
        <v>971</v>
      </c>
      <c r="H413" t="s">
        <v>1286</v>
      </c>
      <c r="I413" t="s">
        <v>1286</v>
      </c>
    </row>
    <row r="414" spans="1:9" x14ac:dyDescent="0.25">
      <c r="A414" s="5" t="s">
        <v>759</v>
      </c>
      <c r="B414" s="3" t="s">
        <v>760</v>
      </c>
      <c r="C414" s="10" t="s">
        <v>970</v>
      </c>
      <c r="D414" s="7" t="s">
        <v>970</v>
      </c>
      <c r="E414" s="7" t="s">
        <v>970</v>
      </c>
      <c r="F414" s="29" t="s">
        <v>970</v>
      </c>
      <c r="G414" s="31" t="s">
        <v>971</v>
      </c>
      <c r="H414" t="s">
        <v>1287</v>
      </c>
      <c r="I414" t="s">
        <v>1287</v>
      </c>
    </row>
    <row r="415" spans="1:9" x14ac:dyDescent="0.25">
      <c r="A415" s="5" t="s">
        <v>761</v>
      </c>
      <c r="B415" s="3" t="s">
        <v>762</v>
      </c>
      <c r="C415" s="10" t="s">
        <v>970</v>
      </c>
      <c r="D415" s="7" t="s">
        <v>970</v>
      </c>
      <c r="E415" s="7" t="s">
        <v>970</v>
      </c>
      <c r="F415" s="29" t="s">
        <v>970</v>
      </c>
      <c r="G415" s="31" t="s">
        <v>971</v>
      </c>
      <c r="H415" t="s">
        <v>1287</v>
      </c>
      <c r="I415" t="s">
        <v>1287</v>
      </c>
    </row>
    <row r="416" spans="1:9" x14ac:dyDescent="0.25">
      <c r="A416" s="5" t="s">
        <v>763</v>
      </c>
      <c r="B416" s="3" t="s">
        <v>764</v>
      </c>
      <c r="C416" s="10" t="s">
        <v>970</v>
      </c>
      <c r="D416" s="7" t="s">
        <v>970</v>
      </c>
      <c r="E416" s="7" t="s">
        <v>970</v>
      </c>
      <c r="F416" s="29" t="s">
        <v>970</v>
      </c>
      <c r="G416" s="31" t="s">
        <v>971</v>
      </c>
      <c r="H416" t="s">
        <v>1287</v>
      </c>
      <c r="I416" t="s">
        <v>1287</v>
      </c>
    </row>
    <row r="417" spans="1:9" x14ac:dyDescent="0.25">
      <c r="A417" s="5" t="s">
        <v>765</v>
      </c>
      <c r="B417" s="3" t="s">
        <v>766</v>
      </c>
      <c r="C417" s="10" t="s">
        <v>970</v>
      </c>
      <c r="D417" s="7" t="s">
        <v>970</v>
      </c>
      <c r="E417" s="7" t="s">
        <v>970</v>
      </c>
      <c r="F417" s="29" t="s">
        <v>970</v>
      </c>
      <c r="G417" s="31" t="s">
        <v>971</v>
      </c>
      <c r="H417" t="s">
        <v>1286</v>
      </c>
      <c r="I417" t="s">
        <v>1286</v>
      </c>
    </row>
    <row r="418" spans="1:9" x14ac:dyDescent="0.25">
      <c r="A418" s="5" t="s">
        <v>767</v>
      </c>
      <c r="B418" s="3" t="s">
        <v>768</v>
      </c>
      <c r="C418" s="10" t="s">
        <v>970</v>
      </c>
      <c r="D418" s="7" t="s">
        <v>970</v>
      </c>
      <c r="E418" s="7" t="s">
        <v>970</v>
      </c>
      <c r="F418" s="29" t="s">
        <v>970</v>
      </c>
      <c r="G418" s="31" t="s">
        <v>971</v>
      </c>
      <c r="H418" t="s">
        <v>1287</v>
      </c>
      <c r="I418" t="s">
        <v>1287</v>
      </c>
    </row>
    <row r="419" spans="1:9" x14ac:dyDescent="0.25">
      <c r="A419" s="5" t="s">
        <v>769</v>
      </c>
      <c r="B419" s="3" t="s">
        <v>770</v>
      </c>
      <c r="C419" s="10" t="s">
        <v>970</v>
      </c>
      <c r="D419" s="7" t="s">
        <v>970</v>
      </c>
      <c r="E419" s="7" t="s">
        <v>970</v>
      </c>
      <c r="F419" s="29" t="s">
        <v>970</v>
      </c>
      <c r="G419" s="31" t="s">
        <v>971</v>
      </c>
      <c r="H419" t="s">
        <v>1286</v>
      </c>
      <c r="I419" t="s">
        <v>1286</v>
      </c>
    </row>
    <row r="420" spans="1:9" x14ac:dyDescent="0.25">
      <c r="A420" s="5" t="s">
        <v>771</v>
      </c>
      <c r="B420" s="3" t="s">
        <v>772</v>
      </c>
      <c r="C420" s="10"/>
      <c r="D420" s="7" t="s">
        <v>970</v>
      </c>
      <c r="E420" s="7" t="s">
        <v>970</v>
      </c>
      <c r="F420" s="29" t="s">
        <v>970</v>
      </c>
      <c r="G420" s="31" t="s">
        <v>972</v>
      </c>
      <c r="H420" t="s">
        <v>1286</v>
      </c>
      <c r="I420" t="s">
        <v>1286</v>
      </c>
    </row>
    <row r="421" spans="1:9" x14ac:dyDescent="0.25">
      <c r="A421" s="5" t="s">
        <v>773</v>
      </c>
      <c r="B421" s="3" t="s">
        <v>774</v>
      </c>
      <c r="C421" s="10"/>
      <c r="F421" s="29"/>
      <c r="G421" s="31" t="s">
        <v>973</v>
      </c>
      <c r="H421" t="s">
        <v>1286</v>
      </c>
      <c r="I421" t="s">
        <v>1286</v>
      </c>
    </row>
    <row r="422" spans="1:9" x14ac:dyDescent="0.25">
      <c r="A422" s="5" t="s">
        <v>775</v>
      </c>
      <c r="B422" s="3" t="s">
        <v>776</v>
      </c>
      <c r="C422" s="10" t="s">
        <v>970</v>
      </c>
      <c r="D422" s="7" t="s">
        <v>970</v>
      </c>
      <c r="E422" s="7" t="s">
        <v>970</v>
      </c>
      <c r="F422" s="29" t="s">
        <v>970</v>
      </c>
      <c r="G422" s="31" t="s">
        <v>971</v>
      </c>
      <c r="H422" t="s">
        <v>1286</v>
      </c>
      <c r="I422" t="s">
        <v>1286</v>
      </c>
    </row>
    <row r="423" spans="1:9" x14ac:dyDescent="0.25">
      <c r="A423" s="5" t="s">
        <v>777</v>
      </c>
      <c r="B423" s="3" t="s">
        <v>778</v>
      </c>
      <c r="C423" s="10" t="s">
        <v>970</v>
      </c>
      <c r="D423" s="7" t="s">
        <v>970</v>
      </c>
      <c r="E423" s="7" t="s">
        <v>970</v>
      </c>
      <c r="F423" s="29" t="s">
        <v>970</v>
      </c>
      <c r="G423" s="31" t="s">
        <v>971</v>
      </c>
      <c r="H423" t="s">
        <v>1287</v>
      </c>
      <c r="I423" t="s">
        <v>1287</v>
      </c>
    </row>
    <row r="424" spans="1:9" x14ac:dyDescent="0.25">
      <c r="A424" s="5" t="s">
        <v>779</v>
      </c>
      <c r="B424" s="3" t="s">
        <v>780</v>
      </c>
      <c r="C424" s="10" t="s">
        <v>970</v>
      </c>
      <c r="D424" s="7" t="s">
        <v>970</v>
      </c>
      <c r="E424" s="7" t="s">
        <v>970</v>
      </c>
      <c r="F424" s="29" t="s">
        <v>970</v>
      </c>
      <c r="G424" s="31" t="s">
        <v>971</v>
      </c>
      <c r="H424" t="s">
        <v>1287</v>
      </c>
      <c r="I424" t="s">
        <v>1287</v>
      </c>
    </row>
    <row r="425" spans="1:9" x14ac:dyDescent="0.25">
      <c r="A425" s="5" t="s">
        <v>781</v>
      </c>
      <c r="B425" s="3" t="s">
        <v>782</v>
      </c>
      <c r="C425" s="10" t="s">
        <v>970</v>
      </c>
      <c r="D425" s="7" t="s">
        <v>970</v>
      </c>
      <c r="E425" s="7" t="s">
        <v>970</v>
      </c>
      <c r="F425" s="29" t="s">
        <v>970</v>
      </c>
      <c r="G425" s="31" t="s">
        <v>971</v>
      </c>
      <c r="H425" t="s">
        <v>1287</v>
      </c>
      <c r="I425" t="s">
        <v>1287</v>
      </c>
    </row>
    <row r="426" spans="1:9" x14ac:dyDescent="0.25">
      <c r="A426" s="5" t="s">
        <v>783</v>
      </c>
      <c r="B426" s="3" t="s">
        <v>784</v>
      </c>
      <c r="C426" s="10" t="s">
        <v>970</v>
      </c>
      <c r="D426" s="7" t="s">
        <v>970</v>
      </c>
      <c r="E426" s="7" t="s">
        <v>970</v>
      </c>
      <c r="F426" s="29" t="s">
        <v>970</v>
      </c>
      <c r="G426" s="31" t="s">
        <v>971</v>
      </c>
      <c r="H426" t="s">
        <v>1286</v>
      </c>
      <c r="I426" t="s">
        <v>1286</v>
      </c>
    </row>
    <row r="427" spans="1:9" x14ac:dyDescent="0.25">
      <c r="A427" s="5" t="s">
        <v>785</v>
      </c>
      <c r="B427" s="3" t="s">
        <v>786</v>
      </c>
      <c r="C427" s="10" t="s">
        <v>970</v>
      </c>
      <c r="F427" s="29" t="s">
        <v>970</v>
      </c>
      <c r="G427" s="31" t="s">
        <v>972</v>
      </c>
      <c r="H427" t="s">
        <v>1286</v>
      </c>
      <c r="I427" t="s">
        <v>1286</v>
      </c>
    </row>
    <row r="428" spans="1:9" x14ac:dyDescent="0.25">
      <c r="A428" s="5" t="s">
        <v>787</v>
      </c>
      <c r="B428" s="3" t="s">
        <v>788</v>
      </c>
      <c r="C428" s="10"/>
      <c r="F428" s="29"/>
      <c r="G428" s="31" t="s">
        <v>973</v>
      </c>
      <c r="H428" t="s">
        <v>1286</v>
      </c>
      <c r="I428" t="s">
        <v>1286</v>
      </c>
    </row>
    <row r="429" spans="1:9" x14ac:dyDescent="0.25">
      <c r="A429" s="5" t="s">
        <v>789</v>
      </c>
      <c r="B429" s="3" t="s">
        <v>790</v>
      </c>
      <c r="C429" s="10" t="s">
        <v>970</v>
      </c>
      <c r="D429" s="7" t="s">
        <v>970</v>
      </c>
      <c r="E429" s="7" t="s">
        <v>970</v>
      </c>
      <c r="F429" s="29" t="s">
        <v>970</v>
      </c>
      <c r="G429" s="31" t="s">
        <v>971</v>
      </c>
      <c r="H429" t="s">
        <v>1287</v>
      </c>
      <c r="I429" t="s">
        <v>1287</v>
      </c>
    </row>
    <row r="430" spans="1:9" x14ac:dyDescent="0.25">
      <c r="A430" s="5" t="s">
        <v>791</v>
      </c>
      <c r="B430" s="3" t="s">
        <v>792</v>
      </c>
      <c r="C430" s="10" t="s">
        <v>970</v>
      </c>
      <c r="D430" s="7" t="s">
        <v>970</v>
      </c>
      <c r="E430" s="7" t="s">
        <v>970</v>
      </c>
      <c r="F430" s="29" t="s">
        <v>970</v>
      </c>
      <c r="G430" s="31" t="s">
        <v>971</v>
      </c>
      <c r="H430" t="s">
        <v>1286</v>
      </c>
      <c r="I430" t="s">
        <v>1286</v>
      </c>
    </row>
    <row r="431" spans="1:9" x14ac:dyDescent="0.25">
      <c r="A431" s="5" t="s">
        <v>793</v>
      </c>
      <c r="B431" s="3" t="s">
        <v>794</v>
      </c>
      <c r="C431" s="10"/>
      <c r="F431" s="29"/>
      <c r="G431" s="31" t="s">
        <v>973</v>
      </c>
      <c r="H431" t="s">
        <v>1287</v>
      </c>
      <c r="I431" t="s">
        <v>1286</v>
      </c>
    </row>
    <row r="432" spans="1:9" x14ac:dyDescent="0.25">
      <c r="A432" s="5" t="s">
        <v>795</v>
      </c>
      <c r="B432" s="3" t="s">
        <v>796</v>
      </c>
      <c r="C432" s="10"/>
      <c r="F432" s="29"/>
      <c r="G432" s="31" t="s">
        <v>973</v>
      </c>
      <c r="H432" t="s">
        <v>1287</v>
      </c>
      <c r="I432" t="s">
        <v>1286</v>
      </c>
    </row>
    <row r="433" spans="1:9" x14ac:dyDescent="0.25">
      <c r="A433" s="5" t="s">
        <v>797</v>
      </c>
      <c r="B433" s="3" t="s">
        <v>798</v>
      </c>
      <c r="C433" s="10"/>
      <c r="F433" s="29"/>
      <c r="G433" s="31" t="s">
        <v>973</v>
      </c>
      <c r="H433" t="s">
        <v>1287</v>
      </c>
      <c r="I433" t="s">
        <v>1286</v>
      </c>
    </row>
    <row r="434" spans="1:9" x14ac:dyDescent="0.25">
      <c r="A434" s="5" t="s">
        <v>799</v>
      </c>
      <c r="B434" s="3" t="s">
        <v>800</v>
      </c>
      <c r="C434" s="10" t="s">
        <v>970</v>
      </c>
      <c r="D434" s="7" t="s">
        <v>970</v>
      </c>
      <c r="E434" s="7" t="s">
        <v>970</v>
      </c>
      <c r="F434" s="29" t="s">
        <v>970</v>
      </c>
      <c r="G434" s="31" t="s">
        <v>971</v>
      </c>
      <c r="H434" t="s">
        <v>1287</v>
      </c>
      <c r="I434" t="s">
        <v>1286</v>
      </c>
    </row>
    <row r="435" spans="1:9" x14ac:dyDescent="0.25">
      <c r="A435" s="5" t="s">
        <v>801</v>
      </c>
      <c r="B435" s="3" t="s">
        <v>802</v>
      </c>
      <c r="C435" s="10" t="s">
        <v>970</v>
      </c>
      <c r="D435" s="7" t="s">
        <v>970</v>
      </c>
      <c r="E435" s="7" t="s">
        <v>970</v>
      </c>
      <c r="F435" s="29" t="s">
        <v>970</v>
      </c>
      <c r="G435" s="31" t="s">
        <v>971</v>
      </c>
      <c r="H435" t="s">
        <v>1287</v>
      </c>
      <c r="I435" t="s">
        <v>1286</v>
      </c>
    </row>
    <row r="436" spans="1:9" x14ac:dyDescent="0.25">
      <c r="A436" s="5" t="s">
        <v>803</v>
      </c>
      <c r="B436" s="3" t="s">
        <v>804</v>
      </c>
      <c r="C436" s="10" t="s">
        <v>970</v>
      </c>
      <c r="D436" s="7" t="s">
        <v>970</v>
      </c>
      <c r="E436" s="7" t="s">
        <v>970</v>
      </c>
      <c r="F436" s="29" t="s">
        <v>970</v>
      </c>
      <c r="G436" s="31" t="s">
        <v>971</v>
      </c>
      <c r="H436" t="s">
        <v>1286</v>
      </c>
      <c r="I436" t="s">
        <v>1286</v>
      </c>
    </row>
    <row r="437" spans="1:9" x14ac:dyDescent="0.25">
      <c r="A437" s="5" t="s">
        <v>805</v>
      </c>
      <c r="B437" s="3" t="s">
        <v>806</v>
      </c>
      <c r="C437" s="10" t="s">
        <v>970</v>
      </c>
      <c r="D437" s="7" t="s">
        <v>970</v>
      </c>
      <c r="E437" s="7" t="s">
        <v>970</v>
      </c>
      <c r="F437" s="29" t="s">
        <v>970</v>
      </c>
      <c r="G437" s="31" t="s">
        <v>971</v>
      </c>
      <c r="H437" t="s">
        <v>1286</v>
      </c>
      <c r="I437" t="s">
        <v>1286</v>
      </c>
    </row>
    <row r="438" spans="1:9" x14ac:dyDescent="0.25">
      <c r="A438" s="5" t="s">
        <v>807</v>
      </c>
      <c r="B438" s="3" t="s">
        <v>808</v>
      </c>
      <c r="C438" s="10" t="s">
        <v>970</v>
      </c>
      <c r="D438" s="7" t="s">
        <v>970</v>
      </c>
      <c r="E438" s="7" t="s">
        <v>970</v>
      </c>
      <c r="F438" s="29" t="s">
        <v>970</v>
      </c>
      <c r="G438" s="31" t="s">
        <v>971</v>
      </c>
      <c r="H438" t="s">
        <v>1286</v>
      </c>
      <c r="I438" t="s">
        <v>1286</v>
      </c>
    </row>
    <row r="439" spans="1:9" x14ac:dyDescent="0.25">
      <c r="A439" s="5" t="s">
        <v>809</v>
      </c>
      <c r="B439" s="3" t="s">
        <v>810</v>
      </c>
      <c r="C439" s="10" t="s">
        <v>970</v>
      </c>
      <c r="D439" s="7" t="s">
        <v>970</v>
      </c>
      <c r="E439" s="7" t="s">
        <v>970</v>
      </c>
      <c r="F439" s="29" t="s">
        <v>970</v>
      </c>
      <c r="G439" s="31" t="s">
        <v>971</v>
      </c>
      <c r="H439" t="s">
        <v>1287</v>
      </c>
      <c r="I439" t="s">
        <v>1287</v>
      </c>
    </row>
    <row r="440" spans="1:9" x14ac:dyDescent="0.25">
      <c r="A440" s="5" t="s">
        <v>811</v>
      </c>
      <c r="B440" s="3" t="s">
        <v>812</v>
      </c>
      <c r="C440" s="10" t="s">
        <v>970</v>
      </c>
      <c r="D440" s="7" t="s">
        <v>970</v>
      </c>
      <c r="E440" s="7" t="s">
        <v>970</v>
      </c>
      <c r="F440" s="29"/>
      <c r="G440" s="31" t="s">
        <v>972</v>
      </c>
      <c r="H440" t="s">
        <v>1286</v>
      </c>
      <c r="I440" t="s">
        <v>1286</v>
      </c>
    </row>
    <row r="441" spans="1:9" x14ac:dyDescent="0.25">
      <c r="A441" s="5" t="s">
        <v>813</v>
      </c>
      <c r="B441" s="3" t="s">
        <v>814</v>
      </c>
      <c r="C441" s="10" t="s">
        <v>970</v>
      </c>
      <c r="D441" s="7" t="s">
        <v>970</v>
      </c>
      <c r="E441" s="7" t="s">
        <v>970</v>
      </c>
      <c r="F441" s="29" t="s">
        <v>970</v>
      </c>
      <c r="G441" s="31" t="s">
        <v>971</v>
      </c>
      <c r="H441" t="s">
        <v>1287</v>
      </c>
      <c r="I441" t="s">
        <v>1287</v>
      </c>
    </row>
    <row r="442" spans="1:9" x14ac:dyDescent="0.25">
      <c r="A442" s="5" t="s">
        <v>815</v>
      </c>
      <c r="B442" s="3" t="s">
        <v>816</v>
      </c>
      <c r="C442" s="10" t="s">
        <v>970</v>
      </c>
      <c r="D442" s="7" t="s">
        <v>970</v>
      </c>
      <c r="E442" s="7" t="s">
        <v>970</v>
      </c>
      <c r="F442" s="29" t="s">
        <v>970</v>
      </c>
      <c r="G442" s="31" t="s">
        <v>971</v>
      </c>
      <c r="H442" t="s">
        <v>1286</v>
      </c>
      <c r="I442" t="s">
        <v>1286</v>
      </c>
    </row>
    <row r="443" spans="1:9" x14ac:dyDescent="0.25">
      <c r="A443" s="5" t="s">
        <v>817</v>
      </c>
      <c r="B443" s="3" t="s">
        <v>818</v>
      </c>
      <c r="C443" s="10"/>
      <c r="E443" s="7" t="s">
        <v>970</v>
      </c>
      <c r="F443" s="29" t="s">
        <v>970</v>
      </c>
      <c r="G443" s="31" t="s">
        <v>972</v>
      </c>
      <c r="H443" t="s">
        <v>1286</v>
      </c>
      <c r="I443" t="s">
        <v>1286</v>
      </c>
    </row>
    <row r="444" spans="1:9" x14ac:dyDescent="0.25">
      <c r="A444" s="5" t="s">
        <v>819</v>
      </c>
      <c r="B444" s="3" t="s">
        <v>820</v>
      </c>
      <c r="C444" s="10"/>
      <c r="F444" s="29" t="s">
        <v>970</v>
      </c>
      <c r="G444" s="31" t="s">
        <v>972</v>
      </c>
      <c r="H444" t="s">
        <v>1286</v>
      </c>
      <c r="I444" t="s">
        <v>1286</v>
      </c>
    </row>
    <row r="445" spans="1:9" x14ac:dyDescent="0.25">
      <c r="A445" s="5" t="s">
        <v>977</v>
      </c>
      <c r="B445" s="3" t="s">
        <v>822</v>
      </c>
      <c r="C445" s="10"/>
      <c r="F445" s="29" t="s">
        <v>970</v>
      </c>
      <c r="G445" s="31" t="s">
        <v>972</v>
      </c>
      <c r="H445" t="s">
        <v>1286</v>
      </c>
      <c r="I445" t="s">
        <v>1286</v>
      </c>
    </row>
    <row r="446" spans="1:9" x14ac:dyDescent="0.25">
      <c r="A446" s="5" t="s">
        <v>823</v>
      </c>
      <c r="B446" s="3" t="s">
        <v>824</v>
      </c>
      <c r="C446" s="10"/>
      <c r="F446" s="29" t="s">
        <v>970</v>
      </c>
      <c r="G446" s="31" t="s">
        <v>972</v>
      </c>
      <c r="H446" t="s">
        <v>1286</v>
      </c>
      <c r="I446" t="s">
        <v>1286</v>
      </c>
    </row>
    <row r="447" spans="1:9" x14ac:dyDescent="0.25">
      <c r="A447" s="5" t="s">
        <v>825</v>
      </c>
      <c r="B447" s="3" t="s">
        <v>826</v>
      </c>
      <c r="C447" s="10"/>
      <c r="F447" s="29"/>
      <c r="G447" s="31" t="s">
        <v>973</v>
      </c>
      <c r="H447" t="s">
        <v>1286</v>
      </c>
      <c r="I447" t="s">
        <v>1286</v>
      </c>
    </row>
    <row r="448" spans="1:9" x14ac:dyDescent="0.25">
      <c r="A448" s="5" t="s">
        <v>827</v>
      </c>
      <c r="B448" s="3" t="s">
        <v>828</v>
      </c>
      <c r="C448" s="10" t="s">
        <v>970</v>
      </c>
      <c r="D448" s="7" t="s">
        <v>970</v>
      </c>
      <c r="F448" s="29" t="s">
        <v>970</v>
      </c>
      <c r="G448" s="31" t="s">
        <v>972</v>
      </c>
      <c r="H448" t="s">
        <v>1286</v>
      </c>
      <c r="I448" t="s">
        <v>1286</v>
      </c>
    </row>
    <row r="449" spans="1:9" x14ac:dyDescent="0.25">
      <c r="A449" s="5" t="s">
        <v>829</v>
      </c>
      <c r="B449" s="3" t="s">
        <v>830</v>
      </c>
      <c r="C449" s="10"/>
      <c r="F449" s="29"/>
      <c r="G449" s="31" t="s">
        <v>973</v>
      </c>
      <c r="H449" t="s">
        <v>1286</v>
      </c>
      <c r="I449" t="s">
        <v>1286</v>
      </c>
    </row>
    <row r="450" spans="1:9" x14ac:dyDescent="0.25">
      <c r="A450" s="5" t="s">
        <v>831</v>
      </c>
      <c r="B450" s="3" t="s">
        <v>832</v>
      </c>
      <c r="C450" s="10"/>
      <c r="F450" s="29"/>
      <c r="G450" s="31" t="s">
        <v>973</v>
      </c>
      <c r="H450" t="s">
        <v>1286</v>
      </c>
      <c r="I450" t="s">
        <v>1286</v>
      </c>
    </row>
    <row r="451" spans="1:9" x14ac:dyDescent="0.25">
      <c r="A451" s="5" t="s">
        <v>833</v>
      </c>
      <c r="B451" s="3" t="s">
        <v>834</v>
      </c>
      <c r="C451" s="10" t="s">
        <v>970</v>
      </c>
      <c r="D451" s="7" t="s">
        <v>970</v>
      </c>
      <c r="E451" s="7" t="s">
        <v>970</v>
      </c>
      <c r="F451" s="29" t="s">
        <v>970</v>
      </c>
      <c r="G451" s="31" t="s">
        <v>971</v>
      </c>
      <c r="H451" t="s">
        <v>1286</v>
      </c>
      <c r="I451" t="s">
        <v>1286</v>
      </c>
    </row>
    <row r="452" spans="1:9" x14ac:dyDescent="0.25">
      <c r="A452" s="5" t="s">
        <v>835</v>
      </c>
      <c r="B452" s="3" t="s">
        <v>836</v>
      </c>
      <c r="C452" s="10" t="s">
        <v>970</v>
      </c>
      <c r="D452" s="7" t="s">
        <v>970</v>
      </c>
      <c r="E452" s="7" t="s">
        <v>970</v>
      </c>
      <c r="F452" s="29" t="s">
        <v>970</v>
      </c>
      <c r="G452" s="31" t="s">
        <v>971</v>
      </c>
      <c r="H452" t="s">
        <v>1286</v>
      </c>
      <c r="I452" t="s">
        <v>1286</v>
      </c>
    </row>
    <row r="453" spans="1:9" x14ac:dyDescent="0.25">
      <c r="A453" s="5" t="s">
        <v>837</v>
      </c>
      <c r="B453" s="3" t="s">
        <v>838</v>
      </c>
      <c r="C453" s="10" t="s">
        <v>970</v>
      </c>
      <c r="D453" s="7" t="s">
        <v>970</v>
      </c>
      <c r="E453" s="7" t="s">
        <v>970</v>
      </c>
      <c r="F453" s="29" t="s">
        <v>970</v>
      </c>
      <c r="G453" s="31" t="s">
        <v>971</v>
      </c>
      <c r="H453" t="s">
        <v>1287</v>
      </c>
      <c r="I453" t="s">
        <v>1287</v>
      </c>
    </row>
    <row r="454" spans="1:9" x14ac:dyDescent="0.25">
      <c r="A454" s="5" t="s">
        <v>839</v>
      </c>
      <c r="B454" s="3" t="s">
        <v>840</v>
      </c>
      <c r="C454" s="10" t="s">
        <v>970</v>
      </c>
      <c r="D454" s="7" t="s">
        <v>970</v>
      </c>
      <c r="E454" s="7" t="s">
        <v>970</v>
      </c>
      <c r="F454" s="29" t="s">
        <v>970</v>
      </c>
      <c r="G454" s="31" t="s">
        <v>971</v>
      </c>
      <c r="H454" t="s">
        <v>1287</v>
      </c>
      <c r="I454" t="s">
        <v>1287</v>
      </c>
    </row>
    <row r="455" spans="1:9" x14ac:dyDescent="0.25">
      <c r="A455" s="5" t="s">
        <v>841</v>
      </c>
      <c r="B455" s="3" t="s">
        <v>842</v>
      </c>
      <c r="C455" s="10" t="s">
        <v>970</v>
      </c>
      <c r="D455" s="7" t="s">
        <v>970</v>
      </c>
      <c r="E455" s="7" t="s">
        <v>970</v>
      </c>
      <c r="F455" s="29" t="s">
        <v>970</v>
      </c>
      <c r="G455" s="31" t="s">
        <v>971</v>
      </c>
      <c r="H455" t="s">
        <v>1286</v>
      </c>
      <c r="I455" t="s">
        <v>1286</v>
      </c>
    </row>
    <row r="456" spans="1:9" x14ac:dyDescent="0.25">
      <c r="A456" s="5" t="s">
        <v>843</v>
      </c>
      <c r="B456" s="3" t="s">
        <v>844</v>
      </c>
      <c r="C456" s="10" t="s">
        <v>970</v>
      </c>
      <c r="D456" s="7" t="s">
        <v>970</v>
      </c>
      <c r="E456" s="7" t="s">
        <v>970</v>
      </c>
      <c r="F456" s="29"/>
      <c r="G456" s="31" t="s">
        <v>972</v>
      </c>
      <c r="H456" t="s">
        <v>1286</v>
      </c>
      <c r="I456" t="s">
        <v>1286</v>
      </c>
    </row>
    <row r="457" spans="1:9" x14ac:dyDescent="0.25">
      <c r="A457" s="5" t="s">
        <v>845</v>
      </c>
      <c r="B457" s="3" t="s">
        <v>846</v>
      </c>
      <c r="C457" s="10" t="s">
        <v>970</v>
      </c>
      <c r="D457" s="7" t="s">
        <v>970</v>
      </c>
      <c r="E457" s="7" t="s">
        <v>970</v>
      </c>
      <c r="F457" s="29" t="s">
        <v>970</v>
      </c>
      <c r="G457" s="31" t="s">
        <v>971</v>
      </c>
      <c r="H457" t="s">
        <v>1287</v>
      </c>
      <c r="I457" t="s">
        <v>1287</v>
      </c>
    </row>
    <row r="458" spans="1:9" x14ac:dyDescent="0.25">
      <c r="A458" s="5" t="s">
        <v>847</v>
      </c>
      <c r="B458" s="3" t="s">
        <v>848</v>
      </c>
      <c r="C458" s="10" t="s">
        <v>970</v>
      </c>
      <c r="D458" s="7" t="s">
        <v>970</v>
      </c>
      <c r="E458" s="7" t="s">
        <v>970</v>
      </c>
      <c r="F458" s="29" t="s">
        <v>970</v>
      </c>
      <c r="G458" s="31" t="s">
        <v>971</v>
      </c>
      <c r="H458" t="s">
        <v>1287</v>
      </c>
      <c r="I458" t="s">
        <v>1287</v>
      </c>
    </row>
    <row r="459" spans="1:9" x14ac:dyDescent="0.25">
      <c r="A459" s="5" t="s">
        <v>849</v>
      </c>
      <c r="B459" s="3" t="s">
        <v>850</v>
      </c>
      <c r="C459" s="10" t="s">
        <v>970</v>
      </c>
      <c r="D459" s="7" t="s">
        <v>970</v>
      </c>
      <c r="E459" s="7" t="s">
        <v>970</v>
      </c>
      <c r="F459" s="29" t="s">
        <v>970</v>
      </c>
      <c r="G459" s="31" t="s">
        <v>971</v>
      </c>
      <c r="H459" t="s">
        <v>1287</v>
      </c>
      <c r="I459" t="s">
        <v>1287</v>
      </c>
    </row>
    <row r="460" spans="1:9" x14ac:dyDescent="0.25">
      <c r="A460" s="5" t="s">
        <v>851</v>
      </c>
      <c r="B460" s="3" t="s">
        <v>852</v>
      </c>
      <c r="C460" s="10" t="s">
        <v>970</v>
      </c>
      <c r="D460" s="7" t="s">
        <v>970</v>
      </c>
      <c r="E460" s="7" t="s">
        <v>970</v>
      </c>
      <c r="F460" s="29" t="s">
        <v>970</v>
      </c>
      <c r="G460" s="31" t="s">
        <v>971</v>
      </c>
      <c r="H460" t="s">
        <v>1287</v>
      </c>
      <c r="I460" t="s">
        <v>1287</v>
      </c>
    </row>
    <row r="461" spans="1:9" x14ac:dyDescent="0.25">
      <c r="A461" s="5" t="s">
        <v>853</v>
      </c>
      <c r="B461" s="3" t="s">
        <v>854</v>
      </c>
      <c r="C461" s="10" t="s">
        <v>970</v>
      </c>
      <c r="D461" s="7" t="s">
        <v>970</v>
      </c>
      <c r="E461" s="7" t="s">
        <v>970</v>
      </c>
      <c r="F461" s="29" t="s">
        <v>970</v>
      </c>
      <c r="G461" s="31" t="s">
        <v>971</v>
      </c>
      <c r="H461" t="s">
        <v>1287</v>
      </c>
      <c r="I461" t="s">
        <v>1287</v>
      </c>
    </row>
    <row r="462" spans="1:9" x14ac:dyDescent="0.25">
      <c r="A462" s="5" t="s">
        <v>855</v>
      </c>
      <c r="B462" s="3" t="s">
        <v>856</v>
      </c>
      <c r="C462" s="10" t="s">
        <v>970</v>
      </c>
      <c r="F462" s="29"/>
      <c r="G462" s="31" t="s">
        <v>972</v>
      </c>
      <c r="H462" t="s">
        <v>1286</v>
      </c>
      <c r="I462" t="s">
        <v>1286</v>
      </c>
    </row>
    <row r="463" spans="1:9" x14ac:dyDescent="0.25">
      <c r="A463" s="5" t="s">
        <v>857</v>
      </c>
      <c r="B463" s="3" t="s">
        <v>858</v>
      </c>
      <c r="C463" s="10" t="s">
        <v>970</v>
      </c>
      <c r="D463" s="7" t="s">
        <v>970</v>
      </c>
      <c r="E463" s="7" t="s">
        <v>970</v>
      </c>
      <c r="F463" s="29" t="s">
        <v>970</v>
      </c>
      <c r="G463" s="31" t="s">
        <v>971</v>
      </c>
      <c r="H463" t="s">
        <v>1287</v>
      </c>
      <c r="I463" t="s">
        <v>1287</v>
      </c>
    </row>
    <row r="464" spans="1:9" x14ac:dyDescent="0.25">
      <c r="A464" s="5" t="s">
        <v>859</v>
      </c>
      <c r="B464" s="3" t="s">
        <v>860</v>
      </c>
      <c r="C464" s="10" t="s">
        <v>970</v>
      </c>
      <c r="D464" s="7" t="s">
        <v>970</v>
      </c>
      <c r="E464" s="7" t="s">
        <v>970</v>
      </c>
      <c r="F464" s="29" t="s">
        <v>970</v>
      </c>
      <c r="G464" s="31" t="s">
        <v>971</v>
      </c>
      <c r="H464" t="s">
        <v>1287</v>
      </c>
      <c r="I464" t="s">
        <v>1287</v>
      </c>
    </row>
    <row r="465" spans="1:9" x14ac:dyDescent="0.25">
      <c r="A465" s="5" t="s">
        <v>861</v>
      </c>
      <c r="B465" s="3" t="s">
        <v>862</v>
      </c>
      <c r="C465" s="10" t="s">
        <v>970</v>
      </c>
      <c r="D465" s="7" t="s">
        <v>970</v>
      </c>
      <c r="E465" s="7" t="s">
        <v>970</v>
      </c>
      <c r="F465" s="29"/>
      <c r="G465" s="31" t="s">
        <v>972</v>
      </c>
      <c r="H465" t="s">
        <v>1286</v>
      </c>
      <c r="I465" t="s">
        <v>1286</v>
      </c>
    </row>
    <row r="466" spans="1:9" x14ac:dyDescent="0.25">
      <c r="A466" s="5" t="s">
        <v>863</v>
      </c>
      <c r="B466" s="3" t="s">
        <v>864</v>
      </c>
      <c r="C466" s="10" t="s">
        <v>970</v>
      </c>
      <c r="D466" s="7" t="s">
        <v>970</v>
      </c>
      <c r="E466" s="7" t="s">
        <v>970</v>
      </c>
      <c r="F466" s="29"/>
      <c r="G466" s="31" t="s">
        <v>972</v>
      </c>
      <c r="H466" t="s">
        <v>1286</v>
      </c>
      <c r="I466" t="s">
        <v>1286</v>
      </c>
    </row>
    <row r="467" spans="1:9" x14ac:dyDescent="0.25">
      <c r="A467" s="5" t="s">
        <v>865</v>
      </c>
      <c r="B467" s="3" t="s">
        <v>866</v>
      </c>
      <c r="C467" s="10" t="s">
        <v>970</v>
      </c>
      <c r="D467" s="7" t="s">
        <v>970</v>
      </c>
      <c r="E467" s="7" t="s">
        <v>970</v>
      </c>
      <c r="F467" s="29" t="s">
        <v>970</v>
      </c>
      <c r="G467" s="31" t="s">
        <v>971</v>
      </c>
      <c r="H467" t="s">
        <v>1286</v>
      </c>
      <c r="I467" t="s">
        <v>1286</v>
      </c>
    </row>
    <row r="468" spans="1:9" x14ac:dyDescent="0.25">
      <c r="A468" s="5" t="s">
        <v>867</v>
      </c>
      <c r="B468" s="3" t="s">
        <v>868</v>
      </c>
      <c r="C468" s="10" t="s">
        <v>970</v>
      </c>
      <c r="D468" s="7" t="s">
        <v>970</v>
      </c>
      <c r="E468" s="7" t="s">
        <v>970</v>
      </c>
      <c r="F468" s="29" t="s">
        <v>970</v>
      </c>
      <c r="G468" s="31" t="s">
        <v>971</v>
      </c>
      <c r="H468" t="s">
        <v>1287</v>
      </c>
      <c r="I468" t="s">
        <v>1286</v>
      </c>
    </row>
    <row r="469" spans="1:9" x14ac:dyDescent="0.25">
      <c r="A469" s="5" t="s">
        <v>869</v>
      </c>
      <c r="B469" s="3" t="s">
        <v>870</v>
      </c>
      <c r="C469" s="10" t="s">
        <v>970</v>
      </c>
      <c r="F469" s="29"/>
      <c r="G469" s="31" t="s">
        <v>972</v>
      </c>
      <c r="H469" t="s">
        <v>1286</v>
      </c>
      <c r="I469" t="s">
        <v>1286</v>
      </c>
    </row>
    <row r="470" spans="1:9" x14ac:dyDescent="0.25">
      <c r="A470" s="5" t="s">
        <v>871</v>
      </c>
      <c r="B470" s="3" t="s">
        <v>872</v>
      </c>
      <c r="C470" s="10" t="s">
        <v>970</v>
      </c>
      <c r="D470" s="7" t="s">
        <v>970</v>
      </c>
      <c r="E470" s="7" t="s">
        <v>970</v>
      </c>
      <c r="F470" s="29" t="s">
        <v>970</v>
      </c>
      <c r="G470" s="31" t="s">
        <v>971</v>
      </c>
      <c r="H470" t="s">
        <v>1287</v>
      </c>
      <c r="I470" t="s">
        <v>1287</v>
      </c>
    </row>
    <row r="471" spans="1:9" x14ac:dyDescent="0.25">
      <c r="A471" s="5" t="s">
        <v>873</v>
      </c>
      <c r="B471" s="3" t="s">
        <v>874</v>
      </c>
      <c r="C471" s="10" t="s">
        <v>970</v>
      </c>
      <c r="D471" s="7" t="s">
        <v>970</v>
      </c>
      <c r="E471" s="7" t="s">
        <v>970</v>
      </c>
      <c r="F471" s="29" t="s">
        <v>970</v>
      </c>
      <c r="G471" s="31" t="s">
        <v>971</v>
      </c>
      <c r="H471" t="s">
        <v>1287</v>
      </c>
      <c r="I471" t="s">
        <v>1287</v>
      </c>
    </row>
    <row r="472" spans="1:9" x14ac:dyDescent="0.25">
      <c r="A472" s="5" t="s">
        <v>875</v>
      </c>
      <c r="B472" s="3" t="s">
        <v>876</v>
      </c>
      <c r="C472" s="10" t="s">
        <v>970</v>
      </c>
      <c r="D472" s="7" t="s">
        <v>970</v>
      </c>
      <c r="E472" s="7" t="s">
        <v>970</v>
      </c>
      <c r="F472" s="29" t="s">
        <v>970</v>
      </c>
      <c r="G472" s="31" t="s">
        <v>971</v>
      </c>
      <c r="H472" t="s">
        <v>1287</v>
      </c>
      <c r="I472" t="s">
        <v>1287</v>
      </c>
    </row>
    <row r="473" spans="1:9" x14ac:dyDescent="0.25">
      <c r="A473" s="5" t="s">
        <v>877</v>
      </c>
      <c r="B473" s="3" t="s">
        <v>878</v>
      </c>
      <c r="C473" s="10" t="s">
        <v>970</v>
      </c>
      <c r="D473" s="7" t="s">
        <v>970</v>
      </c>
      <c r="E473" s="7" t="s">
        <v>970</v>
      </c>
      <c r="F473" s="29" t="s">
        <v>970</v>
      </c>
      <c r="G473" s="31" t="s">
        <v>971</v>
      </c>
      <c r="H473" t="s">
        <v>1287</v>
      </c>
      <c r="I473" t="s">
        <v>1287</v>
      </c>
    </row>
    <row r="474" spans="1:9" x14ac:dyDescent="0.25">
      <c r="A474" s="5" t="s">
        <v>879</v>
      </c>
      <c r="B474" s="3" t="s">
        <v>880</v>
      </c>
      <c r="C474" s="10" t="s">
        <v>970</v>
      </c>
      <c r="D474" s="7" t="s">
        <v>970</v>
      </c>
      <c r="E474" s="7" t="s">
        <v>970</v>
      </c>
      <c r="F474" s="29" t="s">
        <v>970</v>
      </c>
      <c r="G474" s="31" t="s">
        <v>971</v>
      </c>
      <c r="H474" t="s">
        <v>1287</v>
      </c>
      <c r="I474" t="s">
        <v>1287</v>
      </c>
    </row>
    <row r="475" spans="1:9" x14ac:dyDescent="0.25">
      <c r="A475" s="5" t="s">
        <v>881</v>
      </c>
      <c r="B475" s="3" t="s">
        <v>882</v>
      </c>
      <c r="C475" s="10" t="s">
        <v>970</v>
      </c>
      <c r="D475" s="7" t="s">
        <v>970</v>
      </c>
      <c r="E475" s="7" t="s">
        <v>970</v>
      </c>
      <c r="F475" s="29" t="s">
        <v>970</v>
      </c>
      <c r="G475" s="31" t="s">
        <v>971</v>
      </c>
      <c r="H475" t="s">
        <v>1287</v>
      </c>
      <c r="I475" t="s">
        <v>1287</v>
      </c>
    </row>
    <row r="476" spans="1:9" x14ac:dyDescent="0.25">
      <c r="A476" s="5" t="s">
        <v>883</v>
      </c>
      <c r="B476" s="3" t="s">
        <v>884</v>
      </c>
      <c r="C476" s="10" t="s">
        <v>970</v>
      </c>
      <c r="D476" s="7" t="s">
        <v>970</v>
      </c>
      <c r="E476" s="7" t="s">
        <v>970</v>
      </c>
      <c r="F476" s="29" t="s">
        <v>970</v>
      </c>
      <c r="G476" s="31" t="s">
        <v>971</v>
      </c>
      <c r="H476" t="s">
        <v>1286</v>
      </c>
      <c r="I476" t="s">
        <v>1286</v>
      </c>
    </row>
    <row r="477" spans="1:9" x14ac:dyDescent="0.25">
      <c r="A477" s="5" t="s">
        <v>885</v>
      </c>
      <c r="B477" s="3" t="s">
        <v>886</v>
      </c>
      <c r="C477" s="10" t="s">
        <v>970</v>
      </c>
      <c r="D477" s="7" t="s">
        <v>970</v>
      </c>
      <c r="E477" s="7" t="s">
        <v>970</v>
      </c>
      <c r="F477" s="29" t="s">
        <v>970</v>
      </c>
      <c r="G477" s="31" t="s">
        <v>971</v>
      </c>
      <c r="H477" t="s">
        <v>1286</v>
      </c>
      <c r="I477" t="s">
        <v>1286</v>
      </c>
    </row>
    <row r="478" spans="1:9" x14ac:dyDescent="0.25">
      <c r="A478" s="5" t="s">
        <v>887</v>
      </c>
      <c r="B478" s="3" t="s">
        <v>888</v>
      </c>
      <c r="C478" s="10" t="s">
        <v>970</v>
      </c>
      <c r="D478" s="7" t="s">
        <v>970</v>
      </c>
      <c r="E478" s="7" t="s">
        <v>970</v>
      </c>
      <c r="F478" s="29" t="s">
        <v>970</v>
      </c>
      <c r="G478" s="31" t="s">
        <v>971</v>
      </c>
      <c r="H478" t="s">
        <v>1287</v>
      </c>
      <c r="I478" t="s">
        <v>1287</v>
      </c>
    </row>
    <row r="479" spans="1:9" x14ac:dyDescent="0.25">
      <c r="A479" s="5" t="s">
        <v>889</v>
      </c>
      <c r="B479" s="3" t="s">
        <v>890</v>
      </c>
      <c r="C479" s="10" t="s">
        <v>970</v>
      </c>
      <c r="D479" s="7" t="s">
        <v>970</v>
      </c>
      <c r="E479" s="7" t="s">
        <v>970</v>
      </c>
      <c r="F479" s="29" t="s">
        <v>970</v>
      </c>
      <c r="G479" s="31" t="s">
        <v>971</v>
      </c>
      <c r="H479" t="s">
        <v>1286</v>
      </c>
      <c r="I479" t="s">
        <v>1287</v>
      </c>
    </row>
    <row r="480" spans="1:9" x14ac:dyDescent="0.25">
      <c r="A480" s="5" t="s">
        <v>891</v>
      </c>
      <c r="B480" s="3" t="s">
        <v>892</v>
      </c>
      <c r="C480" s="10" t="s">
        <v>970</v>
      </c>
      <c r="D480" s="7" t="s">
        <v>970</v>
      </c>
      <c r="E480" s="7" t="s">
        <v>970</v>
      </c>
      <c r="F480" s="29" t="s">
        <v>970</v>
      </c>
      <c r="G480" s="31" t="s">
        <v>971</v>
      </c>
      <c r="H480" t="s">
        <v>1286</v>
      </c>
      <c r="I480" t="s">
        <v>1286</v>
      </c>
    </row>
    <row r="481" spans="1:9" x14ac:dyDescent="0.25">
      <c r="A481" s="5" t="s">
        <v>893</v>
      </c>
      <c r="B481" s="3" t="s">
        <v>894</v>
      </c>
      <c r="C481" s="10"/>
      <c r="D481" s="7" t="s">
        <v>970</v>
      </c>
      <c r="E481" s="7" t="s">
        <v>970</v>
      </c>
      <c r="F481" s="29"/>
      <c r="G481" s="31" t="s">
        <v>972</v>
      </c>
      <c r="H481" t="s">
        <v>1287</v>
      </c>
      <c r="I481" t="s">
        <v>1287</v>
      </c>
    </row>
    <row r="482" spans="1:9" x14ac:dyDescent="0.25">
      <c r="A482" s="5" t="s">
        <v>895</v>
      </c>
      <c r="B482" s="3" t="s">
        <v>896</v>
      </c>
      <c r="C482" s="10" t="s">
        <v>970</v>
      </c>
      <c r="D482" s="7" t="s">
        <v>970</v>
      </c>
      <c r="E482" s="7" t="s">
        <v>970</v>
      </c>
      <c r="F482" s="29" t="s">
        <v>970</v>
      </c>
      <c r="G482" s="31" t="s">
        <v>971</v>
      </c>
      <c r="H482" t="s">
        <v>1287</v>
      </c>
      <c r="I482" t="s">
        <v>1287</v>
      </c>
    </row>
    <row r="483" spans="1:9" x14ac:dyDescent="0.25">
      <c r="A483" s="5" t="s">
        <v>897</v>
      </c>
      <c r="B483" s="3" t="s">
        <v>898</v>
      </c>
      <c r="C483" s="10" t="s">
        <v>970</v>
      </c>
      <c r="D483" s="7" t="s">
        <v>970</v>
      </c>
      <c r="E483" s="7" t="s">
        <v>970</v>
      </c>
      <c r="F483" s="29" t="s">
        <v>970</v>
      </c>
      <c r="G483" s="31" t="s">
        <v>971</v>
      </c>
      <c r="H483" t="s">
        <v>1286</v>
      </c>
      <c r="I483" t="s">
        <v>1286</v>
      </c>
    </row>
    <row r="484" spans="1:9" x14ac:dyDescent="0.25">
      <c r="A484" s="5" t="s">
        <v>899</v>
      </c>
      <c r="B484" s="3" t="s">
        <v>900</v>
      </c>
      <c r="C484" s="10" t="s">
        <v>970</v>
      </c>
      <c r="D484" s="7" t="s">
        <v>970</v>
      </c>
      <c r="E484" s="7" t="s">
        <v>970</v>
      </c>
      <c r="F484" s="29"/>
      <c r="G484" s="31" t="s">
        <v>972</v>
      </c>
      <c r="H484" t="s">
        <v>1286</v>
      </c>
      <c r="I484" t="s">
        <v>1286</v>
      </c>
    </row>
    <row r="485" spans="1:9" x14ac:dyDescent="0.25">
      <c r="A485" s="5" t="s">
        <v>901</v>
      </c>
      <c r="B485" s="3" t="s">
        <v>902</v>
      </c>
      <c r="C485" s="10" t="s">
        <v>970</v>
      </c>
      <c r="D485" s="7" t="s">
        <v>970</v>
      </c>
      <c r="E485" s="7" t="s">
        <v>970</v>
      </c>
      <c r="F485" s="29" t="s">
        <v>970</v>
      </c>
      <c r="G485" s="31" t="s">
        <v>971</v>
      </c>
      <c r="H485" t="s">
        <v>1286</v>
      </c>
      <c r="I485" t="s">
        <v>1287</v>
      </c>
    </row>
    <row r="486" spans="1:9" x14ac:dyDescent="0.25">
      <c r="A486" s="5" t="s">
        <v>903</v>
      </c>
      <c r="B486" s="3" t="s">
        <v>904</v>
      </c>
      <c r="C486" s="10" t="s">
        <v>970</v>
      </c>
      <c r="D486" s="7" t="s">
        <v>970</v>
      </c>
      <c r="E486" s="7" t="s">
        <v>970</v>
      </c>
      <c r="F486" s="29" t="s">
        <v>970</v>
      </c>
      <c r="G486" s="31" t="s">
        <v>971</v>
      </c>
      <c r="H486" t="s">
        <v>1286</v>
      </c>
      <c r="I486" t="s">
        <v>1286</v>
      </c>
    </row>
    <row r="487" spans="1:9" x14ac:dyDescent="0.25">
      <c r="A487" s="5" t="s">
        <v>905</v>
      </c>
      <c r="B487" s="3" t="s">
        <v>906</v>
      </c>
      <c r="C487" s="10"/>
      <c r="E487" s="7" t="s">
        <v>970</v>
      </c>
      <c r="F487" s="29"/>
      <c r="G487" s="31" t="s">
        <v>972</v>
      </c>
      <c r="H487" t="s">
        <v>1286</v>
      </c>
      <c r="I487" t="s">
        <v>1286</v>
      </c>
    </row>
    <row r="488" spans="1:9" x14ac:dyDescent="0.25">
      <c r="A488" s="5" t="s">
        <v>907</v>
      </c>
      <c r="B488" s="3" t="s">
        <v>908</v>
      </c>
      <c r="C488" s="10" t="s">
        <v>970</v>
      </c>
      <c r="D488" s="7" t="s">
        <v>970</v>
      </c>
      <c r="E488" s="7" t="s">
        <v>970</v>
      </c>
      <c r="F488" s="29"/>
      <c r="G488" s="31" t="s">
        <v>972</v>
      </c>
      <c r="H488" t="s">
        <v>1286</v>
      </c>
      <c r="I488" t="s">
        <v>1286</v>
      </c>
    </row>
    <row r="489" spans="1:9" x14ac:dyDescent="0.25">
      <c r="A489" s="5" t="s">
        <v>909</v>
      </c>
      <c r="B489" s="3" t="s">
        <v>910</v>
      </c>
      <c r="C489" s="10" t="s">
        <v>970</v>
      </c>
      <c r="D489" s="7" t="s">
        <v>970</v>
      </c>
      <c r="E489" s="7" t="s">
        <v>970</v>
      </c>
      <c r="F489" s="29" t="s">
        <v>970</v>
      </c>
      <c r="G489" s="31" t="s">
        <v>971</v>
      </c>
      <c r="H489" t="s">
        <v>1287</v>
      </c>
      <c r="I489" t="s">
        <v>1287</v>
      </c>
    </row>
    <row r="490" spans="1:9" x14ac:dyDescent="0.25">
      <c r="A490" s="5" t="s">
        <v>911</v>
      </c>
      <c r="B490" s="3" t="s">
        <v>912</v>
      </c>
      <c r="C490" s="10" t="s">
        <v>970</v>
      </c>
      <c r="D490" s="7" t="s">
        <v>970</v>
      </c>
      <c r="E490" s="7" t="s">
        <v>970</v>
      </c>
      <c r="F490" s="29" t="s">
        <v>970</v>
      </c>
      <c r="G490" s="31" t="s">
        <v>971</v>
      </c>
      <c r="H490" t="s">
        <v>1287</v>
      </c>
      <c r="I490" t="s">
        <v>1287</v>
      </c>
    </row>
    <row r="491" spans="1:9" x14ac:dyDescent="0.25">
      <c r="A491" s="5" t="s">
        <v>913</v>
      </c>
      <c r="B491" s="3" t="s">
        <v>914</v>
      </c>
      <c r="C491" s="10" t="s">
        <v>970</v>
      </c>
      <c r="D491" s="7" t="s">
        <v>970</v>
      </c>
      <c r="E491" s="7" t="s">
        <v>970</v>
      </c>
      <c r="F491" s="29" t="s">
        <v>970</v>
      </c>
      <c r="G491" s="31" t="s">
        <v>971</v>
      </c>
      <c r="H491" t="s">
        <v>1286</v>
      </c>
      <c r="I491" t="s">
        <v>1286</v>
      </c>
    </row>
    <row r="492" spans="1:9" x14ac:dyDescent="0.25">
      <c r="A492" s="5" t="s">
        <v>915</v>
      </c>
      <c r="B492" s="3" t="s">
        <v>916</v>
      </c>
      <c r="C492" s="10"/>
      <c r="F492" s="29"/>
      <c r="G492" s="31" t="s">
        <v>973</v>
      </c>
      <c r="H492" t="s">
        <v>1286</v>
      </c>
      <c r="I492" t="s">
        <v>1286</v>
      </c>
    </row>
    <row r="493" spans="1:9" x14ac:dyDescent="0.25">
      <c r="A493" s="5" t="s">
        <v>917</v>
      </c>
      <c r="B493" s="3" t="s">
        <v>918</v>
      </c>
      <c r="C493" s="10" t="s">
        <v>970</v>
      </c>
      <c r="D493" s="7" t="s">
        <v>970</v>
      </c>
      <c r="E493" s="7" t="s">
        <v>970</v>
      </c>
      <c r="F493" s="29" t="s">
        <v>970</v>
      </c>
      <c r="G493" s="31" t="s">
        <v>971</v>
      </c>
      <c r="H493" t="s">
        <v>1287</v>
      </c>
      <c r="I493" t="s">
        <v>1287</v>
      </c>
    </row>
    <row r="494" spans="1:9" x14ac:dyDescent="0.25">
      <c r="A494" s="5" t="s">
        <v>919</v>
      </c>
      <c r="B494" s="3" t="s">
        <v>920</v>
      </c>
      <c r="C494" s="10"/>
      <c r="D494" s="7" t="s">
        <v>970</v>
      </c>
      <c r="E494" s="7" t="s">
        <v>970</v>
      </c>
      <c r="F494" s="29" t="s">
        <v>970</v>
      </c>
      <c r="G494" s="31" t="s">
        <v>972</v>
      </c>
      <c r="H494" t="s">
        <v>1286</v>
      </c>
      <c r="I494" t="s">
        <v>1286</v>
      </c>
    </row>
    <row r="495" spans="1:9" x14ac:dyDescent="0.25">
      <c r="A495" s="5" t="s">
        <v>921</v>
      </c>
      <c r="B495" s="3" t="s">
        <v>922</v>
      </c>
      <c r="C495" s="10" t="s">
        <v>970</v>
      </c>
      <c r="D495" s="7" t="s">
        <v>970</v>
      </c>
      <c r="E495" s="7" t="s">
        <v>970</v>
      </c>
      <c r="F495" s="29" t="s">
        <v>970</v>
      </c>
      <c r="G495" s="31" t="s">
        <v>971</v>
      </c>
      <c r="H495" t="s">
        <v>1286</v>
      </c>
      <c r="I495" t="s">
        <v>1286</v>
      </c>
    </row>
    <row r="496" spans="1:9" x14ac:dyDescent="0.25">
      <c r="A496" s="5" t="s">
        <v>923</v>
      </c>
      <c r="B496" s="3" t="s">
        <v>924</v>
      </c>
      <c r="C496" s="10" t="s">
        <v>970</v>
      </c>
      <c r="D496" s="7" t="s">
        <v>970</v>
      </c>
      <c r="E496" s="7" t="s">
        <v>970</v>
      </c>
      <c r="F496" s="29" t="s">
        <v>970</v>
      </c>
      <c r="G496" s="31" t="s">
        <v>971</v>
      </c>
      <c r="H496" t="s">
        <v>1287</v>
      </c>
      <c r="I496" t="s">
        <v>1287</v>
      </c>
    </row>
    <row r="497" spans="1:9" x14ac:dyDescent="0.25">
      <c r="A497" s="5" t="s">
        <v>925</v>
      </c>
      <c r="B497" s="3" t="s">
        <v>926</v>
      </c>
      <c r="C497" s="10" t="s">
        <v>970</v>
      </c>
      <c r="D497" s="7" t="s">
        <v>970</v>
      </c>
      <c r="E497" s="7" t="s">
        <v>970</v>
      </c>
      <c r="F497" s="29" t="s">
        <v>970</v>
      </c>
      <c r="G497" s="31" t="s">
        <v>971</v>
      </c>
      <c r="H497" t="s">
        <v>1287</v>
      </c>
      <c r="I497" t="s">
        <v>1287</v>
      </c>
    </row>
    <row r="498" spans="1:9" x14ac:dyDescent="0.25">
      <c r="A498" s="5" t="s">
        <v>927</v>
      </c>
      <c r="B498" s="3" t="s">
        <v>928</v>
      </c>
      <c r="C498" s="10" t="s">
        <v>970</v>
      </c>
      <c r="D498" s="7" t="s">
        <v>970</v>
      </c>
      <c r="E498" s="7" t="s">
        <v>970</v>
      </c>
      <c r="F498" s="29" t="s">
        <v>970</v>
      </c>
      <c r="G498" s="31" t="s">
        <v>971</v>
      </c>
      <c r="H498" t="s">
        <v>1286</v>
      </c>
      <c r="I498" t="s">
        <v>1286</v>
      </c>
    </row>
    <row r="499" spans="1:9" x14ac:dyDescent="0.25">
      <c r="A499" s="5" t="s">
        <v>929</v>
      </c>
      <c r="B499" s="3" t="s">
        <v>930</v>
      </c>
      <c r="C499" s="10" t="s">
        <v>970</v>
      </c>
      <c r="D499" s="7" t="s">
        <v>970</v>
      </c>
      <c r="E499" s="7" t="s">
        <v>970</v>
      </c>
      <c r="F499" s="29" t="s">
        <v>970</v>
      </c>
      <c r="G499" s="31" t="s">
        <v>971</v>
      </c>
      <c r="H499" t="s">
        <v>1286</v>
      </c>
      <c r="I499" t="s">
        <v>1286</v>
      </c>
    </row>
    <row r="500" spans="1:9" ht="15.75" thickBot="1" x14ac:dyDescent="0.3">
      <c r="A500" s="51" t="s">
        <v>931</v>
      </c>
      <c r="B500" s="71" t="s">
        <v>932</v>
      </c>
      <c r="C500" s="72" t="s">
        <v>970</v>
      </c>
      <c r="D500" s="73" t="s">
        <v>970</v>
      </c>
      <c r="E500" s="73" t="s">
        <v>970</v>
      </c>
      <c r="F500" s="74" t="s">
        <v>970</v>
      </c>
      <c r="G500" s="75" t="s">
        <v>971</v>
      </c>
      <c r="H500" t="s">
        <v>1287</v>
      </c>
      <c r="I500" t="s">
        <v>1287</v>
      </c>
    </row>
  </sheetData>
  <conditionalFormatting sqref="G3:G500 J61:J62">
    <cfRule type="cellIs" dxfId="6" priority="5" operator="equal">
      <formula>"Some Data Missing"</formula>
    </cfRule>
    <cfRule type="cellIs" dxfId="5" priority="6" operator="equal">
      <formula>"All Data Missing"</formula>
    </cfRule>
    <cfRule type="cellIs" dxfId="4" priority="7" operator="equal">
      <formula>"All Data Submitted"</formula>
    </cfRule>
  </conditionalFormatting>
  <conditionalFormatting sqref="H3:H500">
    <cfRule type="containsText" dxfId="3" priority="3" stopIfTrue="1" operator="containsText" text="Not Submitted">
      <formula>NOT(ISERROR(SEARCH("Not Submitted",H3)))</formula>
    </cfRule>
    <cfRule type="containsText" dxfId="2" priority="4" operator="containsText" text="Submitted">
      <formula>NOT(ISERROR(SEARCH("Submitted",H3)))</formula>
    </cfRule>
  </conditionalFormatting>
  <conditionalFormatting sqref="I3:I500">
    <cfRule type="containsText" dxfId="1" priority="1" stopIfTrue="1" operator="containsText" text="Not Submitted">
      <formula>NOT(ISERROR(SEARCH("Not Submitted",I3)))</formula>
    </cfRule>
    <cfRule type="containsText" dxfId="0" priority="2" operator="containsText" text="Submitted">
      <formula>NOT(ISERROR(SEARCH("Submitted",I3)))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a3d0ebb-5f49-4bb6-b958-6e9bc1f48362">
      <UserInfo>
        <DisplayName/>
        <AccountId xsi:nil="true"/>
        <AccountType/>
      </UserInfo>
    </SharedWithUsers>
    <MediaLengthInSeconds xmlns="16033a8d-a604-4f74-a4b7-ec3a29c17b19" xsi:nil="true"/>
    <lcf76f155ced4ddcb4097134ff3c332f xmlns="16033a8d-a604-4f74-a4b7-ec3a29c17b19">
      <Terms xmlns="http://schemas.microsoft.com/office/infopath/2007/PartnerControls"/>
    </lcf76f155ced4ddcb4097134ff3c332f>
    <TaxCatchAll xmlns="6a3d0ebb-5f49-4bb6-b958-6e9bc1f4836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C1711F1C4F364CB00C03ACCFABD865" ma:contentTypeVersion="17" ma:contentTypeDescription="Create a new document." ma:contentTypeScope="" ma:versionID="27df47911d076ce485aaaf400c1caec3">
  <xsd:schema xmlns:xsd="http://www.w3.org/2001/XMLSchema" xmlns:xs="http://www.w3.org/2001/XMLSchema" xmlns:p="http://schemas.microsoft.com/office/2006/metadata/properties" xmlns:ns1="http://schemas.microsoft.com/sharepoint/v3" xmlns:ns2="16033a8d-a604-4f74-a4b7-ec3a29c17b19" xmlns:ns3="6a3d0ebb-5f49-4bb6-b958-6e9bc1f48362" targetNamespace="http://schemas.microsoft.com/office/2006/metadata/properties" ma:root="true" ma:fieldsID="6b237ac88432b654f82c944966eb69b7" ns1:_="" ns2:_="" ns3:_="">
    <xsd:import namespace="http://schemas.microsoft.com/sharepoint/v3"/>
    <xsd:import namespace="16033a8d-a604-4f74-a4b7-ec3a29c17b19"/>
    <xsd:import namespace="6a3d0ebb-5f49-4bb6-b958-6e9bc1f483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033a8d-a604-4f74-a4b7-ec3a29c17b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cfdcae8-6a83-4c52-b891-75b08cbe23e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a3d0ebb-5f49-4bb6-b958-6e9bc1f483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f3cd483-f6ab-414e-9a99-d617b4155642}" ma:internalName="TaxCatchAll" ma:showField="CatchAllData" ma:web="6a3d0ebb-5f49-4bb6-b958-6e9bc1f483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D0050E-64AC-4ED5-8E7F-55B21CCBD433}">
  <ds:schemaRefs>
    <ds:schemaRef ds:uri="http://schemas.microsoft.com/office/2006/metadata/properties"/>
    <ds:schemaRef ds:uri="http://purl.org/dc/dcmitype/"/>
    <ds:schemaRef ds:uri="6a3d0ebb-5f49-4bb6-b958-6e9bc1f48362"/>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16033a8d-a604-4f74-a4b7-ec3a29c17b19"/>
    <ds:schemaRef ds:uri="http://purl.org/dc/terms/"/>
    <ds:schemaRef ds:uri="http://purl.org/dc/elements/1.1/"/>
    <ds:schemaRef ds:uri="http://schemas.microsoft.com/sharepoint/v3"/>
  </ds:schemaRefs>
</ds:datastoreItem>
</file>

<file path=customXml/itemProps2.xml><?xml version="1.0" encoding="utf-8"?>
<ds:datastoreItem xmlns:ds="http://schemas.openxmlformats.org/officeDocument/2006/customXml" ds:itemID="{D8524765-1DCB-49FB-8543-CB4CC2D43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6033a8d-a604-4f74-a4b7-ec3a29c17b19"/>
    <ds:schemaRef ds:uri="6a3d0ebb-5f49-4bb6-b958-6e9bc1f48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DBD942-D8FA-411F-B78C-CD8320FA0B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1. Standards</vt:lpstr>
      <vt:lpstr>Table 2. Data for Standards</vt:lpstr>
      <vt:lpstr>Table 3. Q&amp;A</vt:lpstr>
      <vt:lpstr>Table 4. Compliance Tracking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Robinson</dc:creator>
  <cp:keywords/>
  <dc:description/>
  <cp:lastModifiedBy>Zuniga, Eric@Waterboards</cp:lastModifiedBy>
  <cp:revision/>
  <dcterms:created xsi:type="dcterms:W3CDTF">2021-12-15T18:07:35Z</dcterms:created>
  <dcterms:modified xsi:type="dcterms:W3CDTF">2024-04-10T22:35:14Z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0x0101005AC1711F1C4F364CB00C03ACCFABD865</vt:lpwstr>
  </property>
  <property fmtid="{D5CDD505-2E9C-101B-9397-08002B2CF9AE}" pid="3" name="Order">
    <vt:r8>1129500</vt:r8>
  </property>
  <property fmtid="{D5CDD505-2E9C-101B-9397-08002B2CF9AE}" pid="4" name="ComplianceAssetId">
    <vt:lpwstr/>
  </property>
  <property fmtid="{D5CDD505-2E9C-101B-9397-08002B2CF9AE}" pid="5" name="_activity">
    <vt:lpwstr>{"FileActivityType":"6","FileActivityTimeStamp":"2023-03-31T03:03:47.547Z","FileActivityUsersOnPage":[{"DisplayName":"Robinson, Bethany@Waterboards","Id":"bethany.robinson@waterboards.ca.gov"}],"FileActivityNavigationId":null}</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