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DCCO-02\Users$\Yatasha.Moore\My Documents\Presentations\Region 4 2018 Gatlinburg\"/>
    </mc:Choice>
  </mc:AlternateContent>
  <xr:revisionPtr revIDLastSave="0" documentId="13_ncr:1_{65321D82-229A-41CF-AC5C-7CCE1B4F867B}" xr6:coauthVersionLast="33" xr6:coauthVersionMax="33" xr10:uidLastSave="{00000000-0000-0000-0000-000000000000}"/>
  <bookViews>
    <workbookView xWindow="-15" yWindow="-15" windowWidth="6000" windowHeight="6195" xr2:uid="{00000000-000D-0000-FFFF-FFFF00000000}"/>
  </bookViews>
  <sheets>
    <sheet name="LL" sheetId="1" r:id="rId1"/>
  </sheets>
  <externalReferences>
    <externalReference r:id="rId2"/>
  </externalReferences>
  <definedNames>
    <definedName name="_Regression_Int" localSheetId="0" hidden="1">1</definedName>
    <definedName name="Print_Area_MI" localSheetId="0">LL!$J$175:$M$175</definedName>
  </definedNames>
  <calcPr calcId="179017" iterate="1" iterateCount="1"/>
</workbook>
</file>

<file path=xl/calcChain.xml><?xml version="1.0" encoding="utf-8"?>
<calcChain xmlns="http://schemas.openxmlformats.org/spreadsheetml/2006/main">
  <c r="H10" i="1" l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B48" i="1"/>
  <c r="C48" i="1"/>
  <c r="D48" i="1"/>
  <c r="F48" i="1"/>
  <c r="I48" i="1" s="1"/>
  <c r="H48" i="1"/>
  <c r="J48" i="1"/>
  <c r="K48" i="1"/>
  <c r="L48" i="1"/>
  <c r="B49" i="1"/>
  <c r="C49" i="1"/>
  <c r="D49" i="1"/>
  <c r="F49" i="1"/>
  <c r="I49" i="1" s="1"/>
  <c r="H49" i="1"/>
  <c r="J49" i="1"/>
  <c r="K49" i="1"/>
  <c r="L49" i="1"/>
  <c r="B50" i="1"/>
  <c r="C50" i="1"/>
  <c r="D50" i="1"/>
  <c r="F50" i="1"/>
  <c r="I50" i="1" s="1"/>
  <c r="H50" i="1"/>
  <c r="J50" i="1"/>
  <c r="K50" i="1"/>
  <c r="L50" i="1"/>
  <c r="B51" i="1"/>
  <c r="C51" i="1"/>
  <c r="D51" i="1"/>
  <c r="F51" i="1"/>
  <c r="I51" i="1" s="1"/>
  <c r="H51" i="1"/>
  <c r="J51" i="1"/>
  <c r="K51" i="1"/>
  <c r="L51" i="1"/>
  <c r="B52" i="1"/>
  <c r="C52" i="1"/>
  <c r="D52" i="1"/>
  <c r="F52" i="1"/>
  <c r="I52" i="1" s="1"/>
  <c r="H52" i="1"/>
  <c r="J52" i="1"/>
  <c r="K52" i="1"/>
  <c r="L52" i="1"/>
  <c r="B53" i="1"/>
  <c r="C53" i="1"/>
  <c r="D53" i="1"/>
  <c r="F53" i="1"/>
  <c r="I53" i="1" s="1"/>
  <c r="H53" i="1"/>
  <c r="J53" i="1"/>
  <c r="K53" i="1"/>
  <c r="B54" i="1"/>
  <c r="C54" i="1"/>
  <c r="D54" i="1"/>
  <c r="F54" i="1"/>
  <c r="I54" i="1" s="1"/>
  <c r="H54" i="1"/>
  <c r="J54" i="1"/>
  <c r="K54" i="1"/>
  <c r="B55" i="1"/>
  <c r="C55" i="1"/>
  <c r="D55" i="1"/>
  <c r="F55" i="1"/>
  <c r="I55" i="1" s="1"/>
  <c r="H55" i="1"/>
  <c r="J55" i="1"/>
  <c r="K55" i="1"/>
  <c r="L55" i="1"/>
  <c r="B56" i="1"/>
  <c r="C56" i="1"/>
  <c r="D56" i="1"/>
  <c r="F56" i="1"/>
  <c r="I56" i="1" s="1"/>
  <c r="H56" i="1"/>
  <c r="J56" i="1"/>
  <c r="K56" i="1"/>
  <c r="L56" i="1"/>
  <c r="B57" i="1"/>
  <c r="C57" i="1"/>
  <c r="D57" i="1"/>
  <c r="F57" i="1"/>
  <c r="I57" i="1" s="1"/>
  <c r="H57" i="1"/>
  <c r="J57" i="1"/>
  <c r="K57" i="1"/>
  <c r="B58" i="1"/>
  <c r="C58" i="1"/>
  <c r="D58" i="1"/>
  <c r="F58" i="1"/>
  <c r="I58" i="1" s="1"/>
  <c r="H58" i="1"/>
  <c r="J58" i="1"/>
  <c r="K58" i="1"/>
  <c r="L58" i="1"/>
  <c r="B59" i="1"/>
  <c r="C59" i="1"/>
  <c r="D59" i="1"/>
  <c r="F59" i="1"/>
  <c r="I59" i="1" s="1"/>
  <c r="H59" i="1"/>
  <c r="J59" i="1"/>
  <c r="K59" i="1"/>
  <c r="B60" i="1"/>
  <c r="C60" i="1"/>
  <c r="D60" i="1"/>
  <c r="F60" i="1"/>
  <c r="I60" i="1" s="1"/>
  <c r="H60" i="1"/>
  <c r="J60" i="1"/>
  <c r="K60" i="1"/>
  <c r="L60" i="1"/>
  <c r="B61" i="1"/>
  <c r="C61" i="1"/>
  <c r="D61" i="1"/>
  <c r="F61" i="1"/>
  <c r="I61" i="1" s="1"/>
  <c r="H61" i="1"/>
  <c r="J61" i="1"/>
  <c r="K61" i="1"/>
  <c r="L61" i="1"/>
  <c r="B87" i="1"/>
  <c r="C87" i="1"/>
  <c r="F87" i="1"/>
  <c r="I87" i="1" s="1"/>
  <c r="H87" i="1"/>
  <c r="J87" i="1"/>
  <c r="K87" i="1"/>
  <c r="L87" i="1"/>
  <c r="B88" i="1"/>
  <c r="C88" i="1"/>
  <c r="F88" i="1"/>
  <c r="I88" i="1" s="1"/>
  <c r="H88" i="1"/>
  <c r="J88" i="1"/>
  <c r="K88" i="1"/>
  <c r="L88" i="1"/>
  <c r="B89" i="1"/>
  <c r="C89" i="1"/>
  <c r="F89" i="1"/>
  <c r="I89" i="1" s="1"/>
  <c r="H89" i="1"/>
  <c r="J89" i="1"/>
  <c r="K89" i="1"/>
  <c r="L89" i="1"/>
  <c r="B90" i="1"/>
  <c r="C90" i="1"/>
  <c r="F90" i="1"/>
  <c r="I90" i="1" s="1"/>
  <c r="H90" i="1"/>
  <c r="J90" i="1"/>
  <c r="K90" i="1"/>
  <c r="L90" i="1"/>
  <c r="B91" i="1"/>
  <c r="C91" i="1"/>
  <c r="F91" i="1"/>
  <c r="I91" i="1" s="1"/>
  <c r="H91" i="1"/>
  <c r="J91" i="1"/>
  <c r="K91" i="1"/>
  <c r="L91" i="1"/>
  <c r="B92" i="1"/>
  <c r="C92" i="1"/>
  <c r="F92" i="1"/>
  <c r="I92" i="1" s="1"/>
  <c r="H92" i="1"/>
  <c r="J92" i="1"/>
  <c r="K92" i="1"/>
  <c r="B93" i="1"/>
  <c r="C93" i="1"/>
  <c r="F93" i="1"/>
  <c r="H93" i="1"/>
  <c r="I93" i="1"/>
  <c r="J93" i="1"/>
  <c r="K93" i="1"/>
  <c r="B94" i="1"/>
  <c r="C94" i="1"/>
  <c r="F94" i="1"/>
  <c r="I94" i="1" s="1"/>
  <c r="H94" i="1"/>
  <c r="J94" i="1"/>
  <c r="K94" i="1"/>
  <c r="L94" i="1"/>
  <c r="B95" i="1"/>
  <c r="C95" i="1"/>
  <c r="F95" i="1"/>
  <c r="I95" i="1" s="1"/>
  <c r="H95" i="1"/>
  <c r="J95" i="1"/>
  <c r="K95" i="1"/>
  <c r="L95" i="1"/>
  <c r="B96" i="1"/>
  <c r="C96" i="1"/>
  <c r="F96" i="1"/>
  <c r="I96" i="1" s="1"/>
  <c r="H96" i="1"/>
  <c r="J96" i="1"/>
  <c r="K96" i="1"/>
  <c r="B97" i="1"/>
  <c r="C97" i="1"/>
  <c r="F97" i="1"/>
  <c r="I97" i="1" s="1"/>
  <c r="H97" i="1"/>
  <c r="J97" i="1"/>
  <c r="K97" i="1"/>
  <c r="L97" i="1"/>
  <c r="B98" i="1"/>
  <c r="C98" i="1"/>
  <c r="F98" i="1"/>
  <c r="I98" i="1" s="1"/>
  <c r="H98" i="1"/>
  <c r="J98" i="1"/>
  <c r="K98" i="1"/>
  <c r="B99" i="1"/>
  <c r="C99" i="1"/>
  <c r="F99" i="1"/>
  <c r="I99" i="1" s="1"/>
  <c r="H99" i="1"/>
  <c r="J99" i="1"/>
  <c r="K99" i="1"/>
  <c r="L99" i="1"/>
  <c r="B100" i="1"/>
  <c r="C100" i="1"/>
  <c r="F100" i="1"/>
  <c r="I100" i="1" s="1"/>
  <c r="H100" i="1"/>
  <c r="J100" i="1"/>
  <c r="K100" i="1"/>
  <c r="L100" i="1"/>
  <c r="B127" i="1"/>
  <c r="C127" i="1"/>
  <c r="F127" i="1"/>
  <c r="I127" i="1" s="1"/>
  <c r="H127" i="1"/>
  <c r="J127" i="1"/>
  <c r="K127" i="1"/>
  <c r="L127" i="1"/>
  <c r="B128" i="1"/>
  <c r="C128" i="1"/>
  <c r="F128" i="1"/>
  <c r="I128" i="1" s="1"/>
  <c r="H128" i="1"/>
  <c r="J128" i="1"/>
  <c r="K128" i="1"/>
  <c r="L128" i="1"/>
  <c r="B129" i="1"/>
  <c r="C129" i="1"/>
  <c r="F129" i="1"/>
  <c r="I129" i="1" s="1"/>
  <c r="H129" i="1"/>
  <c r="J129" i="1"/>
  <c r="K129" i="1"/>
  <c r="L129" i="1"/>
  <c r="B130" i="1"/>
  <c r="C130" i="1"/>
  <c r="F130" i="1"/>
  <c r="I130" i="1" s="1"/>
  <c r="H130" i="1"/>
  <c r="J130" i="1"/>
  <c r="K130" i="1"/>
  <c r="L130" i="1"/>
  <c r="B131" i="1"/>
  <c r="C131" i="1"/>
  <c r="F131" i="1"/>
  <c r="I131" i="1" s="1"/>
  <c r="H131" i="1"/>
  <c r="J131" i="1"/>
  <c r="K131" i="1"/>
  <c r="L131" i="1"/>
  <c r="B132" i="1"/>
  <c r="C132" i="1"/>
  <c r="F132" i="1"/>
  <c r="I132" i="1" s="1"/>
  <c r="H132" i="1"/>
  <c r="J132" i="1"/>
  <c r="K132" i="1"/>
  <c r="B133" i="1"/>
  <c r="C133" i="1"/>
  <c r="F133" i="1"/>
  <c r="I133" i="1" s="1"/>
  <c r="H133" i="1"/>
  <c r="J133" i="1"/>
  <c r="K133" i="1"/>
  <c r="B134" i="1"/>
  <c r="C134" i="1"/>
  <c r="F134" i="1"/>
  <c r="H134" i="1"/>
  <c r="I134" i="1"/>
  <c r="J134" i="1"/>
  <c r="K134" i="1"/>
  <c r="L134" i="1"/>
  <c r="B135" i="1"/>
  <c r="C135" i="1"/>
  <c r="F135" i="1"/>
  <c r="H135" i="1"/>
  <c r="I135" i="1"/>
  <c r="J135" i="1"/>
  <c r="K135" i="1"/>
  <c r="L135" i="1"/>
  <c r="B136" i="1"/>
  <c r="C136" i="1"/>
  <c r="F136" i="1"/>
  <c r="H136" i="1"/>
  <c r="I136" i="1"/>
  <c r="J136" i="1"/>
  <c r="K136" i="1"/>
  <c r="B137" i="1"/>
  <c r="C137" i="1"/>
  <c r="F137" i="1"/>
  <c r="I137" i="1" s="1"/>
  <c r="H137" i="1"/>
  <c r="J137" i="1"/>
  <c r="K137" i="1"/>
  <c r="L137" i="1"/>
  <c r="B138" i="1"/>
  <c r="C138" i="1"/>
  <c r="F138" i="1"/>
  <c r="I138" i="1" s="1"/>
  <c r="H138" i="1"/>
  <c r="J138" i="1"/>
  <c r="K138" i="1"/>
  <c r="B139" i="1"/>
  <c r="C139" i="1"/>
  <c r="F139" i="1"/>
  <c r="I139" i="1" s="1"/>
  <c r="H139" i="1"/>
  <c r="J139" i="1"/>
  <c r="K139" i="1"/>
  <c r="L139" i="1"/>
  <c r="B140" i="1"/>
  <c r="C140" i="1"/>
  <c r="F140" i="1"/>
  <c r="I140" i="1" s="1"/>
  <c r="H140" i="1"/>
  <c r="J140" i="1"/>
  <c r="K140" i="1"/>
  <c r="L140" i="1"/>
  <c r="J166" i="1"/>
  <c r="K166" i="1"/>
  <c r="L166" i="1"/>
  <c r="M166" i="1" s="1"/>
  <c r="N166" i="1"/>
  <c r="Q166" i="1"/>
  <c r="R166" i="1"/>
  <c r="J167" i="1"/>
  <c r="L167" i="1" s="1"/>
  <c r="M167" i="1" s="1"/>
  <c r="K167" i="1"/>
  <c r="N167" i="1"/>
  <c r="Q167" i="1"/>
  <c r="R167" i="1"/>
  <c r="J168" i="1"/>
  <c r="K168" i="1"/>
  <c r="L168" i="1"/>
  <c r="M168" i="1"/>
  <c r="N168" i="1"/>
  <c r="Q168" i="1"/>
  <c r="R168" i="1"/>
  <c r="J169" i="1"/>
  <c r="K169" i="1"/>
  <c r="L169" i="1"/>
  <c r="M169" i="1"/>
  <c r="N169" i="1"/>
  <c r="Q169" i="1"/>
  <c r="R169" i="1"/>
  <c r="J170" i="1"/>
  <c r="L170" i="1" s="1"/>
  <c r="M170" i="1" s="1"/>
  <c r="K170" i="1"/>
  <c r="N170" i="1"/>
  <c r="Q170" i="1"/>
  <c r="R170" i="1"/>
  <c r="J171" i="1"/>
  <c r="K171" i="1"/>
  <c r="L171" i="1"/>
  <c r="M171" i="1"/>
  <c r="Q171" i="1"/>
  <c r="R171" i="1"/>
  <c r="J172" i="1"/>
  <c r="K172" i="1"/>
  <c r="L172" i="1"/>
  <c r="M172" i="1"/>
  <c r="Q172" i="1"/>
  <c r="R172" i="1"/>
  <c r="J173" i="1"/>
  <c r="K173" i="1"/>
  <c r="N173" i="1"/>
  <c r="Q173" i="1"/>
  <c r="R173" i="1"/>
  <c r="J174" i="1"/>
  <c r="K174" i="1"/>
  <c r="N174" i="1"/>
  <c r="Q174" i="1"/>
  <c r="R174" i="1"/>
  <c r="J175" i="1"/>
  <c r="K175" i="1"/>
  <c r="L175" i="1"/>
  <c r="M175" i="1"/>
  <c r="Q175" i="1"/>
  <c r="R175" i="1"/>
  <c r="J176" i="1"/>
  <c r="K176" i="1"/>
  <c r="Q176" i="1"/>
  <c r="R176" i="1"/>
  <c r="J177" i="1"/>
  <c r="K177" i="1"/>
  <c r="L177" i="1"/>
  <c r="M177" i="1"/>
  <c r="Q177" i="1"/>
  <c r="R177" i="1"/>
  <c r="J178" i="1"/>
  <c r="K178" i="1"/>
  <c r="L178" i="1"/>
  <c r="M178" i="1"/>
  <c r="N178" i="1"/>
  <c r="Q178" i="1"/>
  <c r="R178" i="1"/>
  <c r="J179" i="1"/>
  <c r="K179" i="1"/>
  <c r="N179" i="1"/>
  <c r="Q179" i="1"/>
  <c r="R179" i="1"/>
  <c r="Q204" i="1"/>
  <c r="R204" i="1"/>
  <c r="B205" i="1"/>
  <c r="C205" i="1"/>
  <c r="D205" i="1"/>
  <c r="Q205" i="1" s="1"/>
  <c r="E205" i="1"/>
  <c r="F205" i="1"/>
  <c r="H205" i="1"/>
  <c r="K205" i="1" s="1"/>
  <c r="J205" i="1"/>
  <c r="L205" i="1"/>
  <c r="M205" i="1"/>
  <c r="N205" i="1"/>
  <c r="B206" i="1"/>
  <c r="C206" i="1"/>
  <c r="D206" i="1"/>
  <c r="R206" i="1" s="1"/>
  <c r="E206" i="1"/>
  <c r="F206" i="1"/>
  <c r="H206" i="1"/>
  <c r="K206" i="1" s="1"/>
  <c r="N206" i="1"/>
  <c r="Q206" i="1"/>
  <c r="B207" i="1"/>
  <c r="C207" i="1"/>
  <c r="D207" i="1"/>
  <c r="E207" i="1"/>
  <c r="F207" i="1"/>
  <c r="H207" i="1"/>
  <c r="K207" i="1" s="1"/>
  <c r="J207" i="1"/>
  <c r="L207" i="1"/>
  <c r="M207" i="1"/>
  <c r="N207" i="1"/>
  <c r="B208" i="1"/>
  <c r="C208" i="1"/>
  <c r="D208" i="1"/>
  <c r="Q208" i="1" s="1"/>
  <c r="E208" i="1"/>
  <c r="F208" i="1"/>
  <c r="H208" i="1"/>
  <c r="K208" i="1" s="1"/>
  <c r="J208" i="1"/>
  <c r="L208" i="1"/>
  <c r="M208" i="1"/>
  <c r="N208" i="1"/>
  <c r="R208" i="1"/>
  <c r="B209" i="1"/>
  <c r="C209" i="1"/>
  <c r="D209" i="1"/>
  <c r="Q209" i="1" s="1"/>
  <c r="E209" i="1"/>
  <c r="J209" i="1" s="1"/>
  <c r="F209" i="1"/>
  <c r="H209" i="1"/>
  <c r="K209" i="1"/>
  <c r="N209" i="1"/>
  <c r="B210" i="1"/>
  <c r="C210" i="1"/>
  <c r="D210" i="1"/>
  <c r="E210" i="1"/>
  <c r="F210" i="1"/>
  <c r="H210" i="1"/>
  <c r="K210" i="1" s="1"/>
  <c r="J210" i="1"/>
  <c r="L210" i="1"/>
  <c r="M210" i="1"/>
  <c r="R210" i="1"/>
  <c r="B211" i="1"/>
  <c r="C211" i="1"/>
  <c r="D211" i="1"/>
  <c r="E211" i="1"/>
  <c r="F211" i="1"/>
  <c r="H211" i="1"/>
  <c r="K211" i="1" s="1"/>
  <c r="J211" i="1"/>
  <c r="L211" i="1"/>
  <c r="M211" i="1"/>
  <c r="R211" i="1"/>
  <c r="B212" i="1"/>
  <c r="C212" i="1"/>
  <c r="D212" i="1"/>
  <c r="E212" i="1"/>
  <c r="J212" i="1" s="1"/>
  <c r="F212" i="1"/>
  <c r="H212" i="1"/>
  <c r="K212" i="1"/>
  <c r="N212" i="1"/>
  <c r="B213" i="1"/>
  <c r="C213" i="1"/>
  <c r="D213" i="1"/>
  <c r="Q213" i="1" s="1"/>
  <c r="E213" i="1"/>
  <c r="F213" i="1"/>
  <c r="H213" i="1"/>
  <c r="K213" i="1" s="1"/>
  <c r="J213" i="1"/>
  <c r="L213" i="1"/>
  <c r="M213" i="1"/>
  <c r="N213" i="1"/>
  <c r="B214" i="1"/>
  <c r="C214" i="1"/>
  <c r="D214" i="1"/>
  <c r="E214" i="1"/>
  <c r="Q214" i="1" s="1"/>
  <c r="F214" i="1"/>
  <c r="H214" i="1"/>
  <c r="K214" i="1" s="1"/>
  <c r="J214" i="1"/>
  <c r="L214" i="1"/>
  <c r="M214" i="1"/>
  <c r="B215" i="1"/>
  <c r="C215" i="1"/>
  <c r="D215" i="1"/>
  <c r="Q215" i="1" s="1"/>
  <c r="E215" i="1"/>
  <c r="F215" i="1"/>
  <c r="H215" i="1"/>
  <c r="K215" i="1" s="1"/>
  <c r="N215" i="1"/>
  <c r="B216" i="1"/>
  <c r="C216" i="1"/>
  <c r="D216" i="1"/>
  <c r="E216" i="1"/>
  <c r="F216" i="1"/>
  <c r="H216" i="1"/>
  <c r="K216" i="1" s="1"/>
  <c r="J216" i="1"/>
  <c r="L216" i="1"/>
  <c r="M216" i="1"/>
  <c r="R216" i="1"/>
  <c r="B217" i="1"/>
  <c r="C217" i="1"/>
  <c r="D217" i="1"/>
  <c r="R217" i="1" s="1"/>
  <c r="E217" i="1"/>
  <c r="F217" i="1"/>
  <c r="H217" i="1"/>
  <c r="J217" i="1"/>
  <c r="K217" i="1"/>
  <c r="L217" i="1"/>
  <c r="M217" i="1"/>
  <c r="N217" i="1"/>
  <c r="Q217" i="1"/>
  <c r="B218" i="1"/>
  <c r="C218" i="1"/>
  <c r="D218" i="1"/>
  <c r="R218" i="1" s="1"/>
  <c r="E218" i="1"/>
  <c r="F218" i="1"/>
  <c r="H218" i="1"/>
  <c r="K218" i="1"/>
  <c r="N218" i="1"/>
  <c r="C219" i="1"/>
  <c r="J219" i="1"/>
  <c r="K219" i="1"/>
  <c r="L219" i="1"/>
  <c r="M219" i="1"/>
  <c r="Q219" i="1"/>
  <c r="R219" i="1"/>
  <c r="C220" i="1"/>
  <c r="J220" i="1"/>
  <c r="K220" i="1"/>
  <c r="L220" i="1"/>
  <c r="M220" i="1"/>
  <c r="Q220" i="1"/>
  <c r="R220" i="1"/>
  <c r="B246" i="1"/>
  <c r="C246" i="1"/>
  <c r="F246" i="1"/>
  <c r="H246" i="1"/>
  <c r="K246" i="1" s="1"/>
  <c r="J246" i="1"/>
  <c r="L246" i="1"/>
  <c r="M246" i="1"/>
  <c r="N246" i="1"/>
  <c r="B247" i="1"/>
  <c r="C247" i="1"/>
  <c r="F247" i="1"/>
  <c r="H247" i="1"/>
  <c r="K247" i="1" s="1"/>
  <c r="J247" i="1"/>
  <c r="L247" i="1"/>
  <c r="M247" i="1"/>
  <c r="N247" i="1"/>
  <c r="B248" i="1"/>
  <c r="C248" i="1"/>
  <c r="F248" i="1"/>
  <c r="H248" i="1"/>
  <c r="K248" i="1" s="1"/>
  <c r="J248" i="1"/>
  <c r="L248" i="1"/>
  <c r="M248" i="1"/>
  <c r="N248" i="1"/>
  <c r="B249" i="1"/>
  <c r="C249" i="1"/>
  <c r="F249" i="1"/>
  <c r="H249" i="1"/>
  <c r="J249" i="1"/>
  <c r="K249" i="1"/>
  <c r="L249" i="1"/>
  <c r="M249" i="1"/>
  <c r="N249" i="1"/>
  <c r="B250" i="1"/>
  <c r="C250" i="1"/>
  <c r="F250" i="1"/>
  <c r="H250" i="1"/>
  <c r="K250" i="1" s="1"/>
  <c r="J250" i="1"/>
  <c r="L250" i="1"/>
  <c r="M250" i="1"/>
  <c r="N250" i="1"/>
  <c r="B251" i="1"/>
  <c r="C251" i="1"/>
  <c r="F251" i="1"/>
  <c r="H251" i="1"/>
  <c r="K251" i="1" s="1"/>
  <c r="J251" i="1"/>
  <c r="L251" i="1"/>
  <c r="M251" i="1"/>
  <c r="B252" i="1"/>
  <c r="C252" i="1"/>
  <c r="F252" i="1"/>
  <c r="H252" i="1"/>
  <c r="K252" i="1" s="1"/>
  <c r="J252" i="1"/>
  <c r="L252" i="1"/>
  <c r="M252" i="1"/>
  <c r="B253" i="1"/>
  <c r="C253" i="1"/>
  <c r="F253" i="1"/>
  <c r="H253" i="1"/>
  <c r="K253" i="1" s="1"/>
  <c r="J253" i="1"/>
  <c r="L253" i="1"/>
  <c r="M253" i="1"/>
  <c r="N253" i="1"/>
  <c r="B254" i="1"/>
  <c r="C254" i="1"/>
  <c r="F254" i="1"/>
  <c r="H254" i="1"/>
  <c r="K254" i="1" s="1"/>
  <c r="J254" i="1"/>
  <c r="L254" i="1"/>
  <c r="M254" i="1"/>
  <c r="N254" i="1"/>
  <c r="B255" i="1"/>
  <c r="C255" i="1"/>
  <c r="F255" i="1"/>
  <c r="H255" i="1"/>
  <c r="J255" i="1"/>
  <c r="K255" i="1"/>
  <c r="L255" i="1"/>
  <c r="M255" i="1"/>
  <c r="B256" i="1"/>
  <c r="C256" i="1"/>
  <c r="F256" i="1"/>
  <c r="H256" i="1"/>
  <c r="J256" i="1"/>
  <c r="K256" i="1"/>
  <c r="L256" i="1"/>
  <c r="M256" i="1"/>
  <c r="N256" i="1"/>
  <c r="B257" i="1"/>
  <c r="C257" i="1"/>
  <c r="F257" i="1"/>
  <c r="H257" i="1"/>
  <c r="K257" i="1" s="1"/>
  <c r="J257" i="1"/>
  <c r="L257" i="1"/>
  <c r="M257" i="1"/>
  <c r="B258" i="1"/>
  <c r="C258" i="1"/>
  <c r="F258" i="1"/>
  <c r="H258" i="1"/>
  <c r="K258" i="1" s="1"/>
  <c r="J258" i="1"/>
  <c r="L258" i="1"/>
  <c r="M258" i="1"/>
  <c r="N258" i="1"/>
  <c r="B259" i="1"/>
  <c r="C259" i="1"/>
  <c r="F259" i="1"/>
  <c r="H259" i="1"/>
  <c r="K259" i="1" s="1"/>
  <c r="J259" i="1"/>
  <c r="L259" i="1"/>
  <c r="M259" i="1"/>
  <c r="N259" i="1"/>
  <c r="B286" i="1"/>
  <c r="C286" i="1"/>
  <c r="E286" i="1"/>
  <c r="F286" i="1"/>
  <c r="H286" i="1"/>
  <c r="I286" i="1"/>
  <c r="K286" i="1" s="1"/>
  <c r="J286" i="1"/>
  <c r="L286" i="1"/>
  <c r="M286" i="1"/>
  <c r="N286" i="1"/>
  <c r="B287" i="1"/>
  <c r="I287" i="1" s="1"/>
  <c r="K287" i="1" s="1"/>
  <c r="C287" i="1"/>
  <c r="E287" i="1"/>
  <c r="F287" i="1"/>
  <c r="H287" i="1"/>
  <c r="J287" i="1"/>
  <c r="L287" i="1"/>
  <c r="M287" i="1"/>
  <c r="N287" i="1"/>
  <c r="B288" i="1"/>
  <c r="I288" i="1" s="1"/>
  <c r="C288" i="1"/>
  <c r="E288" i="1"/>
  <c r="F288" i="1"/>
  <c r="H288" i="1"/>
  <c r="J288" i="1"/>
  <c r="L288" i="1"/>
  <c r="M288" i="1"/>
  <c r="N288" i="1"/>
  <c r="B289" i="1"/>
  <c r="C289" i="1"/>
  <c r="E289" i="1"/>
  <c r="F289" i="1"/>
  <c r="H289" i="1"/>
  <c r="I289" i="1"/>
  <c r="K289" i="1" s="1"/>
  <c r="J289" i="1"/>
  <c r="L289" i="1"/>
  <c r="M289" i="1"/>
  <c r="N289" i="1"/>
  <c r="B290" i="1"/>
  <c r="I290" i="1" s="1"/>
  <c r="K290" i="1" s="1"/>
  <c r="C290" i="1"/>
  <c r="E290" i="1"/>
  <c r="F290" i="1"/>
  <c r="H290" i="1"/>
  <c r="J290" i="1"/>
  <c r="L290" i="1"/>
  <c r="M290" i="1"/>
  <c r="N290" i="1"/>
  <c r="B291" i="1"/>
  <c r="C291" i="1"/>
  <c r="E291" i="1"/>
  <c r="F291" i="1"/>
  <c r="H291" i="1"/>
  <c r="J291" i="1"/>
  <c r="L291" i="1"/>
  <c r="M291" i="1"/>
  <c r="B292" i="1"/>
  <c r="C292" i="1"/>
  <c r="I292" i="1" s="1"/>
  <c r="K292" i="1" s="1"/>
  <c r="E292" i="1"/>
  <c r="F292" i="1"/>
  <c r="H292" i="1"/>
  <c r="J292" i="1"/>
  <c r="L292" i="1"/>
  <c r="M292" i="1"/>
  <c r="B293" i="1"/>
  <c r="C293" i="1"/>
  <c r="E293" i="1"/>
  <c r="F293" i="1"/>
  <c r="H293" i="1"/>
  <c r="J293" i="1"/>
  <c r="L293" i="1"/>
  <c r="M293" i="1"/>
  <c r="N293" i="1"/>
  <c r="B294" i="1"/>
  <c r="C294" i="1"/>
  <c r="E294" i="1"/>
  <c r="F294" i="1"/>
  <c r="H294" i="1"/>
  <c r="J294" i="1"/>
  <c r="L294" i="1"/>
  <c r="M294" i="1"/>
  <c r="N294" i="1"/>
  <c r="B295" i="1"/>
  <c r="I295" i="1" s="1"/>
  <c r="K295" i="1" s="1"/>
  <c r="C295" i="1"/>
  <c r="E295" i="1"/>
  <c r="F295" i="1"/>
  <c r="H295" i="1"/>
  <c r="J295" i="1"/>
  <c r="L295" i="1"/>
  <c r="M295" i="1"/>
  <c r="B296" i="1"/>
  <c r="I296" i="1" s="1"/>
  <c r="C296" i="1"/>
  <c r="E296" i="1"/>
  <c r="F296" i="1"/>
  <c r="H296" i="1"/>
  <c r="J296" i="1"/>
  <c r="L296" i="1"/>
  <c r="M296" i="1"/>
  <c r="N296" i="1"/>
  <c r="B297" i="1"/>
  <c r="C297" i="1"/>
  <c r="E297" i="1"/>
  <c r="F297" i="1"/>
  <c r="H297" i="1"/>
  <c r="J297" i="1"/>
  <c r="L297" i="1"/>
  <c r="M297" i="1"/>
  <c r="B298" i="1"/>
  <c r="C298" i="1"/>
  <c r="E298" i="1"/>
  <c r="F298" i="1"/>
  <c r="H298" i="1"/>
  <c r="I298" i="1"/>
  <c r="K298" i="1" s="1"/>
  <c r="J298" i="1"/>
  <c r="L298" i="1"/>
  <c r="M298" i="1"/>
  <c r="N298" i="1"/>
  <c r="B299" i="1"/>
  <c r="I299" i="1" s="1"/>
  <c r="K299" i="1" s="1"/>
  <c r="C299" i="1"/>
  <c r="E299" i="1"/>
  <c r="F299" i="1"/>
  <c r="H299" i="1"/>
  <c r="J299" i="1"/>
  <c r="L299" i="1"/>
  <c r="M299" i="1"/>
  <c r="N299" i="1"/>
  <c r="B326" i="1"/>
  <c r="C326" i="1"/>
  <c r="E326" i="1"/>
  <c r="G326" i="1"/>
  <c r="J326" i="1" s="1"/>
  <c r="I326" i="1"/>
  <c r="K326" i="1"/>
  <c r="L326" i="1"/>
  <c r="M326" i="1"/>
  <c r="B327" i="1"/>
  <c r="C327" i="1"/>
  <c r="E327" i="1"/>
  <c r="G327" i="1"/>
  <c r="J327" i="1" s="1"/>
  <c r="I327" i="1"/>
  <c r="K327" i="1"/>
  <c r="L327" i="1"/>
  <c r="M327" i="1"/>
  <c r="B328" i="1"/>
  <c r="C328" i="1"/>
  <c r="E328" i="1"/>
  <c r="G328" i="1"/>
  <c r="J328" i="1" s="1"/>
  <c r="I328" i="1"/>
  <c r="K328" i="1"/>
  <c r="L328" i="1"/>
  <c r="M328" i="1"/>
  <c r="B329" i="1"/>
  <c r="C329" i="1"/>
  <c r="E329" i="1"/>
  <c r="G329" i="1"/>
  <c r="I329" i="1"/>
  <c r="J329" i="1"/>
  <c r="K329" i="1"/>
  <c r="L329" i="1"/>
  <c r="M329" i="1"/>
  <c r="B330" i="1"/>
  <c r="C330" i="1"/>
  <c r="E330" i="1"/>
  <c r="G330" i="1"/>
  <c r="J330" i="1" s="1"/>
  <c r="I330" i="1"/>
  <c r="K330" i="1"/>
  <c r="L330" i="1"/>
  <c r="M330" i="1"/>
  <c r="B331" i="1"/>
  <c r="C331" i="1"/>
  <c r="E331" i="1"/>
  <c r="G331" i="1"/>
  <c r="J331" i="1" s="1"/>
  <c r="I331" i="1"/>
  <c r="K331" i="1"/>
  <c r="L331" i="1"/>
  <c r="B332" i="1"/>
  <c r="C332" i="1"/>
  <c r="E332" i="1"/>
  <c r="G332" i="1"/>
  <c r="J332" i="1" s="1"/>
  <c r="I332" i="1"/>
  <c r="K332" i="1"/>
  <c r="L332" i="1"/>
  <c r="B333" i="1"/>
  <c r="C333" i="1"/>
  <c r="E333" i="1"/>
  <c r="G333" i="1"/>
  <c r="J333" i="1" s="1"/>
  <c r="I333" i="1"/>
  <c r="K333" i="1"/>
  <c r="L333" i="1"/>
  <c r="M333" i="1"/>
  <c r="B334" i="1"/>
  <c r="C334" i="1"/>
  <c r="E334" i="1"/>
  <c r="G334" i="1"/>
  <c r="J334" i="1" s="1"/>
  <c r="I334" i="1"/>
  <c r="K334" i="1"/>
  <c r="L334" i="1"/>
  <c r="M334" i="1"/>
  <c r="B335" i="1"/>
  <c r="C335" i="1"/>
  <c r="E335" i="1"/>
  <c r="G335" i="1"/>
  <c r="I335" i="1"/>
  <c r="J335" i="1"/>
  <c r="K335" i="1"/>
  <c r="L335" i="1"/>
  <c r="B336" i="1"/>
  <c r="C336" i="1"/>
  <c r="E336" i="1"/>
  <c r="G336" i="1"/>
  <c r="I336" i="1"/>
  <c r="J336" i="1"/>
  <c r="K336" i="1"/>
  <c r="L336" i="1"/>
  <c r="M336" i="1"/>
  <c r="B337" i="1"/>
  <c r="C337" i="1"/>
  <c r="E337" i="1"/>
  <c r="G337" i="1"/>
  <c r="J337" i="1" s="1"/>
  <c r="I337" i="1"/>
  <c r="K337" i="1"/>
  <c r="L337" i="1"/>
  <c r="B338" i="1"/>
  <c r="C338" i="1"/>
  <c r="E338" i="1"/>
  <c r="G338" i="1"/>
  <c r="J338" i="1" s="1"/>
  <c r="I338" i="1"/>
  <c r="K338" i="1"/>
  <c r="L338" i="1"/>
  <c r="M338" i="1"/>
  <c r="B339" i="1"/>
  <c r="C339" i="1"/>
  <c r="E339" i="1"/>
  <c r="G339" i="1"/>
  <c r="J339" i="1" s="1"/>
  <c r="I339" i="1"/>
  <c r="K339" i="1"/>
  <c r="L339" i="1"/>
  <c r="M339" i="1"/>
  <c r="L212" i="1" l="1"/>
  <c r="M212" i="1" s="1"/>
  <c r="L209" i="1"/>
  <c r="M209" i="1" s="1"/>
  <c r="R212" i="1"/>
  <c r="L174" i="1"/>
  <c r="M174" i="1" s="1"/>
  <c r="I297" i="1"/>
  <c r="K297" i="1" s="1"/>
  <c r="I293" i="1"/>
  <c r="K293" i="1" s="1"/>
  <c r="I291" i="1"/>
  <c r="K291" i="1" s="1"/>
  <c r="Q218" i="1"/>
  <c r="J215" i="1"/>
  <c r="R214" i="1"/>
  <c r="Q210" i="1"/>
  <c r="R209" i="1"/>
  <c r="Q207" i="1"/>
  <c r="J206" i="1"/>
  <c r="L206" i="1" s="1"/>
  <c r="M206" i="1" s="1"/>
  <c r="R205" i="1"/>
  <c r="L176" i="1"/>
  <c r="M176" i="1" s="1"/>
  <c r="L173" i="1"/>
  <c r="M173" i="1" s="1"/>
  <c r="I294" i="1"/>
  <c r="K294" i="1" s="1"/>
  <c r="L179" i="1"/>
  <c r="M179" i="1" s="1"/>
  <c r="K296" i="1"/>
  <c r="K288" i="1"/>
  <c r="J218" i="1"/>
  <c r="L218" i="1" s="1"/>
  <c r="M218" i="1" s="1"/>
  <c r="Q216" i="1"/>
  <c r="R215" i="1"/>
  <c r="Q212" i="1"/>
  <c r="Q211" i="1"/>
  <c r="L215" i="1"/>
  <c r="M215" i="1" s="1"/>
  <c r="R213" i="1"/>
  <c r="R207" i="1"/>
</calcChain>
</file>

<file path=xl/sharedStrings.xml><?xml version="1.0" encoding="utf-8"?>
<sst xmlns="http://schemas.openxmlformats.org/spreadsheetml/2006/main" count="970" uniqueCount="208">
  <si>
    <t xml:space="preserve"> </t>
  </si>
  <si>
    <t>TABLE</t>
  </si>
  <si>
    <t>1</t>
  </si>
  <si>
    <t>Local Limits Determination Based on NPDES Daily Effluent Limits</t>
  </si>
  <si>
    <t xml:space="preserve">    ENVIRONMENTAL CRITERIA AND PROCESS DATA BASE</t>
  </si>
  <si>
    <t xml:space="preserve">    MAXIMUM LOADING </t>
  </si>
  <si>
    <t xml:space="preserve">      INDUSTRIAL</t>
  </si>
  <si>
    <t>IU Pollut.</t>
  </si>
  <si>
    <t>POTW</t>
  </si>
  <si>
    <t>Removal</t>
  </si>
  <si>
    <t>NPDES</t>
  </si>
  <si>
    <t xml:space="preserve">     Domestic  and</t>
  </si>
  <si>
    <t>Commercial</t>
  </si>
  <si>
    <t>Allowable</t>
  </si>
  <si>
    <t xml:space="preserve"> Domestic/</t>
  </si>
  <si>
    <t>Local</t>
  </si>
  <si>
    <t xml:space="preserve">   Safety</t>
  </si>
  <si>
    <t>Pollutant</t>
  </si>
  <si>
    <t>Flow</t>
  </si>
  <si>
    <t>Efficiency</t>
  </si>
  <si>
    <t>Daily Limit</t>
  </si>
  <si>
    <t>Conc.</t>
  </si>
  <si>
    <t>Headworks</t>
  </si>
  <si>
    <t xml:space="preserve"> Commercial</t>
  </si>
  <si>
    <t>Loading</t>
  </si>
  <si>
    <t xml:space="preserve"> Limit </t>
  </si>
  <si>
    <t xml:space="preserve">   Factor</t>
  </si>
  <si>
    <t>(MGD)</t>
  </si>
  <si>
    <t>(%)</t>
  </si>
  <si>
    <t>(mg/l)</t>
  </si>
  <si>
    <t>(lbs/day)</t>
  </si>
  <si>
    <t xml:space="preserve"> (mg/l)</t>
  </si>
  <si>
    <t xml:space="preserve">    (%)</t>
  </si>
  <si>
    <t>(Qind)</t>
  </si>
  <si>
    <t>(Qpotw)</t>
  </si>
  <si>
    <t>(Rpotw)</t>
  </si>
  <si>
    <t>(Ccrit)</t>
  </si>
  <si>
    <t>(Cdom)</t>
  </si>
  <si>
    <t>(Qdom)</t>
  </si>
  <si>
    <t>(Lhw)</t>
  </si>
  <si>
    <t xml:space="preserve"> (Ldom)</t>
  </si>
  <si>
    <t xml:space="preserve"> (Lind)</t>
  </si>
  <si>
    <t xml:space="preserve"> (Cind)</t>
  </si>
  <si>
    <t xml:space="preserve">    (SF)</t>
  </si>
  <si>
    <t>Arsenic</t>
  </si>
  <si>
    <t>Cadmium</t>
  </si>
  <si>
    <t>Chromium</t>
  </si>
  <si>
    <t>Hex. Chrom.</t>
  </si>
  <si>
    <t>Copper</t>
  </si>
  <si>
    <t>Cyanide</t>
  </si>
  <si>
    <t>Iron</t>
  </si>
  <si>
    <t>Lead</t>
  </si>
  <si>
    <t>Mercury</t>
  </si>
  <si>
    <t>Molybdenum</t>
  </si>
  <si>
    <t>Nickel</t>
  </si>
  <si>
    <t>Selenium</t>
  </si>
  <si>
    <t>Silver</t>
  </si>
  <si>
    <t>Zinc</t>
  </si>
  <si>
    <t xml:space="preserve">(Qind)       </t>
  </si>
  <si>
    <t>Industrial User total plant discharge flow in Million Gallons per Day (MGD) that contains a particular pollutant.</t>
  </si>
  <si>
    <t xml:space="preserve">(Qpotw)  </t>
  </si>
  <si>
    <t>POTW's average influent flow in MGD.</t>
  </si>
  <si>
    <t xml:space="preserve">(Rpotw)  </t>
  </si>
  <si>
    <t>Removal efficiency across POTW as percent.</t>
  </si>
  <si>
    <t xml:space="preserve">(Ccrit)  </t>
  </si>
  <si>
    <t>NPDES daily maximum permit limit for a particular pollutant in mg/l.</t>
  </si>
  <si>
    <t xml:space="preserve">(Qdom)   </t>
  </si>
  <si>
    <t>Domestic/commercial background flow in MGD.</t>
  </si>
  <si>
    <t xml:space="preserve">(Cdom)   </t>
  </si>
  <si>
    <t>Domestic/commercial background concentration for a particular pollutant in mg/l.</t>
  </si>
  <si>
    <t xml:space="preserve">(Lhw)    </t>
  </si>
  <si>
    <t>Maximum allowable headworks pollutant loading to the POTW in pounds per day (lbs/day).</t>
  </si>
  <si>
    <t xml:space="preserve">(Ldom)   </t>
  </si>
  <si>
    <t>Domestic/commercial background loading to the POTW for a particular pollutant in pounds per day (lbs/day).</t>
  </si>
  <si>
    <t xml:space="preserve">(Lind)   </t>
  </si>
  <si>
    <t>Maximum allowable industrial loading to the POTW in pounds per day.</t>
  </si>
  <si>
    <t xml:space="preserve">(Cind)   </t>
  </si>
  <si>
    <t>Industrial allowable local limit for a given pollutant in mg/l.</t>
  </si>
  <si>
    <t>(SF)</t>
  </si>
  <si>
    <t xml:space="preserve">Safety factor as a percent. </t>
  </si>
  <si>
    <t>8.34</t>
  </si>
  <si>
    <t>Unit conversion factor</t>
  </si>
  <si>
    <t xml:space="preserve">Lhw   =    </t>
  </si>
  <si>
    <t>8.34 * Ccrit * Qpotw</t>
  </si>
  <si>
    <t xml:space="preserve">      </t>
  </si>
  <si>
    <t xml:space="preserve">    1 - Rpotw</t>
  </si>
  <si>
    <t>|::</t>
  </si>
  <si>
    <t>2</t>
  </si>
  <si>
    <t xml:space="preserve">    </t>
  </si>
  <si>
    <t/>
  </si>
  <si>
    <t>Local Limits Determination Based on NPDES Monthly Effluent Limits</t>
  </si>
  <si>
    <t xml:space="preserve">           ENVIRONMENTAL CRITERIA AND PROCESS DATA BASE</t>
  </si>
  <si>
    <t xml:space="preserve">    MAXIMUM LOADING</t>
  </si>
  <si>
    <t xml:space="preserve">    Domestic   and</t>
  </si>
  <si>
    <t xml:space="preserve"> Allowable</t>
  </si>
  <si>
    <t>Monthly Limit</t>
  </si>
  <si>
    <t xml:space="preserve"> Headworks</t>
  </si>
  <si>
    <t xml:space="preserve"> (lbs/day)</t>
  </si>
  <si>
    <t>(Ldom)</t>
  </si>
  <si>
    <t>(Lind)</t>
  </si>
  <si>
    <t>(Cind)</t>
  </si>
  <si>
    <t>NPDES monthly maximum permit limit for a particular pollutant in mg/l.</t>
  </si>
  <si>
    <t>3</t>
  </si>
  <si>
    <t xml:space="preserve">      Local Limits Determination Based on Activated Sludge Inhibition Level</t>
  </si>
  <si>
    <t xml:space="preserve">       INDUSTRIAL</t>
  </si>
  <si>
    <t xml:space="preserve"> POTW</t>
  </si>
  <si>
    <t>Activated Sludge</t>
  </si>
  <si>
    <t xml:space="preserve">   Domestic    and</t>
  </si>
  <si>
    <t xml:space="preserve"> Flow</t>
  </si>
  <si>
    <t>Inhibition Level</t>
  </si>
  <si>
    <t xml:space="preserve"> (MGD)</t>
  </si>
  <si>
    <t>(Rprim)</t>
  </si>
  <si>
    <t xml:space="preserve">  (Ldom)</t>
  </si>
  <si>
    <t xml:space="preserve">(Rprim)  </t>
  </si>
  <si>
    <t>Removal efficiency across across primary treatment as percent.</t>
  </si>
  <si>
    <t>Activated sludge threshold inhibition level, mg/l.</t>
  </si>
  <si>
    <t xml:space="preserve">    1 - Rprim</t>
  </si>
  <si>
    <t>4</t>
  </si>
  <si>
    <t xml:space="preserve">          Local Limits Determination Based on Nitrification Inhibition Level</t>
  </si>
  <si>
    <t xml:space="preserve">  Nitrification</t>
  </si>
  <si>
    <t xml:space="preserve">  Allowable</t>
  </si>
  <si>
    <t>(Rsec)</t>
  </si>
  <si>
    <t xml:space="preserve">(Rsec)  </t>
  </si>
  <si>
    <t>Removal efficiency across primary treatment and secodary treatment as percent.</t>
  </si>
  <si>
    <t>Nitrification threshold inhibition level, mg/l.</t>
  </si>
  <si>
    <t xml:space="preserve">    1 - Rsec</t>
  </si>
  <si>
    <t xml:space="preserve">  </t>
  </si>
  <si>
    <t xml:space="preserve">TABLE </t>
  </si>
  <si>
    <t>5</t>
  </si>
  <si>
    <t xml:space="preserve">                       Local Limits Determination Based on USEPA 503 Sludge Regulations</t>
  </si>
  <si>
    <t>sitearea</t>
  </si>
  <si>
    <t>sitelife</t>
  </si>
  <si>
    <t xml:space="preserve">   MAXIMUM LOADING </t>
  </si>
  <si>
    <t>Annual</t>
  </si>
  <si>
    <t>Cumulative</t>
  </si>
  <si>
    <t>Sludge</t>
  </si>
  <si>
    <t>Percent</t>
  </si>
  <si>
    <t>503 Sludge</t>
  </si>
  <si>
    <t xml:space="preserve"> Domestic and</t>
  </si>
  <si>
    <t xml:space="preserve">  Safety</t>
  </si>
  <si>
    <t>App-Rate</t>
  </si>
  <si>
    <t>Application</t>
  </si>
  <si>
    <t>Solids</t>
  </si>
  <si>
    <t>Criteria</t>
  </si>
  <si>
    <t xml:space="preserve">  Factor</t>
  </si>
  <si>
    <t>AAR</t>
  </si>
  <si>
    <t>CAR</t>
  </si>
  <si>
    <t>Criterion</t>
  </si>
  <si>
    <t>(mg/kg)</t>
  </si>
  <si>
    <t xml:space="preserve">  (lbs/day)</t>
  </si>
  <si>
    <t xml:space="preserve">   (%)</t>
  </si>
  <si>
    <t>lb/acre</t>
  </si>
  <si>
    <t>(Qsldg)</t>
  </si>
  <si>
    <t>(PS)</t>
  </si>
  <si>
    <t>(Cslcrit)</t>
  </si>
  <si>
    <t xml:space="preserve">   (SF)</t>
  </si>
  <si>
    <t>/year</t>
  </si>
  <si>
    <t>Ccrit(a)</t>
  </si>
  <si>
    <t>Ccrit(c)</t>
  </si>
  <si>
    <t>Sludge flow to disposal in MGD.</t>
  </si>
  <si>
    <t>Percent solids of sludge to disposal.</t>
  </si>
  <si>
    <t>Removal efficiency across POTW as a percent.</t>
  </si>
  <si>
    <t xml:space="preserve">(Cslcrit)  </t>
  </si>
  <si>
    <t>503 sludge criteria in mg/kg dry sludge.</t>
  </si>
  <si>
    <t>8.34 * Cslcrit * (PS/100) * Qsldg</t>
  </si>
  <si>
    <t xml:space="preserve">             Rpotw</t>
  </si>
  <si>
    <t>6</t>
  </si>
  <si>
    <t xml:space="preserve">             Local Limits Determination Based on State Sludge Criteria</t>
  </si>
  <si>
    <t xml:space="preserve">            ENVIRONMENTAL CRITERIA AND PROCESS DATA BASE</t>
  </si>
  <si>
    <t xml:space="preserve">   MAXIMUM LOADING</t>
  </si>
  <si>
    <t>State Sludge</t>
  </si>
  <si>
    <t>Domestic  and</t>
  </si>
  <si>
    <t>Manganese</t>
  </si>
  <si>
    <t>Antimony</t>
  </si>
  <si>
    <t>State sludge criteria in mg/kg dry sludge.</t>
  </si>
  <si>
    <t xml:space="preserve">   </t>
  </si>
  <si>
    <t>7</t>
  </si>
  <si>
    <t>Local Limits Determination Based on Chronic Water Quality Standards</t>
  </si>
  <si>
    <t>Upstream</t>
  </si>
  <si>
    <t>Chronic</t>
  </si>
  <si>
    <t>WQS</t>
  </si>
  <si>
    <t>(Qstr)</t>
  </si>
  <si>
    <t>(Cstr)</t>
  </si>
  <si>
    <t>Receiving stream (upstream) 7Q10 flow in MGD.</t>
  </si>
  <si>
    <t>Receiving stream background level in mg/l.</t>
  </si>
  <si>
    <t>State chronic water quality standard for a particular pollutant in mg/l.</t>
  </si>
  <si>
    <t>8.34 * (Ccrit * (Qstr + Qpotw) - (Cstr * Qstr))</t>
  </si>
  <si>
    <t xml:space="preserve">                  1 - Rpotw</t>
  </si>
  <si>
    <t>8</t>
  </si>
  <si>
    <t xml:space="preserve">              Local Limits Determination Based on Acute Water Quality Standards</t>
  </si>
  <si>
    <t xml:space="preserve">              ENVIRONMENTAL CRITERIA AND PROCESS DATA BASE</t>
  </si>
  <si>
    <t>Acute</t>
  </si>
  <si>
    <t>Receiving stream (upstream) 1Q10 flow in MGD.</t>
  </si>
  <si>
    <t>State acute water quality standard for a particular pollutant in mg/l.</t>
  </si>
  <si>
    <t>9</t>
  </si>
  <si>
    <t xml:space="preserve">          Local Limits Determination Based on Anaerobic Digester Inhibition Level</t>
  </si>
  <si>
    <t>Sludge Flow</t>
  </si>
  <si>
    <t>Anaerobic Digester</t>
  </si>
  <si>
    <t xml:space="preserve">Domestic and </t>
  </si>
  <si>
    <t>to Digester</t>
  </si>
  <si>
    <t>(Qdig)</t>
  </si>
  <si>
    <t>Sludge flow to digester in MGD.</t>
  </si>
  <si>
    <t>Anaerobic digester threshold inhibition level in mg/l.</t>
  </si>
  <si>
    <t>8.34 * Ccrit * Qdig</t>
  </si>
  <si>
    <t xml:space="preserve">       Rpotw</t>
  </si>
  <si>
    <t>Pollutant Contration"Clean" 503.13</t>
  </si>
  <si>
    <t>Class III and Type B "clean"</t>
  </si>
  <si>
    <t>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</si>
</sst>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_)"/>
    <numFmt numFmtId="165" formatCode="0.00_)"/>
    <numFmt numFmtId="166" formatCode="0.00E+00_)"/>
    <numFmt numFmtId="167" formatCode="0.0_)"/>
  </numFmts>
  <fonts count="8" x14ac:knownFonts="1">
    <font>
      <sz val="8"/>
      <name val="Times New Roman"/>
    </font>
    <font>
      <sz val="8"/>
      <color indexed="12"/>
      <name val="Times New Roman"/>
    </font>
    <font>
      <b/>
      <sz val="14"/>
      <name val="Times New Roman"/>
    </font>
    <font>
      <b/>
      <u/>
      <sz val="14"/>
      <name val="Times New Roman"/>
    </font>
    <font>
      <b/>
      <sz val="8"/>
      <name val="Times New Roman"/>
    </font>
    <font>
      <u/>
      <sz val="8"/>
      <name val="Times New Roman"/>
    </font>
    <font>
      <b/>
      <u/>
      <sz val="8"/>
      <name val="Times New Roman"/>
    </font>
    <font>
      <sz val="8"/>
      <color indexed="4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Protection="1">
      <protection locked="0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5" fontId="0" fillId="0" borderId="0" xfId="0" applyNumberFormat="1" applyProtection="1"/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167" fontId="0" fillId="0" borderId="0" xfId="0" applyNumberFormat="1" applyProtection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 applyAlignment="1" applyProtection="1">
      <alignment horizontal="left"/>
    </xf>
    <xf numFmtId="0" fontId="4" fillId="0" borderId="0" xfId="0" applyFont="1"/>
    <xf numFmtId="0" fontId="4" fillId="0" borderId="1" xfId="0" applyFont="1" applyBorder="1"/>
    <xf numFmtId="0" fontId="4" fillId="2" borderId="2" xfId="0" applyFont="1" applyFill="1" applyBorder="1" applyAlignment="1" applyProtection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0" borderId="4" xfId="0" applyFont="1" applyBorder="1"/>
    <xf numFmtId="0" fontId="4" fillId="2" borderId="0" xfId="0" applyFont="1" applyFill="1"/>
    <xf numFmtId="0" fontId="4" fillId="2" borderId="5" xfId="0" applyFont="1" applyFill="1" applyBorder="1"/>
    <xf numFmtId="0" fontId="4" fillId="0" borderId="3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6" xfId="0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4" fillId="0" borderId="0" xfId="0" applyFont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Alignment="1" applyProtection="1">
      <alignment horizontal="left"/>
    </xf>
    <xf numFmtId="0" fontId="1" fillId="0" borderId="9" xfId="0" applyFont="1" applyBorder="1" applyProtection="1">
      <protection locked="0"/>
    </xf>
    <xf numFmtId="0" fontId="0" fillId="0" borderId="9" xfId="0" applyBorder="1" applyProtection="1"/>
    <xf numFmtId="164" fontId="4" fillId="0" borderId="0" xfId="0" applyNumberFormat="1" applyFont="1" applyProtection="1"/>
    <xf numFmtId="164" fontId="4" fillId="2" borderId="2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Protection="1"/>
    <xf numFmtId="0" fontId="4" fillId="2" borderId="5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164" fontId="2" fillId="0" borderId="0" xfId="0" applyNumberFormat="1" applyFont="1" applyProtection="1"/>
    <xf numFmtId="0" fontId="4" fillId="0" borderId="4" xfId="0" applyFont="1" applyBorder="1" applyAlignment="1" applyProtection="1">
      <alignment horizontal="center"/>
    </xf>
    <xf numFmtId="0" fontId="3" fillId="0" borderId="0" xfId="0" applyFont="1"/>
    <xf numFmtId="0" fontId="6" fillId="0" borderId="0" xfId="0" applyFont="1"/>
    <xf numFmtId="17" fontId="2" fillId="0" borderId="0" xfId="0" applyNumberFormat="1" applyFont="1" applyAlignment="1" applyProtection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bg34180\LOCALS~1\Temp\test%20reg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"/>
    </sheetNames>
    <sheetDataSet>
      <sheetData sheetId="0">
        <row r="167">
          <cell r="O167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D1" transitionEvaluation="1"/>
  <dimension ref="A1:R395"/>
  <sheetViews>
    <sheetView showGridLines="0" tabSelected="1" workbookViewId="0">
      <pane xSplit="1" topLeftCell="D1" activePane="topRight" state="frozenSplit"/>
      <selection activeCell="A196" sqref="A196"/>
      <selection pane="topRight" activeCell="M205" sqref="M205"/>
    </sheetView>
  </sheetViews>
  <sheetFormatPr defaultColWidth="9.83203125" defaultRowHeight="11.25" x14ac:dyDescent="0.2"/>
  <cols>
    <col min="1" max="1" width="11.83203125" customWidth="1"/>
    <col min="4" max="4" width="12.83203125" customWidth="1"/>
    <col min="5" max="5" width="16.83203125" customWidth="1"/>
    <col min="6" max="6" width="18.83203125" customWidth="1"/>
    <col min="7" max="7" width="12.83203125" customWidth="1"/>
    <col min="8" max="8" width="13.83203125" customWidth="1"/>
    <col min="9" max="9" width="11.83203125" customWidth="1"/>
    <col min="10" max="10" width="14.83203125" customWidth="1"/>
    <col min="11" max="11" width="10.83203125" customWidth="1"/>
    <col min="12" max="12" width="13.83203125" customWidth="1"/>
    <col min="13" max="18" width="12.83203125" customWidth="1"/>
    <col min="19" max="19" width="5.83203125" customWidth="1"/>
    <col min="20" max="20" width="10.83203125" customWidth="1"/>
  </cols>
  <sheetData>
    <row r="1" spans="1:18" ht="18.75" x14ac:dyDescent="0.3">
      <c r="A1" s="51"/>
      <c r="B1" s="11"/>
      <c r="C1" s="11"/>
      <c r="D1" s="11"/>
      <c r="E1" s="11"/>
      <c r="F1" s="10" t="s">
        <v>0</v>
      </c>
      <c r="G1" s="12" t="s">
        <v>1</v>
      </c>
      <c r="H1" s="12" t="s">
        <v>2</v>
      </c>
      <c r="I1" s="11"/>
      <c r="J1" s="13"/>
      <c r="K1" s="13"/>
      <c r="L1" s="13"/>
    </row>
    <row r="2" spans="1:18" ht="18.75" x14ac:dyDescent="0.3">
      <c r="A2" s="11"/>
      <c r="B2" s="11"/>
      <c r="C2" s="10" t="s">
        <v>3</v>
      </c>
      <c r="D2" s="11"/>
      <c r="E2" s="11"/>
      <c r="F2" s="11"/>
      <c r="G2" s="11"/>
      <c r="H2" s="11"/>
      <c r="I2" s="11"/>
      <c r="J2" s="13"/>
      <c r="K2" s="13"/>
      <c r="L2" s="13"/>
    </row>
    <row r="4" spans="1:18" x14ac:dyDescent="0.2">
      <c r="A4" s="14"/>
      <c r="B4" s="15" t="s">
        <v>4</v>
      </c>
      <c r="C4" s="16"/>
      <c r="D4" s="16"/>
      <c r="E4" s="16"/>
      <c r="F4" s="16"/>
      <c r="G4" s="17"/>
      <c r="H4" s="15" t="s">
        <v>5</v>
      </c>
      <c r="I4" s="17"/>
      <c r="J4" s="15" t="s">
        <v>6</v>
      </c>
      <c r="K4" s="17"/>
    </row>
    <row r="5" spans="1:18" x14ac:dyDescent="0.2">
      <c r="A5" s="18"/>
      <c r="B5" s="19"/>
      <c r="C5" s="19"/>
      <c r="D5" s="19"/>
      <c r="E5" s="19"/>
      <c r="F5" s="19"/>
      <c r="G5" s="20"/>
      <c r="H5" s="19"/>
      <c r="I5" s="20"/>
      <c r="J5" s="19"/>
      <c r="K5" s="20"/>
      <c r="L5" s="13"/>
      <c r="M5" s="13"/>
      <c r="N5" s="13"/>
    </row>
    <row r="6" spans="1:18" x14ac:dyDescent="0.2">
      <c r="A6" s="18"/>
      <c r="B6" s="21" t="s">
        <v>7</v>
      </c>
      <c r="C6" s="21" t="s">
        <v>8</v>
      </c>
      <c r="D6" s="21" t="s">
        <v>9</v>
      </c>
      <c r="E6" s="22" t="s">
        <v>10</v>
      </c>
      <c r="F6" s="15" t="s">
        <v>11</v>
      </c>
      <c r="G6" s="23" t="s">
        <v>12</v>
      </c>
      <c r="H6" s="21" t="s">
        <v>13</v>
      </c>
      <c r="I6" s="21" t="s">
        <v>14</v>
      </c>
      <c r="J6" s="21" t="s">
        <v>13</v>
      </c>
      <c r="K6" s="21" t="s">
        <v>15</v>
      </c>
      <c r="L6" s="24" t="s">
        <v>16</v>
      </c>
    </row>
    <row r="7" spans="1:18" x14ac:dyDescent="0.2">
      <c r="A7" s="25" t="s">
        <v>17</v>
      </c>
      <c r="B7" s="26" t="s">
        <v>18</v>
      </c>
      <c r="C7" s="26" t="s">
        <v>18</v>
      </c>
      <c r="D7" s="26" t="s">
        <v>19</v>
      </c>
      <c r="E7" s="27" t="s">
        <v>20</v>
      </c>
      <c r="F7" s="21" t="s">
        <v>21</v>
      </c>
      <c r="G7" s="21" t="s">
        <v>18</v>
      </c>
      <c r="H7" s="26" t="s">
        <v>22</v>
      </c>
      <c r="I7" s="26" t="s">
        <v>23</v>
      </c>
      <c r="J7" s="26" t="s">
        <v>24</v>
      </c>
      <c r="K7" s="26" t="s">
        <v>25</v>
      </c>
      <c r="L7" s="28" t="s">
        <v>26</v>
      </c>
    </row>
    <row r="8" spans="1:18" x14ac:dyDescent="0.2">
      <c r="A8" s="18"/>
      <c r="B8" s="26" t="s">
        <v>27</v>
      </c>
      <c r="C8" s="26" t="s">
        <v>27</v>
      </c>
      <c r="D8" s="26" t="s">
        <v>28</v>
      </c>
      <c r="E8" s="27" t="s">
        <v>29</v>
      </c>
      <c r="F8" s="26" t="s">
        <v>29</v>
      </c>
      <c r="G8" s="26" t="s">
        <v>27</v>
      </c>
      <c r="H8" s="26" t="s">
        <v>30</v>
      </c>
      <c r="I8" s="26" t="s">
        <v>30</v>
      </c>
      <c r="J8" s="26" t="s">
        <v>30</v>
      </c>
      <c r="K8" s="26" t="s">
        <v>31</v>
      </c>
      <c r="L8" s="28" t="s">
        <v>32</v>
      </c>
    </row>
    <row r="9" spans="1:18" x14ac:dyDescent="0.2">
      <c r="A9" s="18"/>
      <c r="B9" s="26" t="s">
        <v>33</v>
      </c>
      <c r="C9" s="26" t="s">
        <v>34</v>
      </c>
      <c r="D9" s="26" t="s">
        <v>35</v>
      </c>
      <c r="E9" s="27" t="s">
        <v>36</v>
      </c>
      <c r="F9" s="26" t="s">
        <v>37</v>
      </c>
      <c r="G9" s="26" t="s">
        <v>38</v>
      </c>
      <c r="H9" s="26" t="s">
        <v>39</v>
      </c>
      <c r="I9" s="26" t="s">
        <v>40</v>
      </c>
      <c r="J9" s="26" t="s">
        <v>41</v>
      </c>
      <c r="K9" s="26" t="s">
        <v>42</v>
      </c>
      <c r="L9" s="28" t="s">
        <v>43</v>
      </c>
    </row>
    <row r="10" spans="1:18" x14ac:dyDescent="0.2">
      <c r="A10" s="29" t="s">
        <v>44</v>
      </c>
      <c r="B10" s="30"/>
      <c r="C10" s="30"/>
      <c r="D10" s="30"/>
      <c r="E10" s="31"/>
      <c r="F10" s="31"/>
      <c r="G10" s="32"/>
      <c r="H10" s="32" t="str">
        <f>IF(E10=0,"      -",(8.34*E10*C10)/(1-(D10/100)))</f>
        <v xml:space="preserve">      -</v>
      </c>
      <c r="I10" s="32">
        <f t="shared" ref="I10:I23" si="0">(F10*G10)*8.34</f>
        <v>0</v>
      </c>
      <c r="J10" s="32" t="str">
        <f t="shared" ref="J10:J23" si="1">IF(E10=0,"      -",H10*(1-L10/100)-I10)</f>
        <v xml:space="preserve">      -</v>
      </c>
      <c r="K10" s="32" t="str">
        <f t="shared" ref="K10:K23" si="2">IF(E10=0,"    -",(J10/(8.34*B10)))</f>
        <v xml:space="preserve">    -</v>
      </c>
      <c r="L10" s="30">
        <v>10</v>
      </c>
    </row>
    <row r="11" spans="1:18" x14ac:dyDescent="0.2">
      <c r="A11" s="29" t="s">
        <v>45</v>
      </c>
      <c r="B11" s="30"/>
      <c r="C11" s="30"/>
      <c r="D11" s="30"/>
      <c r="E11" s="31"/>
      <c r="F11" s="31"/>
      <c r="G11" s="32"/>
      <c r="H11" s="32" t="str">
        <f t="shared" ref="H11:H23" si="3">IF(E11=0,"      -",(8.34*E11*C11)/(1-(D11/100)))</f>
        <v xml:space="preserve">      -</v>
      </c>
      <c r="I11" s="32">
        <f t="shared" si="0"/>
        <v>0</v>
      </c>
      <c r="J11" s="32" t="str">
        <f t="shared" si="1"/>
        <v xml:space="preserve">      -</v>
      </c>
      <c r="K11" s="32" t="str">
        <f t="shared" si="2"/>
        <v xml:space="preserve">    -</v>
      </c>
      <c r="L11" s="30">
        <v>10</v>
      </c>
      <c r="Q11" s="3"/>
      <c r="R11" s="3"/>
    </row>
    <row r="12" spans="1:18" x14ac:dyDescent="0.2">
      <c r="A12" s="29" t="s">
        <v>46</v>
      </c>
      <c r="B12" s="30"/>
      <c r="C12" s="30"/>
      <c r="D12" s="30"/>
      <c r="E12" s="31"/>
      <c r="F12" s="31"/>
      <c r="G12" s="32"/>
      <c r="H12" s="32" t="str">
        <f t="shared" si="3"/>
        <v xml:space="preserve">      -</v>
      </c>
      <c r="I12" s="32">
        <f t="shared" si="0"/>
        <v>0</v>
      </c>
      <c r="J12" s="32" t="str">
        <f t="shared" si="1"/>
        <v xml:space="preserve">      -</v>
      </c>
      <c r="K12" s="32" t="str">
        <f t="shared" si="2"/>
        <v xml:space="preserve">    -</v>
      </c>
      <c r="L12" s="30">
        <v>10</v>
      </c>
      <c r="Q12" s="3"/>
      <c r="R12" s="3"/>
    </row>
    <row r="13" spans="1:18" x14ac:dyDescent="0.2">
      <c r="A13" s="29" t="s">
        <v>47</v>
      </c>
      <c r="B13" s="30"/>
      <c r="C13" s="30"/>
      <c r="D13" s="30"/>
      <c r="E13" s="31"/>
      <c r="F13" s="31"/>
      <c r="G13" s="32"/>
      <c r="H13" s="32" t="str">
        <f t="shared" si="3"/>
        <v xml:space="preserve">      -</v>
      </c>
      <c r="I13" s="32">
        <f t="shared" si="0"/>
        <v>0</v>
      </c>
      <c r="J13" s="32" t="str">
        <f t="shared" si="1"/>
        <v xml:space="preserve">      -</v>
      </c>
      <c r="K13" s="32" t="str">
        <f t="shared" si="2"/>
        <v xml:space="preserve">    -</v>
      </c>
      <c r="L13" s="30">
        <v>10</v>
      </c>
      <c r="Q13" s="3"/>
      <c r="R13" s="3"/>
    </row>
    <row r="14" spans="1:18" x14ac:dyDescent="0.2">
      <c r="A14" s="29" t="s">
        <v>48</v>
      </c>
      <c r="B14" s="30"/>
      <c r="C14" s="30"/>
      <c r="D14" s="30"/>
      <c r="E14" s="31"/>
      <c r="F14" s="31"/>
      <c r="G14" s="32"/>
      <c r="H14" s="32" t="str">
        <f t="shared" si="3"/>
        <v xml:space="preserve">      -</v>
      </c>
      <c r="I14" s="32">
        <f t="shared" si="0"/>
        <v>0</v>
      </c>
      <c r="J14" s="32" t="str">
        <f t="shared" si="1"/>
        <v xml:space="preserve">      -</v>
      </c>
      <c r="K14" s="32" t="str">
        <f t="shared" si="2"/>
        <v xml:space="preserve">    -</v>
      </c>
      <c r="L14" s="30">
        <v>10</v>
      </c>
      <c r="Q14" s="3"/>
      <c r="R14" s="3"/>
    </row>
    <row r="15" spans="1:18" x14ac:dyDescent="0.2">
      <c r="A15" s="29" t="s">
        <v>49</v>
      </c>
      <c r="B15" s="30"/>
      <c r="C15" s="30"/>
      <c r="D15" s="30"/>
      <c r="E15" s="31"/>
      <c r="F15" s="31"/>
      <c r="G15" s="32"/>
      <c r="H15" s="32" t="str">
        <f t="shared" si="3"/>
        <v xml:space="preserve">      -</v>
      </c>
      <c r="I15" s="32">
        <f t="shared" si="0"/>
        <v>0</v>
      </c>
      <c r="J15" s="32" t="str">
        <f t="shared" si="1"/>
        <v xml:space="preserve">      -</v>
      </c>
      <c r="K15" s="32" t="str">
        <f t="shared" si="2"/>
        <v xml:space="preserve">    -</v>
      </c>
      <c r="L15" s="30">
        <v>10</v>
      </c>
      <c r="Q15" s="3"/>
      <c r="R15" s="3"/>
    </row>
    <row r="16" spans="1:18" x14ac:dyDescent="0.2">
      <c r="A16" s="29" t="s">
        <v>50</v>
      </c>
      <c r="B16" s="30"/>
      <c r="C16" s="30"/>
      <c r="D16" s="30"/>
      <c r="E16" s="31"/>
      <c r="F16" s="31"/>
      <c r="G16" s="32"/>
      <c r="H16" s="32" t="str">
        <f t="shared" si="3"/>
        <v xml:space="preserve">      -</v>
      </c>
      <c r="I16" s="32">
        <f t="shared" si="0"/>
        <v>0</v>
      </c>
      <c r="J16" s="32" t="str">
        <f t="shared" si="1"/>
        <v xml:space="preserve">      -</v>
      </c>
      <c r="K16" s="32" t="str">
        <f t="shared" si="2"/>
        <v xml:space="preserve">    -</v>
      </c>
      <c r="L16" s="30">
        <v>10</v>
      </c>
      <c r="Q16" s="3"/>
      <c r="R16" s="3"/>
    </row>
    <row r="17" spans="1:18" x14ac:dyDescent="0.2">
      <c r="A17" s="29" t="s">
        <v>51</v>
      </c>
      <c r="B17" s="30"/>
      <c r="C17" s="30"/>
      <c r="D17" s="30"/>
      <c r="E17" s="31"/>
      <c r="F17" s="31"/>
      <c r="G17" s="32"/>
      <c r="H17" s="32" t="str">
        <f t="shared" si="3"/>
        <v xml:space="preserve">      -</v>
      </c>
      <c r="I17" s="32">
        <f t="shared" si="0"/>
        <v>0</v>
      </c>
      <c r="J17" s="32" t="str">
        <f t="shared" si="1"/>
        <v xml:space="preserve">      -</v>
      </c>
      <c r="K17" s="32" t="str">
        <f t="shared" si="2"/>
        <v xml:space="preserve">    -</v>
      </c>
      <c r="L17" s="30">
        <v>10</v>
      </c>
      <c r="Q17" s="3"/>
      <c r="R17" s="3"/>
    </row>
    <row r="18" spans="1:18" x14ac:dyDescent="0.2">
      <c r="A18" s="29" t="s">
        <v>52</v>
      </c>
      <c r="B18" s="30"/>
      <c r="C18" s="30"/>
      <c r="D18" s="30"/>
      <c r="E18" s="31"/>
      <c r="F18" s="31"/>
      <c r="G18" s="32"/>
      <c r="H18" s="32" t="str">
        <f t="shared" si="3"/>
        <v xml:space="preserve">      -</v>
      </c>
      <c r="I18" s="32">
        <f t="shared" si="0"/>
        <v>0</v>
      </c>
      <c r="J18" s="32" t="str">
        <f t="shared" si="1"/>
        <v xml:space="preserve">      -</v>
      </c>
      <c r="K18" s="32" t="str">
        <f t="shared" si="2"/>
        <v xml:space="preserve">    -</v>
      </c>
      <c r="L18" s="30">
        <v>10</v>
      </c>
      <c r="Q18" s="3"/>
      <c r="R18" s="3"/>
    </row>
    <row r="19" spans="1:18" x14ac:dyDescent="0.2">
      <c r="A19" s="29" t="s">
        <v>53</v>
      </c>
      <c r="B19" s="30"/>
      <c r="C19" s="30"/>
      <c r="D19" s="30"/>
      <c r="E19" s="31"/>
      <c r="F19" s="31"/>
      <c r="G19" s="32"/>
      <c r="H19" s="32" t="str">
        <f t="shared" si="3"/>
        <v xml:space="preserve">      -</v>
      </c>
      <c r="I19" s="32">
        <f t="shared" si="0"/>
        <v>0</v>
      </c>
      <c r="J19" s="32" t="str">
        <f t="shared" si="1"/>
        <v xml:space="preserve">      -</v>
      </c>
      <c r="K19" s="32" t="str">
        <f t="shared" si="2"/>
        <v xml:space="preserve">    -</v>
      </c>
      <c r="L19" s="30">
        <v>10</v>
      </c>
      <c r="Q19" s="3"/>
      <c r="R19" s="3"/>
    </row>
    <row r="20" spans="1:18" x14ac:dyDescent="0.2">
      <c r="A20" s="29" t="s">
        <v>54</v>
      </c>
      <c r="B20" s="30"/>
      <c r="C20" s="30"/>
      <c r="D20" s="30"/>
      <c r="E20" s="31"/>
      <c r="F20" s="31"/>
      <c r="G20" s="32"/>
      <c r="H20" s="32" t="str">
        <f t="shared" si="3"/>
        <v xml:space="preserve">      -</v>
      </c>
      <c r="I20" s="32">
        <f t="shared" si="0"/>
        <v>0</v>
      </c>
      <c r="J20" s="32" t="str">
        <f t="shared" si="1"/>
        <v xml:space="preserve">      -</v>
      </c>
      <c r="K20" s="32" t="str">
        <f t="shared" si="2"/>
        <v xml:space="preserve">    -</v>
      </c>
      <c r="L20" s="30">
        <v>10</v>
      </c>
      <c r="Q20" s="3"/>
      <c r="R20" s="3"/>
    </row>
    <row r="21" spans="1:18" x14ac:dyDescent="0.2">
      <c r="A21" s="29" t="s">
        <v>55</v>
      </c>
      <c r="B21" s="30"/>
      <c r="C21" s="30"/>
      <c r="D21" s="30"/>
      <c r="E21" s="31"/>
      <c r="F21" s="31"/>
      <c r="G21" s="32"/>
      <c r="H21" s="32" t="str">
        <f t="shared" si="3"/>
        <v xml:space="preserve">      -</v>
      </c>
      <c r="I21" s="32">
        <f t="shared" si="0"/>
        <v>0</v>
      </c>
      <c r="J21" s="32" t="str">
        <f t="shared" si="1"/>
        <v xml:space="preserve">      -</v>
      </c>
      <c r="K21" s="32" t="str">
        <f t="shared" si="2"/>
        <v xml:space="preserve">    -</v>
      </c>
      <c r="L21" s="30">
        <v>10</v>
      </c>
      <c r="Q21" s="3"/>
      <c r="R21" s="3"/>
    </row>
    <row r="22" spans="1:18" x14ac:dyDescent="0.2">
      <c r="A22" s="29" t="s">
        <v>56</v>
      </c>
      <c r="B22" s="30"/>
      <c r="C22" s="30"/>
      <c r="D22" s="30"/>
      <c r="E22" s="31"/>
      <c r="F22" s="31"/>
      <c r="G22" s="32"/>
      <c r="H22" s="32" t="str">
        <f t="shared" si="3"/>
        <v xml:space="preserve">      -</v>
      </c>
      <c r="I22" s="32">
        <f t="shared" si="0"/>
        <v>0</v>
      </c>
      <c r="J22" s="32" t="str">
        <f t="shared" si="1"/>
        <v xml:space="preserve">      -</v>
      </c>
      <c r="K22" s="32" t="str">
        <f t="shared" si="2"/>
        <v xml:space="preserve">    -</v>
      </c>
      <c r="L22" s="30">
        <v>10</v>
      </c>
      <c r="Q22" s="3"/>
      <c r="R22" s="3"/>
    </row>
    <row r="23" spans="1:18" x14ac:dyDescent="0.2">
      <c r="A23" s="29" t="s">
        <v>57</v>
      </c>
      <c r="B23" s="30"/>
      <c r="C23" s="30"/>
      <c r="D23" s="30"/>
      <c r="E23" s="31"/>
      <c r="F23" s="31"/>
      <c r="G23" s="32"/>
      <c r="H23" s="32" t="str">
        <f t="shared" si="3"/>
        <v xml:space="preserve">      -</v>
      </c>
      <c r="I23" s="32">
        <f t="shared" si="0"/>
        <v>0</v>
      </c>
      <c r="J23" s="32" t="str">
        <f t="shared" si="1"/>
        <v xml:space="preserve">      -</v>
      </c>
      <c r="K23" s="32" t="str">
        <f t="shared" si="2"/>
        <v xml:space="preserve">    -</v>
      </c>
      <c r="L23" s="30">
        <v>10</v>
      </c>
      <c r="Q23" s="3"/>
      <c r="R23" s="3"/>
    </row>
    <row r="24" spans="1:18" x14ac:dyDescent="0.2">
      <c r="A24" s="1" t="s">
        <v>58</v>
      </c>
      <c r="B24" s="4" t="s">
        <v>59</v>
      </c>
      <c r="Q24" s="3"/>
    </row>
    <row r="25" spans="1:18" x14ac:dyDescent="0.2">
      <c r="A25" s="1" t="s">
        <v>60</v>
      </c>
      <c r="B25" s="4" t="s">
        <v>61</v>
      </c>
      <c r="Q25" s="3"/>
    </row>
    <row r="26" spans="1:18" x14ac:dyDescent="0.2">
      <c r="A26" s="1" t="s">
        <v>62</v>
      </c>
      <c r="B26" s="4" t="s">
        <v>63</v>
      </c>
      <c r="Q26" s="3"/>
    </row>
    <row r="27" spans="1:18" x14ac:dyDescent="0.2">
      <c r="A27" s="1" t="s">
        <v>64</v>
      </c>
      <c r="B27" s="4" t="s">
        <v>65</v>
      </c>
      <c r="Q27" s="3"/>
    </row>
    <row r="28" spans="1:18" x14ac:dyDescent="0.2">
      <c r="A28" s="1" t="s">
        <v>66</v>
      </c>
      <c r="B28" s="4" t="s">
        <v>67</v>
      </c>
      <c r="Q28" s="3"/>
    </row>
    <row r="29" spans="1:18" x14ac:dyDescent="0.2">
      <c r="A29" s="1" t="s">
        <v>68</v>
      </c>
      <c r="B29" s="4" t="s">
        <v>69</v>
      </c>
      <c r="Q29" s="3"/>
    </row>
    <row r="30" spans="1:18" x14ac:dyDescent="0.2">
      <c r="A30" s="1" t="s">
        <v>70</v>
      </c>
      <c r="B30" s="4" t="s">
        <v>71</v>
      </c>
    </row>
    <row r="31" spans="1:18" x14ac:dyDescent="0.2">
      <c r="A31" s="1" t="s">
        <v>72</v>
      </c>
      <c r="B31" s="4" t="s">
        <v>73</v>
      </c>
    </row>
    <row r="32" spans="1:18" x14ac:dyDescent="0.2">
      <c r="A32" s="1" t="s">
        <v>74</v>
      </c>
      <c r="B32" s="4" t="s">
        <v>75</v>
      </c>
    </row>
    <row r="33" spans="1:14" x14ac:dyDescent="0.2">
      <c r="A33" s="1" t="s">
        <v>76</v>
      </c>
      <c r="B33" s="1" t="s">
        <v>77</v>
      </c>
    </row>
    <row r="34" spans="1:14" x14ac:dyDescent="0.2">
      <c r="A34" s="1" t="s">
        <v>78</v>
      </c>
      <c r="B34" s="1" t="s">
        <v>79</v>
      </c>
    </row>
    <row r="35" spans="1:14" x14ac:dyDescent="0.2">
      <c r="A35" s="1" t="s">
        <v>80</v>
      </c>
      <c r="B35" s="1" t="s">
        <v>81</v>
      </c>
    </row>
    <row r="36" spans="1:14" x14ac:dyDescent="0.2">
      <c r="A36" s="1" t="s">
        <v>82</v>
      </c>
      <c r="B36" s="33" t="s">
        <v>83</v>
      </c>
      <c r="C36" s="34"/>
    </row>
    <row r="37" spans="1:14" x14ac:dyDescent="0.2">
      <c r="A37" s="1" t="s">
        <v>84</v>
      </c>
      <c r="B37" s="1" t="s">
        <v>85</v>
      </c>
    </row>
    <row r="38" spans="1:14" x14ac:dyDescent="0.2">
      <c r="A38" s="1" t="s">
        <v>86</v>
      </c>
      <c r="B38" s="3"/>
    </row>
    <row r="39" spans="1:14" ht="18.75" x14ac:dyDescent="0.3">
      <c r="A39" s="10" t="s">
        <v>0</v>
      </c>
      <c r="B39" s="11"/>
      <c r="C39" s="11"/>
      <c r="D39" s="11"/>
      <c r="E39" s="11"/>
      <c r="F39" s="10" t="s">
        <v>0</v>
      </c>
      <c r="G39" s="12" t="s">
        <v>1</v>
      </c>
      <c r="H39" s="12" t="s">
        <v>87</v>
      </c>
      <c r="I39" s="11"/>
      <c r="J39" s="35" t="s">
        <v>88</v>
      </c>
      <c r="K39" s="13"/>
    </row>
    <row r="40" spans="1:14" ht="18.75" x14ac:dyDescent="0.3">
      <c r="A40" s="11"/>
      <c r="B40" s="10" t="s">
        <v>89</v>
      </c>
      <c r="C40" s="10" t="s">
        <v>90</v>
      </c>
      <c r="D40" s="11"/>
      <c r="E40" s="11"/>
      <c r="F40" s="11"/>
      <c r="G40" s="11"/>
      <c r="H40" s="11"/>
      <c r="I40" s="11"/>
      <c r="J40" s="13"/>
      <c r="K40" s="13"/>
    </row>
    <row r="42" spans="1:14" x14ac:dyDescent="0.2">
      <c r="A42" s="14"/>
      <c r="B42" s="15" t="s">
        <v>91</v>
      </c>
      <c r="C42" s="16"/>
      <c r="D42" s="16"/>
      <c r="E42" s="16"/>
      <c r="F42" s="16"/>
      <c r="G42" s="17"/>
      <c r="H42" s="15" t="s">
        <v>92</v>
      </c>
      <c r="I42" s="17"/>
      <c r="J42" s="15" t="s">
        <v>6</v>
      </c>
      <c r="K42" s="17"/>
      <c r="M42" s="13"/>
      <c r="N42" s="13"/>
    </row>
    <row r="43" spans="1:14" x14ac:dyDescent="0.2">
      <c r="A43" s="18"/>
      <c r="B43" s="19"/>
      <c r="C43" s="19"/>
      <c r="D43" s="19"/>
      <c r="E43" s="19"/>
      <c r="F43" s="19"/>
      <c r="G43" s="20"/>
      <c r="H43" s="19"/>
      <c r="I43" s="20"/>
      <c r="J43" s="19"/>
      <c r="K43" s="20"/>
    </row>
    <row r="44" spans="1:14" x14ac:dyDescent="0.2">
      <c r="A44" s="18"/>
      <c r="B44" s="21" t="s">
        <v>7</v>
      </c>
      <c r="C44" s="21" t="s">
        <v>8</v>
      </c>
      <c r="D44" s="21" t="s">
        <v>9</v>
      </c>
      <c r="E44" s="22" t="s">
        <v>10</v>
      </c>
      <c r="F44" s="15" t="s">
        <v>93</v>
      </c>
      <c r="G44" s="23" t="s">
        <v>12</v>
      </c>
      <c r="H44" s="21" t="s">
        <v>94</v>
      </c>
      <c r="I44" s="21" t="s">
        <v>14</v>
      </c>
      <c r="J44" s="21" t="s">
        <v>13</v>
      </c>
      <c r="K44" s="21" t="s">
        <v>15</v>
      </c>
      <c r="L44" s="24" t="s">
        <v>16</v>
      </c>
    </row>
    <row r="45" spans="1:14" x14ac:dyDescent="0.2">
      <c r="A45" s="25" t="s">
        <v>17</v>
      </c>
      <c r="B45" s="26" t="s">
        <v>18</v>
      </c>
      <c r="C45" s="26" t="s">
        <v>18</v>
      </c>
      <c r="D45" s="26" t="s">
        <v>19</v>
      </c>
      <c r="E45" s="27" t="s">
        <v>95</v>
      </c>
      <c r="F45" s="21" t="s">
        <v>21</v>
      </c>
      <c r="G45" s="21" t="s">
        <v>18</v>
      </c>
      <c r="H45" s="26" t="s">
        <v>96</v>
      </c>
      <c r="I45" s="26" t="s">
        <v>23</v>
      </c>
      <c r="J45" s="26" t="s">
        <v>24</v>
      </c>
      <c r="K45" s="26" t="s">
        <v>25</v>
      </c>
      <c r="L45" s="28" t="s">
        <v>26</v>
      </c>
    </row>
    <row r="46" spans="1:14" x14ac:dyDescent="0.2">
      <c r="A46" s="18"/>
      <c r="B46" s="26" t="s">
        <v>27</v>
      </c>
      <c r="C46" s="26" t="s">
        <v>27</v>
      </c>
      <c r="D46" s="26" t="s">
        <v>28</v>
      </c>
      <c r="E46" s="27" t="s">
        <v>29</v>
      </c>
      <c r="F46" s="26" t="s">
        <v>29</v>
      </c>
      <c r="G46" s="26" t="s">
        <v>27</v>
      </c>
      <c r="H46" s="26" t="s">
        <v>97</v>
      </c>
      <c r="I46" s="26" t="s">
        <v>30</v>
      </c>
      <c r="J46" s="26" t="s">
        <v>30</v>
      </c>
      <c r="K46" s="26" t="s">
        <v>29</v>
      </c>
      <c r="L46" s="28" t="s">
        <v>32</v>
      </c>
    </row>
    <row r="47" spans="1:14" x14ac:dyDescent="0.2">
      <c r="A47" s="18"/>
      <c r="B47" s="26" t="s">
        <v>33</v>
      </c>
      <c r="C47" s="26" t="s">
        <v>34</v>
      </c>
      <c r="D47" s="26" t="s">
        <v>35</v>
      </c>
      <c r="E47" s="27" t="s">
        <v>36</v>
      </c>
      <c r="F47" s="26" t="s">
        <v>37</v>
      </c>
      <c r="G47" s="26" t="s">
        <v>38</v>
      </c>
      <c r="H47" s="26" t="s">
        <v>39</v>
      </c>
      <c r="I47" s="26" t="s">
        <v>98</v>
      </c>
      <c r="J47" s="26" t="s">
        <v>99</v>
      </c>
      <c r="K47" s="26" t="s">
        <v>100</v>
      </c>
      <c r="L47" s="28" t="s">
        <v>43</v>
      </c>
    </row>
    <row r="48" spans="1:14" x14ac:dyDescent="0.2">
      <c r="A48" s="29" t="s">
        <v>44</v>
      </c>
      <c r="B48" s="31">
        <f t="shared" ref="B48:B61" si="4">$B10</f>
        <v>0</v>
      </c>
      <c r="C48" s="31">
        <f t="shared" ref="C48:C61" si="5">$C10</f>
        <v>0</v>
      </c>
      <c r="D48" s="31">
        <f t="shared" ref="D48:D61" si="6">$D10</f>
        <v>0</v>
      </c>
      <c r="E48" s="31"/>
      <c r="F48" s="31">
        <f t="shared" ref="F48:F61" si="7">$F10</f>
        <v>0</v>
      </c>
      <c r="G48" s="36"/>
      <c r="H48" s="36" t="str">
        <f>IF(E48=0,"      -",(8.34*E48*C48)/(1-(D48/100)))</f>
        <v xml:space="preserve">      -</v>
      </c>
      <c r="I48" s="36">
        <f t="shared" ref="I48:I61" si="8">(F48*G48)*8.34</f>
        <v>0</v>
      </c>
      <c r="J48" s="36" t="str">
        <f t="shared" ref="J48:J61" si="9">IF(E48=0,"      -",H48*(1-L48/100)-I48)</f>
        <v xml:space="preserve">      -</v>
      </c>
      <c r="K48" s="36" t="str">
        <f t="shared" ref="K48:K61" si="10">IF(E48=0,"    -",(J48/(8.34*B48)))</f>
        <v xml:space="preserve">    -</v>
      </c>
      <c r="L48" s="30">
        <f t="shared" ref="L48:L61" si="11">$L10</f>
        <v>10</v>
      </c>
    </row>
    <row r="49" spans="1:18" x14ac:dyDescent="0.2">
      <c r="A49" s="37" t="s">
        <v>45</v>
      </c>
      <c r="B49" s="38">
        <f t="shared" si="4"/>
        <v>0</v>
      </c>
      <c r="C49" s="38">
        <f t="shared" si="5"/>
        <v>0</v>
      </c>
      <c r="D49" s="38">
        <f t="shared" si="6"/>
        <v>0</v>
      </c>
      <c r="E49" s="38"/>
      <c r="F49" s="38">
        <f t="shared" si="7"/>
        <v>0</v>
      </c>
      <c r="G49" s="36"/>
      <c r="H49" s="36" t="str">
        <f t="shared" ref="H49:H61" si="12">IF(E49=0,"      -",(8.34*E49*C49)/(1-(D49/100)))</f>
        <v xml:space="preserve">      -</v>
      </c>
      <c r="I49" s="39">
        <f t="shared" si="8"/>
        <v>0</v>
      </c>
      <c r="J49" s="39" t="str">
        <f t="shared" si="9"/>
        <v xml:space="preserve">      -</v>
      </c>
      <c r="K49" s="39" t="str">
        <f t="shared" si="10"/>
        <v xml:space="preserve">    -</v>
      </c>
      <c r="L49" s="30">
        <f t="shared" si="11"/>
        <v>10</v>
      </c>
      <c r="Q49" s="3"/>
      <c r="R49" s="3"/>
    </row>
    <row r="50" spans="1:18" x14ac:dyDescent="0.2">
      <c r="A50" s="37" t="s">
        <v>46</v>
      </c>
      <c r="B50" s="38">
        <f t="shared" si="4"/>
        <v>0</v>
      </c>
      <c r="C50" s="38">
        <f t="shared" si="5"/>
        <v>0</v>
      </c>
      <c r="D50" s="38">
        <f t="shared" si="6"/>
        <v>0</v>
      </c>
      <c r="E50" s="38"/>
      <c r="F50" s="38">
        <f t="shared" si="7"/>
        <v>0</v>
      </c>
      <c r="G50" s="36"/>
      <c r="H50" s="36" t="str">
        <f t="shared" si="12"/>
        <v xml:space="preserve">      -</v>
      </c>
      <c r="I50" s="39">
        <f t="shared" si="8"/>
        <v>0</v>
      </c>
      <c r="J50" s="39" t="str">
        <f t="shared" si="9"/>
        <v xml:space="preserve">      -</v>
      </c>
      <c r="K50" s="39" t="str">
        <f t="shared" si="10"/>
        <v xml:space="preserve">    -</v>
      </c>
      <c r="L50" s="30">
        <f t="shared" si="11"/>
        <v>10</v>
      </c>
      <c r="R50" s="3"/>
    </row>
    <row r="51" spans="1:18" x14ac:dyDescent="0.2">
      <c r="A51" s="37" t="s">
        <v>47</v>
      </c>
      <c r="B51" s="38">
        <f t="shared" si="4"/>
        <v>0</v>
      </c>
      <c r="C51" s="38">
        <f t="shared" si="5"/>
        <v>0</v>
      </c>
      <c r="D51" s="38">
        <f t="shared" si="6"/>
        <v>0</v>
      </c>
      <c r="E51" s="38"/>
      <c r="F51" s="38">
        <f t="shared" si="7"/>
        <v>0</v>
      </c>
      <c r="G51" s="36"/>
      <c r="H51" s="36" t="str">
        <f t="shared" si="12"/>
        <v xml:space="preserve">      -</v>
      </c>
      <c r="I51" s="39">
        <f t="shared" si="8"/>
        <v>0</v>
      </c>
      <c r="J51" s="39" t="str">
        <f t="shared" si="9"/>
        <v xml:space="preserve">      -</v>
      </c>
      <c r="K51" s="39" t="str">
        <f t="shared" si="10"/>
        <v xml:space="preserve">    -</v>
      </c>
      <c r="L51" s="30">
        <f t="shared" si="11"/>
        <v>10</v>
      </c>
      <c r="R51" s="3"/>
    </row>
    <row r="52" spans="1:18" x14ac:dyDescent="0.2">
      <c r="A52" s="37" t="s">
        <v>48</v>
      </c>
      <c r="B52" s="38">
        <f t="shared" si="4"/>
        <v>0</v>
      </c>
      <c r="C52" s="38">
        <f t="shared" si="5"/>
        <v>0</v>
      </c>
      <c r="D52" s="38">
        <f t="shared" si="6"/>
        <v>0</v>
      </c>
      <c r="E52" s="38"/>
      <c r="F52" s="38">
        <f t="shared" si="7"/>
        <v>0</v>
      </c>
      <c r="G52" s="36"/>
      <c r="H52" s="36" t="str">
        <f t="shared" si="12"/>
        <v xml:space="preserve">      -</v>
      </c>
      <c r="I52" s="39">
        <f t="shared" si="8"/>
        <v>0</v>
      </c>
      <c r="J52" s="39" t="str">
        <f t="shared" si="9"/>
        <v xml:space="preserve">      -</v>
      </c>
      <c r="K52" s="39" t="str">
        <f t="shared" si="10"/>
        <v xml:space="preserve">    -</v>
      </c>
      <c r="L52" s="30">
        <f t="shared" si="11"/>
        <v>10</v>
      </c>
      <c r="R52" s="3"/>
    </row>
    <row r="53" spans="1:18" x14ac:dyDescent="0.2">
      <c r="A53" s="37" t="s">
        <v>49</v>
      </c>
      <c r="B53" s="38">
        <f t="shared" si="4"/>
        <v>0</v>
      </c>
      <c r="C53" s="38">
        <f t="shared" si="5"/>
        <v>0</v>
      </c>
      <c r="D53" s="38">
        <f t="shared" si="6"/>
        <v>0</v>
      </c>
      <c r="E53" s="38"/>
      <c r="F53" s="38">
        <f t="shared" si="7"/>
        <v>0</v>
      </c>
      <c r="G53" s="36"/>
      <c r="H53" s="36" t="str">
        <f t="shared" si="12"/>
        <v xml:space="preserve">      -</v>
      </c>
      <c r="I53" s="39">
        <f t="shared" si="8"/>
        <v>0</v>
      </c>
      <c r="J53" s="39" t="str">
        <f t="shared" si="9"/>
        <v xml:space="preserve">      -</v>
      </c>
      <c r="K53" s="39" t="str">
        <f t="shared" si="10"/>
        <v xml:space="preserve">    -</v>
      </c>
      <c r="L53" s="30">
        <v>10</v>
      </c>
      <c r="R53" s="3"/>
    </row>
    <row r="54" spans="1:18" x14ac:dyDescent="0.2">
      <c r="A54" s="37" t="s">
        <v>50</v>
      </c>
      <c r="B54" s="38">
        <f t="shared" si="4"/>
        <v>0</v>
      </c>
      <c r="C54" s="38">
        <f t="shared" si="5"/>
        <v>0</v>
      </c>
      <c r="D54" s="38">
        <f t="shared" si="6"/>
        <v>0</v>
      </c>
      <c r="E54" s="38"/>
      <c r="F54" s="38">
        <f t="shared" si="7"/>
        <v>0</v>
      </c>
      <c r="G54" s="36"/>
      <c r="H54" s="36" t="str">
        <f t="shared" si="12"/>
        <v xml:space="preserve">      -</v>
      </c>
      <c r="I54" s="39">
        <f t="shared" si="8"/>
        <v>0</v>
      </c>
      <c r="J54" s="39" t="str">
        <f t="shared" si="9"/>
        <v xml:space="preserve">      -</v>
      </c>
      <c r="K54" s="39" t="str">
        <f t="shared" si="10"/>
        <v xml:space="preserve">    -</v>
      </c>
      <c r="L54" s="30">
        <v>10</v>
      </c>
      <c r="R54" s="3"/>
    </row>
    <row r="55" spans="1:18" x14ac:dyDescent="0.2">
      <c r="A55" s="37" t="s">
        <v>51</v>
      </c>
      <c r="B55" s="38">
        <f t="shared" si="4"/>
        <v>0</v>
      </c>
      <c r="C55" s="38">
        <f t="shared" si="5"/>
        <v>0</v>
      </c>
      <c r="D55" s="38">
        <f t="shared" si="6"/>
        <v>0</v>
      </c>
      <c r="E55" s="38"/>
      <c r="F55" s="38">
        <f t="shared" si="7"/>
        <v>0</v>
      </c>
      <c r="G55" s="36"/>
      <c r="H55" s="36" t="str">
        <f t="shared" si="12"/>
        <v xml:space="preserve">      -</v>
      </c>
      <c r="I55" s="39">
        <f t="shared" si="8"/>
        <v>0</v>
      </c>
      <c r="J55" s="39" t="str">
        <f t="shared" si="9"/>
        <v xml:space="preserve">      -</v>
      </c>
      <c r="K55" s="39" t="str">
        <f t="shared" si="10"/>
        <v xml:space="preserve">    -</v>
      </c>
      <c r="L55" s="30">
        <f t="shared" si="11"/>
        <v>10</v>
      </c>
      <c r="R55" s="3"/>
    </row>
    <row r="56" spans="1:18" x14ac:dyDescent="0.2">
      <c r="A56" s="37" t="s">
        <v>52</v>
      </c>
      <c r="B56" s="38">
        <f t="shared" si="4"/>
        <v>0</v>
      </c>
      <c r="C56" s="38">
        <f t="shared" si="5"/>
        <v>0</v>
      </c>
      <c r="D56" s="38">
        <f t="shared" si="6"/>
        <v>0</v>
      </c>
      <c r="E56" s="38"/>
      <c r="F56" s="38">
        <f t="shared" si="7"/>
        <v>0</v>
      </c>
      <c r="G56" s="36"/>
      <c r="H56" s="36" t="str">
        <f t="shared" si="12"/>
        <v xml:space="preserve">      -</v>
      </c>
      <c r="I56" s="39">
        <f t="shared" si="8"/>
        <v>0</v>
      </c>
      <c r="J56" s="39" t="str">
        <f t="shared" si="9"/>
        <v xml:space="preserve">      -</v>
      </c>
      <c r="K56" s="39" t="str">
        <f t="shared" si="10"/>
        <v xml:space="preserve">    -</v>
      </c>
      <c r="L56" s="30">
        <f t="shared" si="11"/>
        <v>10</v>
      </c>
      <c r="R56" s="3"/>
    </row>
    <row r="57" spans="1:18" x14ac:dyDescent="0.2">
      <c r="A57" s="37" t="s">
        <v>53</v>
      </c>
      <c r="B57" s="38">
        <f t="shared" si="4"/>
        <v>0</v>
      </c>
      <c r="C57" s="38">
        <f t="shared" si="5"/>
        <v>0</v>
      </c>
      <c r="D57" s="38">
        <f t="shared" si="6"/>
        <v>0</v>
      </c>
      <c r="E57" s="38"/>
      <c r="F57" s="38">
        <f t="shared" si="7"/>
        <v>0</v>
      </c>
      <c r="G57" s="36"/>
      <c r="H57" s="36" t="str">
        <f t="shared" si="12"/>
        <v xml:space="preserve">      -</v>
      </c>
      <c r="I57" s="39">
        <f t="shared" si="8"/>
        <v>0</v>
      </c>
      <c r="J57" s="39" t="str">
        <f t="shared" si="9"/>
        <v xml:space="preserve">      -</v>
      </c>
      <c r="K57" s="39" t="str">
        <f t="shared" si="10"/>
        <v xml:space="preserve">    -</v>
      </c>
      <c r="L57" s="30">
        <v>10</v>
      </c>
      <c r="R57" s="3"/>
    </row>
    <row r="58" spans="1:18" x14ac:dyDescent="0.2">
      <c r="A58" s="37" t="s">
        <v>54</v>
      </c>
      <c r="B58" s="38">
        <f t="shared" si="4"/>
        <v>0</v>
      </c>
      <c r="C58" s="38">
        <f t="shared" si="5"/>
        <v>0</v>
      </c>
      <c r="D58" s="38">
        <f t="shared" si="6"/>
        <v>0</v>
      </c>
      <c r="E58" s="38"/>
      <c r="F58" s="38">
        <f t="shared" si="7"/>
        <v>0</v>
      </c>
      <c r="G58" s="36"/>
      <c r="H58" s="36" t="str">
        <f t="shared" si="12"/>
        <v xml:space="preserve">      -</v>
      </c>
      <c r="I58" s="39">
        <f t="shared" si="8"/>
        <v>0</v>
      </c>
      <c r="J58" s="39" t="str">
        <f t="shared" si="9"/>
        <v xml:space="preserve">      -</v>
      </c>
      <c r="K58" s="39" t="str">
        <f t="shared" si="10"/>
        <v xml:space="preserve">    -</v>
      </c>
      <c r="L58" s="30">
        <f t="shared" si="11"/>
        <v>10</v>
      </c>
      <c r="R58" s="3"/>
    </row>
    <row r="59" spans="1:18" x14ac:dyDescent="0.2">
      <c r="A59" s="37" t="s">
        <v>55</v>
      </c>
      <c r="B59" s="38">
        <f t="shared" si="4"/>
        <v>0</v>
      </c>
      <c r="C59" s="38">
        <f t="shared" si="5"/>
        <v>0</v>
      </c>
      <c r="D59" s="38">
        <f t="shared" si="6"/>
        <v>0</v>
      </c>
      <c r="E59" s="38"/>
      <c r="F59" s="38">
        <f t="shared" si="7"/>
        <v>0</v>
      </c>
      <c r="G59" s="36"/>
      <c r="H59" s="36" t="str">
        <f t="shared" si="12"/>
        <v xml:space="preserve">      -</v>
      </c>
      <c r="I59" s="39">
        <f t="shared" si="8"/>
        <v>0</v>
      </c>
      <c r="J59" s="39" t="str">
        <f t="shared" si="9"/>
        <v xml:space="preserve">      -</v>
      </c>
      <c r="K59" s="39" t="str">
        <f t="shared" si="10"/>
        <v xml:space="preserve">    -</v>
      </c>
      <c r="L59" s="30">
        <v>10</v>
      </c>
      <c r="R59" s="3"/>
    </row>
    <row r="60" spans="1:18" x14ac:dyDescent="0.2">
      <c r="A60" s="37" t="s">
        <v>56</v>
      </c>
      <c r="B60" s="38">
        <f t="shared" si="4"/>
        <v>0</v>
      </c>
      <c r="C60" s="38">
        <f t="shared" si="5"/>
        <v>0</v>
      </c>
      <c r="D60" s="38">
        <f t="shared" si="6"/>
        <v>0</v>
      </c>
      <c r="E60" s="38"/>
      <c r="F60" s="38">
        <f t="shared" si="7"/>
        <v>0</v>
      </c>
      <c r="G60" s="36"/>
      <c r="H60" s="36" t="str">
        <f t="shared" si="12"/>
        <v xml:space="preserve">      -</v>
      </c>
      <c r="I60" s="39">
        <f t="shared" si="8"/>
        <v>0</v>
      </c>
      <c r="J60" s="39" t="str">
        <f t="shared" si="9"/>
        <v xml:space="preserve">      -</v>
      </c>
      <c r="K60" s="39" t="str">
        <f t="shared" si="10"/>
        <v xml:space="preserve">    -</v>
      </c>
      <c r="L60" s="30">
        <f t="shared" si="11"/>
        <v>10</v>
      </c>
      <c r="R60" s="3"/>
    </row>
    <row r="61" spans="1:18" x14ac:dyDescent="0.2">
      <c r="A61" s="37" t="s">
        <v>57</v>
      </c>
      <c r="B61" s="38">
        <f t="shared" si="4"/>
        <v>0</v>
      </c>
      <c r="C61" s="38">
        <f t="shared" si="5"/>
        <v>0</v>
      </c>
      <c r="D61" s="38">
        <f t="shared" si="6"/>
        <v>0</v>
      </c>
      <c r="E61" s="38"/>
      <c r="F61" s="38">
        <f t="shared" si="7"/>
        <v>0</v>
      </c>
      <c r="G61" s="36"/>
      <c r="H61" s="36" t="str">
        <f t="shared" si="12"/>
        <v xml:space="preserve">      -</v>
      </c>
      <c r="I61" s="39">
        <f t="shared" si="8"/>
        <v>0</v>
      </c>
      <c r="J61" s="39" t="str">
        <f t="shared" si="9"/>
        <v xml:space="preserve">      -</v>
      </c>
      <c r="K61" s="39" t="str">
        <f t="shared" si="10"/>
        <v xml:space="preserve">    -</v>
      </c>
      <c r="L61" s="30">
        <f t="shared" si="11"/>
        <v>10</v>
      </c>
      <c r="R61" s="3"/>
    </row>
    <row r="62" spans="1:18" x14ac:dyDescent="0.2">
      <c r="A62" s="1" t="s">
        <v>58</v>
      </c>
      <c r="B62" s="4" t="s">
        <v>59</v>
      </c>
      <c r="Q62" s="3"/>
    </row>
    <row r="63" spans="1:18" x14ac:dyDescent="0.2">
      <c r="A63" s="1" t="s">
        <v>60</v>
      </c>
      <c r="B63" s="4" t="s">
        <v>61</v>
      </c>
      <c r="Q63" s="3"/>
    </row>
    <row r="64" spans="1:18" x14ac:dyDescent="0.2">
      <c r="A64" s="1" t="s">
        <v>62</v>
      </c>
      <c r="B64" s="4" t="s">
        <v>63</v>
      </c>
      <c r="Q64" s="3"/>
    </row>
    <row r="65" spans="1:17" x14ac:dyDescent="0.2">
      <c r="A65" s="1" t="s">
        <v>64</v>
      </c>
      <c r="B65" s="4" t="s">
        <v>101</v>
      </c>
      <c r="Q65" s="3"/>
    </row>
    <row r="66" spans="1:17" x14ac:dyDescent="0.2">
      <c r="A66" s="1" t="s">
        <v>66</v>
      </c>
      <c r="B66" s="4" t="s">
        <v>67</v>
      </c>
      <c r="Q66" s="3"/>
    </row>
    <row r="67" spans="1:17" x14ac:dyDescent="0.2">
      <c r="A67" s="1" t="s">
        <v>68</v>
      </c>
      <c r="B67" s="4" t="s">
        <v>69</v>
      </c>
      <c r="Q67" s="3"/>
    </row>
    <row r="68" spans="1:17" x14ac:dyDescent="0.2">
      <c r="A68" s="1" t="s">
        <v>70</v>
      </c>
      <c r="B68" s="4" t="s">
        <v>71</v>
      </c>
    </row>
    <row r="69" spans="1:17" x14ac:dyDescent="0.2">
      <c r="A69" s="1" t="s">
        <v>72</v>
      </c>
      <c r="B69" s="4" t="s">
        <v>73</v>
      </c>
    </row>
    <row r="70" spans="1:17" x14ac:dyDescent="0.2">
      <c r="A70" s="1" t="s">
        <v>74</v>
      </c>
      <c r="B70" s="4" t="s">
        <v>75</v>
      </c>
    </row>
    <row r="71" spans="1:17" x14ac:dyDescent="0.2">
      <c r="A71" s="1" t="s">
        <v>76</v>
      </c>
      <c r="B71" s="1" t="s">
        <v>77</v>
      </c>
    </row>
    <row r="72" spans="1:17" x14ac:dyDescent="0.2">
      <c r="A72" s="1" t="s">
        <v>78</v>
      </c>
      <c r="B72" s="1" t="s">
        <v>79</v>
      </c>
    </row>
    <row r="73" spans="1:17" x14ac:dyDescent="0.2">
      <c r="A73" s="1" t="s">
        <v>80</v>
      </c>
      <c r="B73" s="1" t="s">
        <v>81</v>
      </c>
    </row>
    <row r="74" spans="1:17" x14ac:dyDescent="0.2">
      <c r="A74" s="1" t="s">
        <v>82</v>
      </c>
      <c r="B74" s="33" t="s">
        <v>83</v>
      </c>
      <c r="C74" s="34"/>
    </row>
    <row r="75" spans="1:17" x14ac:dyDescent="0.2">
      <c r="A75" s="1" t="s">
        <v>84</v>
      </c>
      <c r="B75" s="1" t="s">
        <v>85</v>
      </c>
    </row>
    <row r="76" spans="1:17" x14ac:dyDescent="0.2">
      <c r="L76" s="13"/>
      <c r="M76" s="13"/>
      <c r="N76" s="13"/>
    </row>
    <row r="77" spans="1:17" x14ac:dyDescent="0.2">
      <c r="A77" s="1" t="s">
        <v>86</v>
      </c>
      <c r="B77" s="3"/>
      <c r="L77" s="13"/>
      <c r="M77" s="13"/>
      <c r="N77" s="13"/>
    </row>
    <row r="78" spans="1:17" ht="18.75" x14ac:dyDescent="0.3">
      <c r="A78" s="1" t="s">
        <v>0</v>
      </c>
      <c r="F78" s="1" t="s">
        <v>0</v>
      </c>
      <c r="G78" s="12" t="s">
        <v>1</v>
      </c>
      <c r="H78" s="12" t="s">
        <v>102</v>
      </c>
      <c r="J78" s="1" t="s">
        <v>88</v>
      </c>
      <c r="L78" s="13"/>
      <c r="M78" s="13"/>
      <c r="N78" s="13"/>
    </row>
    <row r="79" spans="1:17" ht="18.75" x14ac:dyDescent="0.3">
      <c r="A79" s="11"/>
      <c r="B79" s="10" t="s">
        <v>103</v>
      </c>
      <c r="C79" s="11"/>
      <c r="D79" s="11"/>
      <c r="E79" s="11"/>
      <c r="F79" s="11"/>
      <c r="G79" s="11"/>
      <c r="H79" s="11"/>
      <c r="I79" s="11"/>
      <c r="J79" s="13"/>
      <c r="K79" s="13"/>
    </row>
    <row r="80" spans="1:17" x14ac:dyDescent="0.2">
      <c r="A80" s="13"/>
      <c r="B80" s="40"/>
      <c r="C80" s="13"/>
      <c r="D80" s="13"/>
      <c r="E80" s="13"/>
      <c r="F80" s="13"/>
      <c r="G80" s="13"/>
      <c r="H80" s="13"/>
      <c r="I80" s="13"/>
      <c r="J80" s="13"/>
      <c r="K80" s="13"/>
      <c r="L80" s="5"/>
      <c r="M80" s="13"/>
      <c r="N80" s="13"/>
    </row>
    <row r="81" spans="1:18" x14ac:dyDescent="0.2">
      <c r="A81" s="14"/>
      <c r="B81" s="41" t="s">
        <v>91</v>
      </c>
      <c r="C81" s="16"/>
      <c r="D81" s="16"/>
      <c r="E81" s="16"/>
      <c r="F81" s="16"/>
      <c r="G81" s="17"/>
      <c r="H81" s="15" t="s">
        <v>92</v>
      </c>
      <c r="I81" s="17"/>
      <c r="J81" s="15" t="s">
        <v>104</v>
      </c>
      <c r="K81" s="17"/>
    </row>
    <row r="82" spans="1:18" x14ac:dyDescent="0.2">
      <c r="A82" s="18"/>
      <c r="B82" s="42"/>
      <c r="C82" s="19"/>
      <c r="D82" s="19"/>
      <c r="E82" s="19"/>
      <c r="F82" s="19"/>
      <c r="G82" s="20"/>
      <c r="H82" s="19"/>
      <c r="I82" s="20"/>
      <c r="J82" s="19"/>
      <c r="K82" s="20"/>
    </row>
    <row r="83" spans="1:18" x14ac:dyDescent="0.2">
      <c r="A83" s="18"/>
      <c r="B83" s="21" t="s">
        <v>7</v>
      </c>
      <c r="C83" s="24" t="s">
        <v>105</v>
      </c>
      <c r="D83" s="21" t="s">
        <v>9</v>
      </c>
      <c r="E83" s="23" t="s">
        <v>106</v>
      </c>
      <c r="F83" s="15" t="s">
        <v>107</v>
      </c>
      <c r="G83" s="23" t="s">
        <v>12</v>
      </c>
      <c r="H83" s="21" t="s">
        <v>13</v>
      </c>
      <c r="I83" s="21" t="s">
        <v>14</v>
      </c>
      <c r="J83" s="21" t="s">
        <v>13</v>
      </c>
      <c r="K83" s="21" t="s">
        <v>15</v>
      </c>
      <c r="L83" s="24" t="s">
        <v>16</v>
      </c>
    </row>
    <row r="84" spans="1:18" x14ac:dyDescent="0.2">
      <c r="A84" s="25" t="s">
        <v>17</v>
      </c>
      <c r="B84" s="26" t="s">
        <v>18</v>
      </c>
      <c r="C84" s="28" t="s">
        <v>108</v>
      </c>
      <c r="D84" s="26" t="s">
        <v>19</v>
      </c>
      <c r="E84" s="43" t="s">
        <v>109</v>
      </c>
      <c r="F84" s="21" t="s">
        <v>21</v>
      </c>
      <c r="G84" s="21" t="s">
        <v>18</v>
      </c>
      <c r="H84" s="26" t="s">
        <v>22</v>
      </c>
      <c r="I84" s="26" t="s">
        <v>23</v>
      </c>
      <c r="J84" s="26" t="s">
        <v>24</v>
      </c>
      <c r="K84" s="26" t="s">
        <v>25</v>
      </c>
      <c r="L84" s="28" t="s">
        <v>26</v>
      </c>
    </row>
    <row r="85" spans="1:18" x14ac:dyDescent="0.2">
      <c r="A85" s="18"/>
      <c r="B85" s="26" t="s">
        <v>27</v>
      </c>
      <c r="C85" s="28" t="s">
        <v>110</v>
      </c>
      <c r="D85" s="26" t="s">
        <v>28</v>
      </c>
      <c r="E85" s="27" t="s">
        <v>29</v>
      </c>
      <c r="F85" s="26" t="s">
        <v>29</v>
      </c>
      <c r="G85" s="26" t="s">
        <v>27</v>
      </c>
      <c r="H85" s="26" t="s">
        <v>30</v>
      </c>
      <c r="I85" s="28" t="s">
        <v>97</v>
      </c>
      <c r="J85" s="26" t="s">
        <v>30</v>
      </c>
      <c r="K85" s="26" t="s">
        <v>31</v>
      </c>
      <c r="L85" s="28" t="s">
        <v>32</v>
      </c>
    </row>
    <row r="86" spans="1:18" x14ac:dyDescent="0.2">
      <c r="A86" s="18"/>
      <c r="B86" s="26" t="s">
        <v>33</v>
      </c>
      <c r="C86" s="28" t="s">
        <v>34</v>
      </c>
      <c r="D86" s="26" t="s">
        <v>111</v>
      </c>
      <c r="E86" s="27" t="s">
        <v>36</v>
      </c>
      <c r="F86" s="26" t="s">
        <v>37</v>
      </c>
      <c r="G86" s="26" t="s">
        <v>38</v>
      </c>
      <c r="H86" s="26" t="s">
        <v>39</v>
      </c>
      <c r="I86" s="28" t="s">
        <v>112</v>
      </c>
      <c r="J86" s="26" t="s">
        <v>99</v>
      </c>
      <c r="K86" s="26" t="s">
        <v>42</v>
      </c>
      <c r="L86" s="28" t="s">
        <v>43</v>
      </c>
    </row>
    <row r="87" spans="1:18" x14ac:dyDescent="0.2">
      <c r="A87" s="29" t="s">
        <v>44</v>
      </c>
      <c r="B87" s="31">
        <f t="shared" ref="B87:B100" si="13">$B10</f>
        <v>0</v>
      </c>
      <c r="C87" s="31">
        <f t="shared" ref="C87:C100" si="14">$C10</f>
        <v>0</v>
      </c>
      <c r="D87" s="31"/>
      <c r="E87" s="31"/>
      <c r="F87" s="31">
        <f t="shared" ref="F87:F100" si="15">$F10</f>
        <v>0</v>
      </c>
      <c r="G87" s="36"/>
      <c r="H87" s="36" t="str">
        <f>IF(E87=0,"      -",(8.34*E87*C87)/(1-(D87/100)))</f>
        <v xml:space="preserve">      -</v>
      </c>
      <c r="I87" s="36">
        <f t="shared" ref="I87:I100" si="16">(F87*G87)*8.34</f>
        <v>0</v>
      </c>
      <c r="J87" s="36" t="str">
        <f t="shared" ref="J87:J100" si="17">IF(E87=0,"      -",H87*(1-L87/100)-I87)</f>
        <v xml:space="preserve">      -</v>
      </c>
      <c r="K87" s="36" t="str">
        <f t="shared" ref="K87:K100" si="18">IF(E87=0,"    -",(J87/(8.34*B87)))</f>
        <v xml:space="preserve">    -</v>
      </c>
      <c r="L87" s="30">
        <f t="shared" ref="L87:L100" si="19">$L10</f>
        <v>10</v>
      </c>
    </row>
    <row r="88" spans="1:18" x14ac:dyDescent="0.2">
      <c r="A88" s="37" t="s">
        <v>45</v>
      </c>
      <c r="B88" s="38">
        <f t="shared" si="13"/>
        <v>0</v>
      </c>
      <c r="C88" s="38">
        <f t="shared" si="14"/>
        <v>0</v>
      </c>
      <c r="D88" s="38"/>
      <c r="E88" s="38"/>
      <c r="F88" s="38">
        <f t="shared" si="15"/>
        <v>0</v>
      </c>
      <c r="G88" s="36"/>
      <c r="H88" s="36" t="str">
        <f t="shared" ref="H88:H100" si="20">IF(E88=0,"      -",(8.34*E88*C88)/(1-(D88/100)))</f>
        <v xml:space="preserve">      -</v>
      </c>
      <c r="I88" s="39">
        <f t="shared" si="16"/>
        <v>0</v>
      </c>
      <c r="J88" s="39" t="str">
        <f t="shared" si="17"/>
        <v xml:space="preserve">      -</v>
      </c>
      <c r="K88" s="39" t="str">
        <f t="shared" si="18"/>
        <v xml:space="preserve">    -</v>
      </c>
      <c r="L88" s="30">
        <f t="shared" si="19"/>
        <v>10</v>
      </c>
      <c r="Q88" s="5"/>
      <c r="R88" s="3"/>
    </row>
    <row r="89" spans="1:18" x14ac:dyDescent="0.2">
      <c r="A89" s="37" t="s">
        <v>46</v>
      </c>
      <c r="B89" s="38">
        <f t="shared" si="13"/>
        <v>0</v>
      </c>
      <c r="C89" s="38">
        <f t="shared" si="14"/>
        <v>0</v>
      </c>
      <c r="D89" s="38"/>
      <c r="E89" s="38"/>
      <c r="F89" s="38">
        <f t="shared" si="15"/>
        <v>0</v>
      </c>
      <c r="G89" s="36"/>
      <c r="H89" s="36" t="str">
        <f t="shared" si="20"/>
        <v xml:space="preserve">      -</v>
      </c>
      <c r="I89" s="39">
        <f t="shared" si="16"/>
        <v>0</v>
      </c>
      <c r="J89" s="39" t="str">
        <f t="shared" si="17"/>
        <v xml:space="preserve">      -</v>
      </c>
      <c r="K89" s="39" t="str">
        <f t="shared" si="18"/>
        <v xml:space="preserve">    -</v>
      </c>
      <c r="L89" s="30">
        <f t="shared" si="19"/>
        <v>10</v>
      </c>
      <c r="R89" s="3"/>
    </row>
    <row r="90" spans="1:18" x14ac:dyDescent="0.2">
      <c r="A90" s="37" t="s">
        <v>47</v>
      </c>
      <c r="B90" s="38">
        <f t="shared" si="13"/>
        <v>0</v>
      </c>
      <c r="C90" s="38">
        <f t="shared" si="14"/>
        <v>0</v>
      </c>
      <c r="D90" s="38"/>
      <c r="E90" s="38"/>
      <c r="F90" s="38">
        <f t="shared" si="15"/>
        <v>0</v>
      </c>
      <c r="G90" s="36"/>
      <c r="H90" s="36" t="str">
        <f t="shared" si="20"/>
        <v xml:space="preserve">      -</v>
      </c>
      <c r="I90" s="39">
        <f t="shared" si="16"/>
        <v>0</v>
      </c>
      <c r="J90" s="39" t="str">
        <f t="shared" si="17"/>
        <v xml:space="preserve">      -</v>
      </c>
      <c r="K90" s="39" t="str">
        <f t="shared" si="18"/>
        <v xml:space="preserve">    -</v>
      </c>
      <c r="L90" s="30">
        <f t="shared" si="19"/>
        <v>10</v>
      </c>
      <c r="R90" s="3"/>
    </row>
    <row r="91" spans="1:18" x14ac:dyDescent="0.2">
      <c r="A91" s="37" t="s">
        <v>48</v>
      </c>
      <c r="B91" s="38">
        <f t="shared" si="13"/>
        <v>0</v>
      </c>
      <c r="C91" s="38">
        <f t="shared" si="14"/>
        <v>0</v>
      </c>
      <c r="D91" s="38"/>
      <c r="E91" s="38"/>
      <c r="F91" s="38">
        <f t="shared" si="15"/>
        <v>0</v>
      </c>
      <c r="G91" s="36"/>
      <c r="H91" s="36" t="str">
        <f t="shared" si="20"/>
        <v xml:space="preserve">      -</v>
      </c>
      <c r="I91" s="39">
        <f t="shared" si="16"/>
        <v>0</v>
      </c>
      <c r="J91" s="39" t="str">
        <f t="shared" si="17"/>
        <v xml:space="preserve">      -</v>
      </c>
      <c r="K91" s="39" t="str">
        <f t="shared" si="18"/>
        <v xml:space="preserve">    -</v>
      </c>
      <c r="L91" s="30">
        <f t="shared" si="19"/>
        <v>10</v>
      </c>
      <c r="R91" s="3"/>
    </row>
    <row r="92" spans="1:18" x14ac:dyDescent="0.2">
      <c r="A92" s="37" t="s">
        <v>49</v>
      </c>
      <c r="B92" s="38">
        <f t="shared" si="13"/>
        <v>0</v>
      </c>
      <c r="C92" s="38">
        <f t="shared" si="14"/>
        <v>0</v>
      </c>
      <c r="D92" s="38"/>
      <c r="E92" s="38"/>
      <c r="F92" s="38">
        <f t="shared" si="15"/>
        <v>0</v>
      </c>
      <c r="G92" s="36"/>
      <c r="H92" s="36" t="str">
        <f t="shared" si="20"/>
        <v xml:space="preserve">      -</v>
      </c>
      <c r="I92" s="39">
        <f t="shared" si="16"/>
        <v>0</v>
      </c>
      <c r="J92" s="39" t="str">
        <f t="shared" si="17"/>
        <v xml:space="preserve">      -</v>
      </c>
      <c r="K92" s="39" t="str">
        <f t="shared" si="18"/>
        <v xml:space="preserve">    -</v>
      </c>
      <c r="L92" s="30">
        <v>10</v>
      </c>
      <c r="R92" s="3"/>
    </row>
    <row r="93" spans="1:18" x14ac:dyDescent="0.2">
      <c r="A93" s="37" t="s">
        <v>50</v>
      </c>
      <c r="B93" s="38">
        <f t="shared" si="13"/>
        <v>0</v>
      </c>
      <c r="C93" s="38">
        <f t="shared" si="14"/>
        <v>0</v>
      </c>
      <c r="D93" s="38"/>
      <c r="E93" s="38"/>
      <c r="F93" s="38">
        <f t="shared" si="15"/>
        <v>0</v>
      </c>
      <c r="G93" s="36"/>
      <c r="H93" s="36" t="str">
        <f t="shared" si="20"/>
        <v xml:space="preserve">      -</v>
      </c>
      <c r="I93" s="39">
        <f t="shared" si="16"/>
        <v>0</v>
      </c>
      <c r="J93" s="39" t="str">
        <f t="shared" si="17"/>
        <v xml:space="preserve">      -</v>
      </c>
      <c r="K93" s="39" t="str">
        <f t="shared" si="18"/>
        <v xml:space="preserve">    -</v>
      </c>
      <c r="L93" s="30">
        <v>10</v>
      </c>
      <c r="R93" s="3"/>
    </row>
    <row r="94" spans="1:18" x14ac:dyDescent="0.2">
      <c r="A94" s="37" t="s">
        <v>51</v>
      </c>
      <c r="B94" s="38">
        <f t="shared" si="13"/>
        <v>0</v>
      </c>
      <c r="C94" s="38">
        <f t="shared" si="14"/>
        <v>0</v>
      </c>
      <c r="D94" s="38"/>
      <c r="E94" s="38"/>
      <c r="F94" s="38">
        <f t="shared" si="15"/>
        <v>0</v>
      </c>
      <c r="G94" s="36"/>
      <c r="H94" s="36" t="str">
        <f t="shared" si="20"/>
        <v xml:space="preserve">      -</v>
      </c>
      <c r="I94" s="39">
        <f t="shared" si="16"/>
        <v>0</v>
      </c>
      <c r="J94" s="39" t="str">
        <f t="shared" si="17"/>
        <v xml:space="preserve">      -</v>
      </c>
      <c r="K94" s="39" t="str">
        <f t="shared" si="18"/>
        <v xml:space="preserve">    -</v>
      </c>
      <c r="L94" s="30">
        <f t="shared" si="19"/>
        <v>10</v>
      </c>
      <c r="R94" s="3"/>
    </row>
    <row r="95" spans="1:18" x14ac:dyDescent="0.2">
      <c r="A95" s="37" t="s">
        <v>52</v>
      </c>
      <c r="B95" s="38">
        <f t="shared" si="13"/>
        <v>0</v>
      </c>
      <c r="C95" s="38">
        <f t="shared" si="14"/>
        <v>0</v>
      </c>
      <c r="D95" s="38"/>
      <c r="E95" s="38"/>
      <c r="F95" s="38">
        <f t="shared" si="15"/>
        <v>0</v>
      </c>
      <c r="G95" s="36"/>
      <c r="H95" s="36" t="str">
        <f t="shared" si="20"/>
        <v xml:space="preserve">      -</v>
      </c>
      <c r="I95" s="39">
        <f t="shared" si="16"/>
        <v>0</v>
      </c>
      <c r="J95" s="39" t="str">
        <f t="shared" si="17"/>
        <v xml:space="preserve">      -</v>
      </c>
      <c r="K95" s="39" t="str">
        <f t="shared" si="18"/>
        <v xml:space="preserve">    -</v>
      </c>
      <c r="L95" s="30">
        <f t="shared" si="19"/>
        <v>10</v>
      </c>
      <c r="R95" s="3"/>
    </row>
    <row r="96" spans="1:18" x14ac:dyDescent="0.2">
      <c r="A96" s="37" t="s">
        <v>53</v>
      </c>
      <c r="B96" s="38">
        <f t="shared" si="13"/>
        <v>0</v>
      </c>
      <c r="C96" s="38">
        <f t="shared" si="14"/>
        <v>0</v>
      </c>
      <c r="D96" s="38"/>
      <c r="E96" s="38"/>
      <c r="F96" s="38">
        <f t="shared" si="15"/>
        <v>0</v>
      </c>
      <c r="G96" s="36"/>
      <c r="H96" s="36" t="str">
        <f t="shared" si="20"/>
        <v xml:space="preserve">      -</v>
      </c>
      <c r="I96" s="39">
        <f t="shared" si="16"/>
        <v>0</v>
      </c>
      <c r="J96" s="39" t="str">
        <f t="shared" si="17"/>
        <v xml:space="preserve">      -</v>
      </c>
      <c r="K96" s="39" t="str">
        <f t="shared" si="18"/>
        <v xml:space="preserve">    -</v>
      </c>
      <c r="L96" s="30">
        <v>10</v>
      </c>
      <c r="R96" s="3"/>
    </row>
    <row r="97" spans="1:18" x14ac:dyDescent="0.2">
      <c r="A97" s="37" t="s">
        <v>54</v>
      </c>
      <c r="B97" s="38">
        <f t="shared" si="13"/>
        <v>0</v>
      </c>
      <c r="C97" s="38">
        <f t="shared" si="14"/>
        <v>0</v>
      </c>
      <c r="D97" s="38"/>
      <c r="E97" s="38"/>
      <c r="F97" s="38">
        <f t="shared" si="15"/>
        <v>0</v>
      </c>
      <c r="G97" s="36"/>
      <c r="H97" s="36" t="str">
        <f t="shared" si="20"/>
        <v xml:space="preserve">      -</v>
      </c>
      <c r="I97" s="39">
        <f t="shared" si="16"/>
        <v>0</v>
      </c>
      <c r="J97" s="39" t="str">
        <f t="shared" si="17"/>
        <v xml:space="preserve">      -</v>
      </c>
      <c r="K97" s="39" t="str">
        <f t="shared" si="18"/>
        <v xml:space="preserve">    -</v>
      </c>
      <c r="L97" s="30">
        <f t="shared" si="19"/>
        <v>10</v>
      </c>
      <c r="R97" s="3"/>
    </row>
    <row r="98" spans="1:18" x14ac:dyDescent="0.2">
      <c r="A98" s="37" t="s">
        <v>55</v>
      </c>
      <c r="B98" s="38">
        <f t="shared" si="13"/>
        <v>0</v>
      </c>
      <c r="C98" s="38">
        <f t="shared" si="14"/>
        <v>0</v>
      </c>
      <c r="D98" s="38"/>
      <c r="E98" s="38"/>
      <c r="F98" s="38">
        <f t="shared" si="15"/>
        <v>0</v>
      </c>
      <c r="G98" s="36"/>
      <c r="H98" s="36" t="str">
        <f t="shared" si="20"/>
        <v xml:space="preserve">      -</v>
      </c>
      <c r="I98" s="39">
        <f t="shared" si="16"/>
        <v>0</v>
      </c>
      <c r="J98" s="39" t="str">
        <f t="shared" si="17"/>
        <v xml:space="preserve">      -</v>
      </c>
      <c r="K98" s="39" t="str">
        <f t="shared" si="18"/>
        <v xml:space="preserve">    -</v>
      </c>
      <c r="L98" s="30">
        <v>10</v>
      </c>
      <c r="R98" s="3"/>
    </row>
    <row r="99" spans="1:18" x14ac:dyDescent="0.2">
      <c r="A99" s="37" t="s">
        <v>56</v>
      </c>
      <c r="B99" s="38">
        <f t="shared" si="13"/>
        <v>0</v>
      </c>
      <c r="C99" s="38">
        <f t="shared" si="14"/>
        <v>0</v>
      </c>
      <c r="D99" s="38"/>
      <c r="E99" s="38"/>
      <c r="F99" s="38">
        <f t="shared" si="15"/>
        <v>0</v>
      </c>
      <c r="G99" s="36"/>
      <c r="H99" s="36" t="str">
        <f t="shared" si="20"/>
        <v xml:space="preserve">      -</v>
      </c>
      <c r="I99" s="39">
        <f t="shared" si="16"/>
        <v>0</v>
      </c>
      <c r="J99" s="39" t="str">
        <f t="shared" si="17"/>
        <v xml:space="preserve">      -</v>
      </c>
      <c r="K99" s="39" t="str">
        <f t="shared" si="18"/>
        <v xml:space="preserve">    -</v>
      </c>
      <c r="L99" s="30">
        <f t="shared" si="19"/>
        <v>10</v>
      </c>
      <c r="R99" s="3"/>
    </row>
    <row r="100" spans="1:18" x14ac:dyDescent="0.2">
      <c r="A100" s="37" t="s">
        <v>57</v>
      </c>
      <c r="B100" s="38">
        <f t="shared" si="13"/>
        <v>0</v>
      </c>
      <c r="C100" s="38">
        <f t="shared" si="14"/>
        <v>0</v>
      </c>
      <c r="D100" s="38"/>
      <c r="E100" s="38"/>
      <c r="F100" s="38">
        <f t="shared" si="15"/>
        <v>0</v>
      </c>
      <c r="G100" s="36"/>
      <c r="H100" s="36" t="str">
        <f t="shared" si="20"/>
        <v xml:space="preserve">      -</v>
      </c>
      <c r="I100" s="39">
        <f t="shared" si="16"/>
        <v>0</v>
      </c>
      <c r="J100" s="39" t="str">
        <f t="shared" si="17"/>
        <v xml:space="preserve">      -</v>
      </c>
      <c r="K100" s="39" t="str">
        <f t="shared" si="18"/>
        <v xml:space="preserve">    -</v>
      </c>
      <c r="L100" s="30">
        <f t="shared" si="19"/>
        <v>10</v>
      </c>
      <c r="R100" s="3"/>
    </row>
    <row r="101" spans="1:18" x14ac:dyDescent="0.2">
      <c r="A101" s="1" t="s">
        <v>58</v>
      </c>
      <c r="B101" s="4" t="s">
        <v>59</v>
      </c>
    </row>
    <row r="102" spans="1:18" x14ac:dyDescent="0.2">
      <c r="A102" s="1" t="s">
        <v>60</v>
      </c>
      <c r="B102" s="4" t="s">
        <v>61</v>
      </c>
    </row>
    <row r="103" spans="1:18" x14ac:dyDescent="0.2">
      <c r="A103" s="1" t="s">
        <v>113</v>
      </c>
      <c r="B103" s="4" t="s">
        <v>114</v>
      </c>
    </row>
    <row r="104" spans="1:18" x14ac:dyDescent="0.2">
      <c r="A104" s="1" t="s">
        <v>64</v>
      </c>
      <c r="B104" s="4" t="s">
        <v>115</v>
      </c>
    </row>
    <row r="105" spans="1:18" x14ac:dyDescent="0.2">
      <c r="A105" s="1" t="s">
        <v>66</v>
      </c>
      <c r="B105" s="4" t="s">
        <v>67</v>
      </c>
    </row>
    <row r="106" spans="1:18" x14ac:dyDescent="0.2">
      <c r="A106" s="1" t="s">
        <v>68</v>
      </c>
      <c r="B106" s="4" t="s">
        <v>69</v>
      </c>
    </row>
    <row r="107" spans="1:18" x14ac:dyDescent="0.2">
      <c r="A107" s="1" t="s">
        <v>70</v>
      </c>
      <c r="B107" s="4" t="s">
        <v>71</v>
      </c>
    </row>
    <row r="108" spans="1:18" x14ac:dyDescent="0.2">
      <c r="A108" s="1" t="s">
        <v>72</v>
      </c>
      <c r="B108" s="4" t="s">
        <v>73</v>
      </c>
    </row>
    <row r="109" spans="1:18" x14ac:dyDescent="0.2">
      <c r="A109" s="1" t="s">
        <v>74</v>
      </c>
      <c r="B109" s="4" t="s">
        <v>75</v>
      </c>
    </row>
    <row r="110" spans="1:18" x14ac:dyDescent="0.2">
      <c r="A110" s="1" t="s">
        <v>76</v>
      </c>
      <c r="B110" s="1" t="s">
        <v>77</v>
      </c>
    </row>
    <row r="111" spans="1:18" x14ac:dyDescent="0.2">
      <c r="A111" s="1" t="s">
        <v>78</v>
      </c>
      <c r="B111" s="1" t="s">
        <v>79</v>
      </c>
    </row>
    <row r="112" spans="1:18" x14ac:dyDescent="0.2">
      <c r="A112" s="1" t="s">
        <v>80</v>
      </c>
      <c r="B112" s="1" t="s">
        <v>81</v>
      </c>
    </row>
    <row r="113" spans="1:15" x14ac:dyDescent="0.2">
      <c r="A113" s="1" t="s">
        <v>82</v>
      </c>
      <c r="B113" s="33" t="s">
        <v>83</v>
      </c>
      <c r="C113" s="34"/>
    </row>
    <row r="114" spans="1:15" x14ac:dyDescent="0.2">
      <c r="A114" s="1" t="s">
        <v>84</v>
      </c>
      <c r="B114" s="1" t="s">
        <v>116</v>
      </c>
    </row>
    <row r="116" spans="1:15" x14ac:dyDescent="0.2">
      <c r="A116" s="1" t="s">
        <v>86</v>
      </c>
      <c r="B116" s="3"/>
      <c r="L116" s="13"/>
      <c r="M116" s="13"/>
      <c r="N116" s="13"/>
    </row>
    <row r="117" spans="1:15" x14ac:dyDescent="0.2">
      <c r="D117" s="1" t="s">
        <v>0</v>
      </c>
      <c r="L117" s="13"/>
      <c r="M117" s="13"/>
      <c r="N117" s="13"/>
    </row>
    <row r="118" spans="1:15" ht="18.75" x14ac:dyDescent="0.3">
      <c r="A118" s="10" t="s">
        <v>0</v>
      </c>
      <c r="B118" s="11"/>
      <c r="C118" s="11"/>
      <c r="D118" s="11"/>
      <c r="E118" s="11"/>
      <c r="F118" s="10" t="s">
        <v>0</v>
      </c>
      <c r="G118" s="12" t="s">
        <v>1</v>
      </c>
      <c r="H118" s="12" t="s">
        <v>117</v>
      </c>
      <c r="I118" s="11"/>
      <c r="J118" s="35" t="s">
        <v>88</v>
      </c>
      <c r="K118" s="13"/>
      <c r="L118" s="13"/>
      <c r="M118" s="13"/>
      <c r="N118" s="13"/>
    </row>
    <row r="119" spans="1:15" ht="18.75" x14ac:dyDescent="0.3">
      <c r="A119" s="11"/>
      <c r="B119" s="10" t="s">
        <v>118</v>
      </c>
      <c r="C119" s="11"/>
      <c r="D119" s="11"/>
      <c r="E119" s="11"/>
      <c r="F119" s="11"/>
      <c r="G119" s="11"/>
      <c r="H119" s="11"/>
      <c r="I119" s="11"/>
      <c r="J119" s="13"/>
      <c r="K119" s="13"/>
    </row>
    <row r="120" spans="1:15" x14ac:dyDescent="0.2">
      <c r="A120" s="13"/>
      <c r="B120" s="40"/>
      <c r="C120" s="13"/>
      <c r="D120" s="13"/>
      <c r="E120" s="13"/>
      <c r="F120" s="13"/>
      <c r="G120" s="13"/>
      <c r="H120" s="13"/>
      <c r="I120" s="13"/>
      <c r="J120" s="13"/>
      <c r="K120" s="13"/>
      <c r="L120" s="5"/>
      <c r="M120" s="13"/>
      <c r="N120" s="13"/>
    </row>
    <row r="121" spans="1:15" x14ac:dyDescent="0.2">
      <c r="A121" s="14"/>
      <c r="B121" s="41" t="s">
        <v>91</v>
      </c>
      <c r="C121" s="16"/>
      <c r="D121" s="16"/>
      <c r="E121" s="16"/>
      <c r="F121" s="16"/>
      <c r="G121" s="17"/>
      <c r="H121" s="15" t="s">
        <v>92</v>
      </c>
      <c r="I121" s="17"/>
      <c r="J121" s="15" t="s">
        <v>104</v>
      </c>
      <c r="K121" s="17"/>
    </row>
    <row r="122" spans="1:15" x14ac:dyDescent="0.2">
      <c r="A122" s="18"/>
      <c r="B122" s="42"/>
      <c r="C122" s="19"/>
      <c r="D122" s="19"/>
      <c r="E122" s="19"/>
      <c r="F122" s="19"/>
      <c r="G122" s="20"/>
      <c r="H122" s="19"/>
      <c r="I122" s="20"/>
      <c r="J122" s="19"/>
      <c r="K122" s="20"/>
    </row>
    <row r="123" spans="1:15" x14ac:dyDescent="0.2">
      <c r="A123" s="18"/>
      <c r="B123" s="21" t="s">
        <v>7</v>
      </c>
      <c r="C123" s="21" t="s">
        <v>8</v>
      </c>
      <c r="D123" s="21" t="s">
        <v>9</v>
      </c>
      <c r="E123" s="23" t="s">
        <v>119</v>
      </c>
      <c r="F123" s="44" t="s">
        <v>93</v>
      </c>
      <c r="G123" s="23" t="s">
        <v>12</v>
      </c>
      <c r="H123" s="21" t="s">
        <v>13</v>
      </c>
      <c r="I123" s="21" t="s">
        <v>14</v>
      </c>
      <c r="J123" s="24" t="s">
        <v>120</v>
      </c>
      <c r="K123" s="21" t="s">
        <v>15</v>
      </c>
      <c r="L123" s="45" t="s">
        <v>16</v>
      </c>
    </row>
    <row r="124" spans="1:15" x14ac:dyDescent="0.2">
      <c r="A124" s="25" t="s">
        <v>17</v>
      </c>
      <c r="B124" s="26" t="s">
        <v>18</v>
      </c>
      <c r="C124" s="26" t="s">
        <v>18</v>
      </c>
      <c r="D124" s="26" t="s">
        <v>19</v>
      </c>
      <c r="E124" s="43" t="s">
        <v>109</v>
      </c>
      <c r="F124" s="21" t="s">
        <v>21</v>
      </c>
      <c r="G124" s="21" t="s">
        <v>18</v>
      </c>
      <c r="H124" s="26" t="s">
        <v>22</v>
      </c>
      <c r="I124" s="26" t="s">
        <v>23</v>
      </c>
      <c r="J124" s="26" t="s">
        <v>24</v>
      </c>
      <c r="K124" s="26" t="s">
        <v>25</v>
      </c>
      <c r="L124" s="25" t="s">
        <v>26</v>
      </c>
    </row>
    <row r="125" spans="1:15" x14ac:dyDescent="0.2">
      <c r="A125" s="18"/>
      <c r="B125" s="26" t="s">
        <v>27</v>
      </c>
      <c r="C125" s="26" t="s">
        <v>27</v>
      </c>
      <c r="D125" s="26" t="s">
        <v>28</v>
      </c>
      <c r="E125" s="27" t="s">
        <v>29</v>
      </c>
      <c r="F125" s="26" t="s">
        <v>29</v>
      </c>
      <c r="G125" s="26" t="s">
        <v>27</v>
      </c>
      <c r="H125" s="26" t="s">
        <v>30</v>
      </c>
      <c r="I125" s="26" t="s">
        <v>30</v>
      </c>
      <c r="J125" s="26" t="s">
        <v>30</v>
      </c>
      <c r="K125" s="26" t="s">
        <v>29</v>
      </c>
      <c r="L125" s="25" t="s">
        <v>32</v>
      </c>
    </row>
    <row r="126" spans="1:15" x14ac:dyDescent="0.2">
      <c r="A126" s="18"/>
      <c r="B126" s="26" t="s">
        <v>33</v>
      </c>
      <c r="C126" s="26" t="s">
        <v>34</v>
      </c>
      <c r="D126" s="26" t="s">
        <v>121</v>
      </c>
      <c r="E126" s="27" t="s">
        <v>36</v>
      </c>
      <c r="F126" s="26" t="s">
        <v>37</v>
      </c>
      <c r="G126" s="26" t="s">
        <v>38</v>
      </c>
      <c r="H126" s="26" t="s">
        <v>39</v>
      </c>
      <c r="I126" s="26" t="s">
        <v>98</v>
      </c>
      <c r="J126" s="26" t="s">
        <v>99</v>
      </c>
      <c r="K126" s="26" t="s">
        <v>100</v>
      </c>
      <c r="L126" s="46" t="s">
        <v>43</v>
      </c>
    </row>
    <row r="127" spans="1:15" x14ac:dyDescent="0.2">
      <c r="A127" s="29" t="s">
        <v>44</v>
      </c>
      <c r="B127" s="31">
        <f t="shared" ref="B127:B140" si="21">$B10</f>
        <v>0</v>
      </c>
      <c r="C127" s="31">
        <f t="shared" ref="C127:C140" si="22">$C10</f>
        <v>0</v>
      </c>
      <c r="D127" s="31"/>
      <c r="E127" s="31"/>
      <c r="F127" s="31">
        <f t="shared" ref="F127:F140" si="23">$F10</f>
        <v>0</v>
      </c>
      <c r="G127" s="36"/>
      <c r="H127" s="36" t="str">
        <f>IF(E127=0,"      -",(8.34*E127*C127)/(1-(D127/100)))</f>
        <v xml:space="preserve">      -</v>
      </c>
      <c r="I127" s="36">
        <f t="shared" ref="I127:I140" si="24">(G127*F127)*8.34</f>
        <v>0</v>
      </c>
      <c r="J127" s="36" t="str">
        <f t="shared" ref="J127:J140" si="25">IF(E127=0,"      -",H127*(1-L127/100)-I127)</f>
        <v xml:space="preserve">      -</v>
      </c>
      <c r="K127" s="36" t="str">
        <f t="shared" ref="K127:K140" si="26">IF(E127=0,"    -",(J127/(8.34*B127)))</f>
        <v xml:space="preserve">    -</v>
      </c>
      <c r="L127" s="30">
        <f t="shared" ref="L127:L140" si="27">$L10</f>
        <v>10</v>
      </c>
      <c r="O127" s="3"/>
    </row>
    <row r="128" spans="1:15" x14ac:dyDescent="0.2">
      <c r="A128" s="37" t="s">
        <v>45</v>
      </c>
      <c r="B128" s="38">
        <f t="shared" si="21"/>
        <v>0</v>
      </c>
      <c r="C128" s="38">
        <f t="shared" si="22"/>
        <v>0</v>
      </c>
      <c r="D128" s="38"/>
      <c r="E128" s="38"/>
      <c r="F128" s="38">
        <f t="shared" si="23"/>
        <v>0</v>
      </c>
      <c r="G128" s="39"/>
      <c r="H128" s="36" t="str">
        <f t="shared" ref="H128:H140" si="28">IF(E128=0,"      -",(8.34*E128*C128)/(1-(D128/100)))</f>
        <v xml:space="preserve">      -</v>
      </c>
      <c r="I128" s="39">
        <f t="shared" si="24"/>
        <v>0</v>
      </c>
      <c r="J128" s="39" t="str">
        <f t="shared" si="25"/>
        <v xml:space="preserve">      -</v>
      </c>
      <c r="K128" s="39" t="str">
        <f t="shared" si="26"/>
        <v xml:space="preserve">    -</v>
      </c>
      <c r="L128" s="30">
        <f t="shared" si="27"/>
        <v>10</v>
      </c>
      <c r="O128" s="3"/>
    </row>
    <row r="129" spans="1:17" x14ac:dyDescent="0.2">
      <c r="A129" s="37" t="s">
        <v>46</v>
      </c>
      <c r="B129" s="38">
        <f t="shared" si="21"/>
        <v>0</v>
      </c>
      <c r="C129" s="38">
        <f t="shared" si="22"/>
        <v>0</v>
      </c>
      <c r="D129" s="38"/>
      <c r="E129" s="38"/>
      <c r="F129" s="38">
        <f t="shared" si="23"/>
        <v>0</v>
      </c>
      <c r="G129" s="39"/>
      <c r="H129" s="36" t="str">
        <f t="shared" si="28"/>
        <v xml:space="preserve">      -</v>
      </c>
      <c r="I129" s="39">
        <f t="shared" si="24"/>
        <v>0</v>
      </c>
      <c r="J129" s="39" t="str">
        <f t="shared" si="25"/>
        <v xml:space="preserve">      -</v>
      </c>
      <c r="K129" s="39" t="str">
        <f t="shared" si="26"/>
        <v xml:space="preserve">    -</v>
      </c>
      <c r="L129" s="30">
        <f t="shared" si="27"/>
        <v>10</v>
      </c>
      <c r="O129" s="3"/>
    </row>
    <row r="130" spans="1:17" x14ac:dyDescent="0.2">
      <c r="A130" s="37" t="s">
        <v>47</v>
      </c>
      <c r="B130" s="38">
        <f t="shared" si="21"/>
        <v>0</v>
      </c>
      <c r="C130" s="38">
        <f t="shared" si="22"/>
        <v>0</v>
      </c>
      <c r="D130" s="38"/>
      <c r="E130" s="38"/>
      <c r="F130" s="38">
        <f t="shared" si="23"/>
        <v>0</v>
      </c>
      <c r="G130" s="39"/>
      <c r="H130" s="36" t="str">
        <f t="shared" si="28"/>
        <v xml:space="preserve">      -</v>
      </c>
      <c r="I130" s="39">
        <f t="shared" si="24"/>
        <v>0</v>
      </c>
      <c r="J130" s="39" t="str">
        <f t="shared" si="25"/>
        <v xml:space="preserve">      -</v>
      </c>
      <c r="K130" s="39" t="str">
        <f t="shared" si="26"/>
        <v xml:space="preserve">    -</v>
      </c>
      <c r="L130" s="30">
        <f t="shared" si="27"/>
        <v>10</v>
      </c>
      <c r="O130" s="3"/>
    </row>
    <row r="131" spans="1:17" x14ac:dyDescent="0.2">
      <c r="A131" s="37" t="s">
        <v>48</v>
      </c>
      <c r="B131" s="38">
        <f t="shared" si="21"/>
        <v>0</v>
      </c>
      <c r="C131" s="38">
        <f t="shared" si="22"/>
        <v>0</v>
      </c>
      <c r="D131" s="38"/>
      <c r="E131" s="38"/>
      <c r="F131" s="38">
        <f t="shared" si="23"/>
        <v>0</v>
      </c>
      <c r="G131" s="39"/>
      <c r="H131" s="36" t="str">
        <f t="shared" si="28"/>
        <v xml:space="preserve">      -</v>
      </c>
      <c r="I131" s="39">
        <f t="shared" si="24"/>
        <v>0</v>
      </c>
      <c r="J131" s="39" t="str">
        <f t="shared" si="25"/>
        <v xml:space="preserve">      -</v>
      </c>
      <c r="K131" s="39" t="str">
        <f t="shared" si="26"/>
        <v xml:space="preserve">    -</v>
      </c>
      <c r="L131" s="30">
        <f t="shared" si="27"/>
        <v>10</v>
      </c>
      <c r="O131" s="3"/>
    </row>
    <row r="132" spans="1:17" x14ac:dyDescent="0.2">
      <c r="A132" s="37" t="s">
        <v>49</v>
      </c>
      <c r="B132" s="38">
        <f t="shared" si="21"/>
        <v>0</v>
      </c>
      <c r="C132" s="38">
        <f t="shared" si="22"/>
        <v>0</v>
      </c>
      <c r="D132" s="38"/>
      <c r="E132" s="38"/>
      <c r="F132" s="38">
        <f t="shared" si="23"/>
        <v>0</v>
      </c>
      <c r="G132" s="39"/>
      <c r="H132" s="36" t="str">
        <f t="shared" si="28"/>
        <v xml:space="preserve">      -</v>
      </c>
      <c r="I132" s="39">
        <f t="shared" si="24"/>
        <v>0</v>
      </c>
      <c r="J132" s="39" t="str">
        <f t="shared" si="25"/>
        <v xml:space="preserve">      -</v>
      </c>
      <c r="K132" s="39" t="str">
        <f t="shared" si="26"/>
        <v xml:space="preserve">    -</v>
      </c>
      <c r="L132" s="30">
        <v>10</v>
      </c>
      <c r="O132" s="3"/>
    </row>
    <row r="133" spans="1:17" x14ac:dyDescent="0.2">
      <c r="A133" s="37" t="s">
        <v>50</v>
      </c>
      <c r="B133" s="38">
        <f t="shared" si="21"/>
        <v>0</v>
      </c>
      <c r="C133" s="38">
        <f t="shared" si="22"/>
        <v>0</v>
      </c>
      <c r="D133" s="38"/>
      <c r="E133" s="38"/>
      <c r="F133" s="38">
        <f t="shared" si="23"/>
        <v>0</v>
      </c>
      <c r="G133" s="39"/>
      <c r="H133" s="36" t="str">
        <f t="shared" si="28"/>
        <v xml:space="preserve">      -</v>
      </c>
      <c r="I133" s="39">
        <f t="shared" si="24"/>
        <v>0</v>
      </c>
      <c r="J133" s="39" t="str">
        <f t="shared" si="25"/>
        <v xml:space="preserve">      -</v>
      </c>
      <c r="K133" s="39" t="str">
        <f t="shared" si="26"/>
        <v xml:space="preserve">    -</v>
      </c>
      <c r="L133" s="30">
        <v>10</v>
      </c>
      <c r="O133" s="3"/>
    </row>
    <row r="134" spans="1:17" x14ac:dyDescent="0.2">
      <c r="A134" s="37" t="s">
        <v>51</v>
      </c>
      <c r="B134" s="38">
        <f t="shared" si="21"/>
        <v>0</v>
      </c>
      <c r="C134" s="38">
        <f t="shared" si="22"/>
        <v>0</v>
      </c>
      <c r="D134" s="38"/>
      <c r="E134" s="38"/>
      <c r="F134" s="38">
        <f t="shared" si="23"/>
        <v>0</v>
      </c>
      <c r="G134" s="39"/>
      <c r="H134" s="36" t="str">
        <f t="shared" si="28"/>
        <v xml:space="preserve">      -</v>
      </c>
      <c r="I134" s="39">
        <f t="shared" si="24"/>
        <v>0</v>
      </c>
      <c r="J134" s="39" t="str">
        <f t="shared" si="25"/>
        <v xml:space="preserve">      -</v>
      </c>
      <c r="K134" s="39" t="str">
        <f t="shared" si="26"/>
        <v xml:space="preserve">    -</v>
      </c>
      <c r="L134" s="30">
        <f t="shared" si="27"/>
        <v>10</v>
      </c>
      <c r="O134" s="3"/>
    </row>
    <row r="135" spans="1:17" x14ac:dyDescent="0.2">
      <c r="A135" s="37" t="s">
        <v>52</v>
      </c>
      <c r="B135" s="38">
        <f t="shared" si="21"/>
        <v>0</v>
      </c>
      <c r="C135" s="38">
        <f t="shared" si="22"/>
        <v>0</v>
      </c>
      <c r="D135" s="38"/>
      <c r="E135" s="38"/>
      <c r="F135" s="38">
        <f t="shared" si="23"/>
        <v>0</v>
      </c>
      <c r="G135" s="39"/>
      <c r="H135" s="36" t="str">
        <f t="shared" si="28"/>
        <v xml:space="preserve">      -</v>
      </c>
      <c r="I135" s="39">
        <f t="shared" si="24"/>
        <v>0</v>
      </c>
      <c r="J135" s="39" t="str">
        <f t="shared" si="25"/>
        <v xml:space="preserve">      -</v>
      </c>
      <c r="K135" s="39" t="str">
        <f t="shared" si="26"/>
        <v xml:space="preserve">    -</v>
      </c>
      <c r="L135" s="30">
        <f t="shared" si="27"/>
        <v>10</v>
      </c>
      <c r="O135" s="3"/>
    </row>
    <row r="136" spans="1:17" x14ac:dyDescent="0.2">
      <c r="A136" s="37" t="s">
        <v>53</v>
      </c>
      <c r="B136" s="38">
        <f t="shared" si="21"/>
        <v>0</v>
      </c>
      <c r="C136" s="38">
        <f t="shared" si="22"/>
        <v>0</v>
      </c>
      <c r="D136" s="38"/>
      <c r="E136" s="38"/>
      <c r="F136" s="38">
        <f t="shared" si="23"/>
        <v>0</v>
      </c>
      <c r="G136" s="39"/>
      <c r="H136" s="36" t="str">
        <f t="shared" si="28"/>
        <v xml:space="preserve">      -</v>
      </c>
      <c r="I136" s="39">
        <f t="shared" si="24"/>
        <v>0</v>
      </c>
      <c r="J136" s="39" t="str">
        <f t="shared" si="25"/>
        <v xml:space="preserve">      -</v>
      </c>
      <c r="K136" s="39" t="str">
        <f t="shared" si="26"/>
        <v xml:space="preserve">    -</v>
      </c>
      <c r="L136" s="30">
        <v>10</v>
      </c>
      <c r="O136" s="3"/>
    </row>
    <row r="137" spans="1:17" x14ac:dyDescent="0.2">
      <c r="A137" s="37" t="s">
        <v>54</v>
      </c>
      <c r="B137" s="38">
        <f t="shared" si="21"/>
        <v>0</v>
      </c>
      <c r="C137" s="38">
        <f t="shared" si="22"/>
        <v>0</v>
      </c>
      <c r="D137" s="38"/>
      <c r="E137" s="38"/>
      <c r="F137" s="38">
        <f t="shared" si="23"/>
        <v>0</v>
      </c>
      <c r="G137" s="39"/>
      <c r="H137" s="36" t="str">
        <f t="shared" si="28"/>
        <v xml:space="preserve">      -</v>
      </c>
      <c r="I137" s="39">
        <f t="shared" si="24"/>
        <v>0</v>
      </c>
      <c r="J137" s="39" t="str">
        <f t="shared" si="25"/>
        <v xml:space="preserve">      -</v>
      </c>
      <c r="K137" s="39" t="str">
        <f t="shared" si="26"/>
        <v xml:space="preserve">    -</v>
      </c>
      <c r="L137" s="30">
        <f t="shared" si="27"/>
        <v>10</v>
      </c>
      <c r="O137" s="3"/>
    </row>
    <row r="138" spans="1:17" x14ac:dyDescent="0.2">
      <c r="A138" s="37" t="s">
        <v>55</v>
      </c>
      <c r="B138" s="38">
        <f t="shared" si="21"/>
        <v>0</v>
      </c>
      <c r="C138" s="38">
        <f t="shared" si="22"/>
        <v>0</v>
      </c>
      <c r="D138" s="38"/>
      <c r="E138" s="38"/>
      <c r="F138" s="38">
        <f t="shared" si="23"/>
        <v>0</v>
      </c>
      <c r="G138" s="39"/>
      <c r="H138" s="36" t="str">
        <f t="shared" si="28"/>
        <v xml:space="preserve">      -</v>
      </c>
      <c r="I138" s="39">
        <f t="shared" si="24"/>
        <v>0</v>
      </c>
      <c r="J138" s="39" t="str">
        <f t="shared" si="25"/>
        <v xml:space="preserve">      -</v>
      </c>
      <c r="K138" s="39" t="str">
        <f t="shared" si="26"/>
        <v xml:space="preserve">    -</v>
      </c>
      <c r="L138" s="30">
        <v>10</v>
      </c>
      <c r="O138" s="3"/>
    </row>
    <row r="139" spans="1:17" x14ac:dyDescent="0.2">
      <c r="A139" s="37" t="s">
        <v>56</v>
      </c>
      <c r="B139" s="38">
        <f t="shared" si="21"/>
        <v>0</v>
      </c>
      <c r="C139" s="38">
        <f t="shared" si="22"/>
        <v>0</v>
      </c>
      <c r="D139" s="38"/>
      <c r="E139" s="38"/>
      <c r="F139" s="38">
        <f t="shared" si="23"/>
        <v>0</v>
      </c>
      <c r="G139" s="39"/>
      <c r="H139" s="36" t="str">
        <f t="shared" si="28"/>
        <v xml:space="preserve">      -</v>
      </c>
      <c r="I139" s="39">
        <f t="shared" si="24"/>
        <v>0</v>
      </c>
      <c r="J139" s="39" t="str">
        <f t="shared" si="25"/>
        <v xml:space="preserve">      -</v>
      </c>
      <c r="K139" s="39" t="str">
        <f t="shared" si="26"/>
        <v xml:space="preserve">    -</v>
      </c>
      <c r="L139" s="30">
        <f t="shared" si="27"/>
        <v>10</v>
      </c>
      <c r="O139" s="3"/>
    </row>
    <row r="140" spans="1:17" x14ac:dyDescent="0.2">
      <c r="A140" s="37" t="s">
        <v>57</v>
      </c>
      <c r="B140" s="38">
        <f t="shared" si="21"/>
        <v>0</v>
      </c>
      <c r="C140" s="38">
        <f t="shared" si="22"/>
        <v>0</v>
      </c>
      <c r="D140" s="38"/>
      <c r="E140" s="38"/>
      <c r="F140" s="38">
        <f t="shared" si="23"/>
        <v>0</v>
      </c>
      <c r="G140" s="39"/>
      <c r="H140" s="36" t="str">
        <f t="shared" si="28"/>
        <v xml:space="preserve">      -</v>
      </c>
      <c r="I140" s="39">
        <f t="shared" si="24"/>
        <v>0</v>
      </c>
      <c r="J140" s="39" t="str">
        <f t="shared" si="25"/>
        <v xml:space="preserve">      -</v>
      </c>
      <c r="K140" s="39" t="str">
        <f t="shared" si="26"/>
        <v xml:space="preserve">    -</v>
      </c>
      <c r="L140" s="30">
        <f t="shared" si="27"/>
        <v>10</v>
      </c>
      <c r="Q140" s="3"/>
    </row>
    <row r="141" spans="1:17" x14ac:dyDescent="0.2">
      <c r="A141" s="1" t="s">
        <v>33</v>
      </c>
      <c r="B141" s="4" t="s">
        <v>59</v>
      </c>
    </row>
    <row r="142" spans="1:17" x14ac:dyDescent="0.2">
      <c r="A142" s="1" t="s">
        <v>60</v>
      </c>
      <c r="B142" s="4" t="s">
        <v>61</v>
      </c>
    </row>
    <row r="143" spans="1:17" x14ac:dyDescent="0.2">
      <c r="A143" s="1" t="s">
        <v>122</v>
      </c>
      <c r="B143" s="4" t="s">
        <v>123</v>
      </c>
    </row>
    <row r="144" spans="1:17" x14ac:dyDescent="0.2">
      <c r="A144" s="1" t="s">
        <v>64</v>
      </c>
      <c r="B144" s="4" t="s">
        <v>124</v>
      </c>
    </row>
    <row r="145" spans="1:16" x14ac:dyDescent="0.2">
      <c r="A145" s="1" t="s">
        <v>66</v>
      </c>
      <c r="B145" s="4" t="s">
        <v>67</v>
      </c>
    </row>
    <row r="146" spans="1:16" x14ac:dyDescent="0.2">
      <c r="A146" s="1" t="s">
        <v>68</v>
      </c>
      <c r="B146" s="4" t="s">
        <v>69</v>
      </c>
    </row>
    <row r="147" spans="1:16" x14ac:dyDescent="0.2">
      <c r="A147" s="1" t="s">
        <v>70</v>
      </c>
      <c r="B147" s="4" t="s">
        <v>71</v>
      </c>
    </row>
    <row r="148" spans="1:16" x14ac:dyDescent="0.2">
      <c r="A148" s="1" t="s">
        <v>72</v>
      </c>
      <c r="B148" s="4" t="s">
        <v>73</v>
      </c>
    </row>
    <row r="149" spans="1:16" x14ac:dyDescent="0.2">
      <c r="A149" s="1" t="s">
        <v>74</v>
      </c>
      <c r="B149" s="4" t="s">
        <v>75</v>
      </c>
    </row>
    <row r="150" spans="1:16" x14ac:dyDescent="0.2">
      <c r="A150" s="1" t="s">
        <v>76</v>
      </c>
      <c r="B150" s="1" t="s">
        <v>77</v>
      </c>
    </row>
    <row r="151" spans="1:16" x14ac:dyDescent="0.2">
      <c r="A151" s="1" t="s">
        <v>78</v>
      </c>
      <c r="B151" s="1" t="s">
        <v>79</v>
      </c>
    </row>
    <row r="152" spans="1:16" x14ac:dyDescent="0.2">
      <c r="A152" s="1" t="s">
        <v>80</v>
      </c>
      <c r="B152" s="1" t="s">
        <v>81</v>
      </c>
    </row>
    <row r="153" spans="1:16" x14ac:dyDescent="0.2">
      <c r="A153" s="1" t="s">
        <v>82</v>
      </c>
      <c r="B153" s="33" t="s">
        <v>83</v>
      </c>
      <c r="C153" s="34"/>
    </row>
    <row r="154" spans="1:16" x14ac:dyDescent="0.2">
      <c r="A154" s="1" t="s">
        <v>84</v>
      </c>
      <c r="B154" s="1" t="s">
        <v>125</v>
      </c>
    </row>
    <row r="155" spans="1:16" x14ac:dyDescent="0.2">
      <c r="N155" s="13"/>
    </row>
    <row r="156" spans="1:16" x14ac:dyDescent="0.2">
      <c r="A156" s="1" t="s">
        <v>86</v>
      </c>
      <c r="B156" s="3"/>
      <c r="G156" s="52" t="s">
        <v>205</v>
      </c>
      <c r="N156" s="13"/>
    </row>
    <row r="157" spans="1:16" x14ac:dyDescent="0.2">
      <c r="B157" s="3"/>
    </row>
    <row r="158" spans="1:16" ht="18.75" x14ac:dyDescent="0.3">
      <c r="A158" s="10" t="s">
        <v>0</v>
      </c>
      <c r="B158" s="11"/>
      <c r="C158" s="11"/>
      <c r="D158" s="11"/>
      <c r="E158" s="11"/>
      <c r="F158" s="10" t="s">
        <v>126</v>
      </c>
      <c r="G158" s="12" t="s">
        <v>127</v>
      </c>
      <c r="H158" s="12" t="s">
        <v>128</v>
      </c>
      <c r="I158" s="11"/>
      <c r="J158" s="35" t="s">
        <v>88</v>
      </c>
      <c r="K158" s="13"/>
      <c r="L158" s="13"/>
      <c r="M158" s="13"/>
    </row>
    <row r="159" spans="1:16" ht="18.75" x14ac:dyDescent="0.3">
      <c r="A159" s="11"/>
      <c r="B159" s="10" t="s">
        <v>129</v>
      </c>
      <c r="C159" s="11"/>
      <c r="D159" s="11"/>
      <c r="E159" s="11"/>
      <c r="F159" s="11"/>
      <c r="G159" s="11"/>
      <c r="H159" s="11"/>
      <c r="I159" s="11"/>
      <c r="J159" s="13"/>
      <c r="K159" s="13"/>
      <c r="L159" s="13"/>
      <c r="M159" s="13"/>
      <c r="O159" s="6" t="s">
        <v>130</v>
      </c>
      <c r="P159" s="6" t="s">
        <v>131</v>
      </c>
    </row>
    <row r="160" spans="1:16" x14ac:dyDescent="0.2">
      <c r="A160" s="14"/>
      <c r="B160" s="41" t="s">
        <v>91</v>
      </c>
      <c r="C160" s="16"/>
      <c r="D160" s="16"/>
      <c r="E160" s="16"/>
      <c r="F160" s="16"/>
      <c r="G160" s="16"/>
      <c r="H160" s="16"/>
      <c r="I160" s="17"/>
      <c r="J160" s="15" t="s">
        <v>132</v>
      </c>
      <c r="K160" s="17"/>
      <c r="L160" s="15" t="s">
        <v>104</v>
      </c>
      <c r="M160" s="17"/>
      <c r="O160" s="2"/>
      <c r="P160" s="2"/>
    </row>
    <row r="161" spans="1:18" x14ac:dyDescent="0.2">
      <c r="A161" s="18"/>
      <c r="B161" s="19"/>
      <c r="C161" s="19"/>
      <c r="D161" s="19"/>
      <c r="E161" s="19"/>
      <c r="F161" s="19"/>
      <c r="G161" s="19"/>
      <c r="H161" s="19"/>
      <c r="I161" s="20"/>
      <c r="J161" s="19"/>
      <c r="K161" s="20"/>
      <c r="L161" s="19"/>
      <c r="M161" s="20"/>
      <c r="O161" s="6" t="s">
        <v>133</v>
      </c>
      <c r="P161" s="6" t="s">
        <v>134</v>
      </c>
      <c r="Q161" s="6" t="s">
        <v>133</v>
      </c>
      <c r="R161" s="6" t="s">
        <v>134</v>
      </c>
    </row>
    <row r="162" spans="1:18" x14ac:dyDescent="0.2">
      <c r="A162" s="18"/>
      <c r="B162" s="21" t="s">
        <v>7</v>
      </c>
      <c r="C162" s="21" t="s">
        <v>8</v>
      </c>
      <c r="D162" s="21" t="s">
        <v>135</v>
      </c>
      <c r="E162" s="21" t="s">
        <v>136</v>
      </c>
      <c r="F162" s="21" t="s">
        <v>9</v>
      </c>
      <c r="G162" s="22" t="s">
        <v>137</v>
      </c>
      <c r="H162" s="15" t="s">
        <v>138</v>
      </c>
      <c r="I162" s="23" t="s">
        <v>12</v>
      </c>
      <c r="J162" s="21" t="s">
        <v>13</v>
      </c>
      <c r="K162" s="21" t="s">
        <v>14</v>
      </c>
      <c r="L162" s="24" t="s">
        <v>120</v>
      </c>
      <c r="M162" s="21" t="s">
        <v>15</v>
      </c>
      <c r="N162" s="45" t="s">
        <v>139</v>
      </c>
      <c r="O162" s="6" t="s">
        <v>140</v>
      </c>
      <c r="P162" s="6" t="s">
        <v>140</v>
      </c>
      <c r="Q162" s="6" t="s">
        <v>141</v>
      </c>
      <c r="R162" s="6" t="s">
        <v>141</v>
      </c>
    </row>
    <row r="163" spans="1:18" x14ac:dyDescent="0.2">
      <c r="A163" s="25" t="s">
        <v>17</v>
      </c>
      <c r="B163" s="26" t="s">
        <v>18</v>
      </c>
      <c r="C163" s="26" t="s">
        <v>18</v>
      </c>
      <c r="D163" s="26" t="s">
        <v>18</v>
      </c>
      <c r="E163" s="26" t="s">
        <v>142</v>
      </c>
      <c r="F163" s="26" t="s">
        <v>19</v>
      </c>
      <c r="G163" s="27" t="s">
        <v>143</v>
      </c>
      <c r="H163" s="21" t="s">
        <v>21</v>
      </c>
      <c r="I163" s="21" t="s">
        <v>18</v>
      </c>
      <c r="J163" s="26" t="s">
        <v>22</v>
      </c>
      <c r="K163" s="26" t="s">
        <v>23</v>
      </c>
      <c r="L163" s="26" t="s">
        <v>24</v>
      </c>
      <c r="M163" s="26" t="s">
        <v>25</v>
      </c>
      <c r="N163" s="25" t="s">
        <v>144</v>
      </c>
      <c r="O163" s="6" t="s">
        <v>145</v>
      </c>
      <c r="P163" s="6" t="s">
        <v>146</v>
      </c>
      <c r="Q163" s="6" t="s">
        <v>147</v>
      </c>
      <c r="R163" s="6" t="s">
        <v>147</v>
      </c>
    </row>
    <row r="164" spans="1:18" x14ac:dyDescent="0.2">
      <c r="A164" s="18"/>
      <c r="B164" s="26" t="s">
        <v>27</v>
      </c>
      <c r="C164" s="26" t="s">
        <v>27</v>
      </c>
      <c r="D164" s="26" t="s">
        <v>27</v>
      </c>
      <c r="E164" s="26" t="s">
        <v>28</v>
      </c>
      <c r="F164" s="26" t="s">
        <v>28</v>
      </c>
      <c r="G164" s="27" t="s">
        <v>148</v>
      </c>
      <c r="H164" s="26" t="s">
        <v>29</v>
      </c>
      <c r="I164" s="26" t="s">
        <v>27</v>
      </c>
      <c r="J164" s="26" t="s">
        <v>30</v>
      </c>
      <c r="K164" s="26" t="s">
        <v>30</v>
      </c>
      <c r="L164" s="28" t="s">
        <v>149</v>
      </c>
      <c r="M164" s="26" t="s">
        <v>29</v>
      </c>
      <c r="N164" s="25" t="s">
        <v>150</v>
      </c>
      <c r="O164" s="6" t="s">
        <v>151</v>
      </c>
      <c r="P164" s="6" t="s">
        <v>151</v>
      </c>
      <c r="Q164" s="6" t="s">
        <v>148</v>
      </c>
      <c r="R164" s="6" t="s">
        <v>148</v>
      </c>
    </row>
    <row r="165" spans="1:18" x14ac:dyDescent="0.2">
      <c r="A165" s="18"/>
      <c r="B165" s="26" t="s">
        <v>33</v>
      </c>
      <c r="C165" s="26" t="s">
        <v>34</v>
      </c>
      <c r="D165" s="26" t="s">
        <v>152</v>
      </c>
      <c r="E165" s="26" t="s">
        <v>153</v>
      </c>
      <c r="F165" s="26" t="s">
        <v>35</v>
      </c>
      <c r="G165" s="27" t="s">
        <v>154</v>
      </c>
      <c r="H165" s="26" t="s">
        <v>37</v>
      </c>
      <c r="I165" s="26" t="s">
        <v>38</v>
      </c>
      <c r="J165" s="26" t="s">
        <v>39</v>
      </c>
      <c r="K165" s="26" t="s">
        <v>98</v>
      </c>
      <c r="L165" s="26" t="s">
        <v>99</v>
      </c>
      <c r="M165" s="26" t="s">
        <v>100</v>
      </c>
      <c r="N165" s="46" t="s">
        <v>155</v>
      </c>
      <c r="O165" s="6" t="s">
        <v>156</v>
      </c>
      <c r="Q165" s="6" t="s">
        <v>157</v>
      </c>
      <c r="R165" s="6" t="s">
        <v>158</v>
      </c>
    </row>
    <row r="166" spans="1:18" x14ac:dyDescent="0.2">
      <c r="A166" s="29" t="s">
        <v>44</v>
      </c>
      <c r="B166" s="31"/>
      <c r="C166" s="31"/>
      <c r="D166" s="31"/>
      <c r="E166" s="31"/>
      <c r="F166" s="31"/>
      <c r="G166" s="31">
        <v>41</v>
      </c>
      <c r="H166" s="31"/>
      <c r="I166" s="36"/>
      <c r="J166" s="36" t="e">
        <f t="shared" ref="J166:J179" si="29">IF(G166=0,"      -",(8.34*G166*(E166/100)*D166)/(F166/100))</f>
        <v>#DIV/0!</v>
      </c>
      <c r="K166" s="36">
        <f t="shared" ref="K166:K179" si="30">(I166*H166)*8.34</f>
        <v>0</v>
      </c>
      <c r="L166" s="36" t="e">
        <f t="shared" ref="L166:L179" si="31">IF(G166=0,"      -",J166*(1-N166/100)-K166)</f>
        <v>#DIV/0!</v>
      </c>
      <c r="M166" s="36" t="e">
        <f t="shared" ref="M166:M179" si="32">IF(G166=0,"     -",(L166/(8.34*B166)))</f>
        <v>#DIV/0!</v>
      </c>
      <c r="N166" s="30">
        <f t="shared" ref="N166:N179" si="33">$L10</f>
        <v>10</v>
      </c>
      <c r="O166" s="2"/>
      <c r="P166" s="2"/>
      <c r="Q166" s="7" t="e">
        <f t="shared" ref="Q166:Q179" si="34">O166*$O$160/D166*(E166/100)*3046</f>
        <v>#DIV/0!</v>
      </c>
      <c r="R166" s="2" t="e">
        <f t="shared" ref="R166:R179" si="35">P166*$O$160/$P$160*D166*(E166/100)*3046</f>
        <v>#DIV/0!</v>
      </c>
    </row>
    <row r="167" spans="1:18" x14ac:dyDescent="0.2">
      <c r="A167" s="37" t="s">
        <v>45</v>
      </c>
      <c r="B167" s="38"/>
      <c r="C167" s="38"/>
      <c r="D167" s="31"/>
      <c r="E167" s="31"/>
      <c r="F167" s="38"/>
      <c r="G167" s="38">
        <v>39</v>
      </c>
      <c r="H167" s="38"/>
      <c r="I167" s="36"/>
      <c r="J167" s="39" t="e">
        <f t="shared" si="29"/>
        <v>#DIV/0!</v>
      </c>
      <c r="K167" s="39">
        <f t="shared" si="30"/>
        <v>0</v>
      </c>
      <c r="L167" s="39" t="e">
        <f t="shared" si="31"/>
        <v>#DIV/0!</v>
      </c>
      <c r="M167" s="39" t="e">
        <f t="shared" si="32"/>
        <v>#DIV/0!</v>
      </c>
      <c r="N167" s="30">
        <f t="shared" si="33"/>
        <v>10</v>
      </c>
      <c r="O167" s="2"/>
      <c r="P167" s="2"/>
      <c r="Q167" s="2" t="e">
        <f t="shared" si="34"/>
        <v>#DIV/0!</v>
      </c>
      <c r="R167" s="2" t="e">
        <f t="shared" si="35"/>
        <v>#DIV/0!</v>
      </c>
    </row>
    <row r="168" spans="1:18" x14ac:dyDescent="0.2">
      <c r="A168" s="37" t="s">
        <v>46</v>
      </c>
      <c r="B168" s="38"/>
      <c r="C168" s="38"/>
      <c r="D168" s="31"/>
      <c r="E168" s="31"/>
      <c r="F168" s="38"/>
      <c r="G168" s="38"/>
      <c r="H168" s="38"/>
      <c r="I168" s="36"/>
      <c r="J168" s="39" t="str">
        <f t="shared" si="29"/>
        <v xml:space="preserve">      -</v>
      </c>
      <c r="K168" s="39">
        <f t="shared" si="30"/>
        <v>0</v>
      </c>
      <c r="L168" s="39" t="str">
        <f t="shared" si="31"/>
        <v xml:space="preserve">      -</v>
      </c>
      <c r="M168" s="39" t="str">
        <f t="shared" si="32"/>
        <v xml:space="preserve">     -</v>
      </c>
      <c r="N168" s="30">
        <f t="shared" si="33"/>
        <v>10</v>
      </c>
      <c r="O168" s="2"/>
      <c r="P168" s="2"/>
      <c r="Q168" s="8" t="e">
        <f t="shared" si="34"/>
        <v>#DIV/0!</v>
      </c>
      <c r="R168" s="2" t="e">
        <f t="shared" si="35"/>
        <v>#DIV/0!</v>
      </c>
    </row>
    <row r="169" spans="1:18" x14ac:dyDescent="0.2">
      <c r="A169" s="37" t="s">
        <v>47</v>
      </c>
      <c r="B169" s="38"/>
      <c r="C169" s="38"/>
      <c r="D169" s="31"/>
      <c r="E169" s="31"/>
      <c r="F169" s="38"/>
      <c r="G169" s="38"/>
      <c r="H169" s="38"/>
      <c r="I169" s="36"/>
      <c r="J169" s="39" t="str">
        <f t="shared" si="29"/>
        <v xml:space="preserve">      -</v>
      </c>
      <c r="K169" s="39">
        <f t="shared" si="30"/>
        <v>0</v>
      </c>
      <c r="L169" s="39" t="str">
        <f t="shared" si="31"/>
        <v xml:space="preserve">      -</v>
      </c>
      <c r="M169" s="39" t="str">
        <f t="shared" si="32"/>
        <v xml:space="preserve">     -</v>
      </c>
      <c r="N169" s="30">
        <f t="shared" si="33"/>
        <v>10</v>
      </c>
      <c r="O169" s="2"/>
      <c r="P169" s="2"/>
      <c r="Q169" s="8" t="e">
        <f t="shared" si="34"/>
        <v>#DIV/0!</v>
      </c>
      <c r="R169" s="2" t="e">
        <f t="shared" si="35"/>
        <v>#DIV/0!</v>
      </c>
    </row>
    <row r="170" spans="1:18" x14ac:dyDescent="0.2">
      <c r="A170" s="37" t="s">
        <v>48</v>
      </c>
      <c r="B170" s="38"/>
      <c r="C170" s="38"/>
      <c r="D170" s="31"/>
      <c r="E170" s="31"/>
      <c r="F170" s="38"/>
      <c r="G170" s="38">
        <v>1500</v>
      </c>
      <c r="H170" s="38"/>
      <c r="I170" s="36"/>
      <c r="J170" s="39" t="e">
        <f t="shared" si="29"/>
        <v>#DIV/0!</v>
      </c>
      <c r="K170" s="39">
        <f t="shared" si="30"/>
        <v>0</v>
      </c>
      <c r="L170" s="39" t="e">
        <f t="shared" si="31"/>
        <v>#DIV/0!</v>
      </c>
      <c r="M170" s="39" t="e">
        <f t="shared" si="32"/>
        <v>#DIV/0!</v>
      </c>
      <c r="N170" s="30">
        <f t="shared" si="33"/>
        <v>10</v>
      </c>
      <c r="O170" s="2"/>
      <c r="P170" s="2"/>
      <c r="Q170" s="8" t="e">
        <f t="shared" si="34"/>
        <v>#DIV/0!</v>
      </c>
      <c r="R170" s="2" t="e">
        <f t="shared" si="35"/>
        <v>#DIV/0!</v>
      </c>
    </row>
    <row r="171" spans="1:18" x14ac:dyDescent="0.2">
      <c r="A171" s="37" t="s">
        <v>49</v>
      </c>
      <c r="B171" s="38"/>
      <c r="C171" s="38"/>
      <c r="D171" s="31"/>
      <c r="E171" s="31"/>
      <c r="F171" s="38"/>
      <c r="G171" s="38"/>
      <c r="H171" s="38"/>
      <c r="I171" s="36"/>
      <c r="J171" s="39" t="str">
        <f t="shared" si="29"/>
        <v xml:space="preserve">      -</v>
      </c>
      <c r="K171" s="39">
        <f t="shared" si="30"/>
        <v>0</v>
      </c>
      <c r="L171" s="39" t="str">
        <f t="shared" si="31"/>
        <v xml:space="preserve">      -</v>
      </c>
      <c r="M171" s="39" t="str">
        <f t="shared" si="32"/>
        <v xml:space="preserve">     -</v>
      </c>
      <c r="N171" s="30">
        <v>10</v>
      </c>
      <c r="O171" s="2"/>
      <c r="P171" s="2"/>
      <c r="Q171" s="2" t="e">
        <f t="shared" si="34"/>
        <v>#DIV/0!</v>
      </c>
      <c r="R171" s="2" t="e">
        <f t="shared" si="35"/>
        <v>#DIV/0!</v>
      </c>
    </row>
    <row r="172" spans="1:18" x14ac:dyDescent="0.2">
      <c r="A172" s="37" t="s">
        <v>50</v>
      </c>
      <c r="B172" s="38"/>
      <c r="C172" s="38"/>
      <c r="D172" s="31"/>
      <c r="E172" s="31"/>
      <c r="F172" s="38"/>
      <c r="G172" s="38"/>
      <c r="H172" s="38"/>
      <c r="I172" s="36"/>
      <c r="J172" s="39" t="str">
        <f t="shared" si="29"/>
        <v xml:space="preserve">      -</v>
      </c>
      <c r="K172" s="39">
        <f t="shared" si="30"/>
        <v>0</v>
      </c>
      <c r="L172" s="39" t="str">
        <f t="shared" si="31"/>
        <v xml:space="preserve">      -</v>
      </c>
      <c r="M172" s="39" t="str">
        <f t="shared" si="32"/>
        <v xml:space="preserve">     -</v>
      </c>
      <c r="N172" s="30">
        <v>10</v>
      </c>
      <c r="O172" s="2"/>
      <c r="P172" s="2"/>
      <c r="Q172" s="2" t="e">
        <f t="shared" si="34"/>
        <v>#DIV/0!</v>
      </c>
      <c r="R172" s="2" t="e">
        <f t="shared" si="35"/>
        <v>#DIV/0!</v>
      </c>
    </row>
    <row r="173" spans="1:18" x14ac:dyDescent="0.2">
      <c r="A173" s="37" t="s">
        <v>51</v>
      </c>
      <c r="B173" s="38"/>
      <c r="C173" s="38"/>
      <c r="D173" s="31"/>
      <c r="E173" s="31"/>
      <c r="F173" s="38"/>
      <c r="G173" s="38">
        <v>300</v>
      </c>
      <c r="H173" s="38"/>
      <c r="I173" s="36"/>
      <c r="J173" s="39" t="e">
        <f t="shared" si="29"/>
        <v>#DIV/0!</v>
      </c>
      <c r="K173" s="39">
        <f t="shared" si="30"/>
        <v>0</v>
      </c>
      <c r="L173" s="39" t="e">
        <f t="shared" si="31"/>
        <v>#DIV/0!</v>
      </c>
      <c r="M173" s="39" t="e">
        <f t="shared" si="32"/>
        <v>#DIV/0!</v>
      </c>
      <c r="N173" s="30">
        <f t="shared" si="33"/>
        <v>10</v>
      </c>
      <c r="O173" s="2"/>
      <c r="P173" s="2"/>
      <c r="Q173" s="2" t="e">
        <f t="shared" si="34"/>
        <v>#DIV/0!</v>
      </c>
      <c r="R173" s="2" t="e">
        <f t="shared" si="35"/>
        <v>#DIV/0!</v>
      </c>
    </row>
    <row r="174" spans="1:18" x14ac:dyDescent="0.2">
      <c r="A174" s="37" t="s">
        <v>52</v>
      </c>
      <c r="B174" s="38"/>
      <c r="C174" s="38"/>
      <c r="D174" s="31"/>
      <c r="E174" s="31"/>
      <c r="F174" s="38"/>
      <c r="G174" s="38">
        <v>17</v>
      </c>
      <c r="H174" s="38"/>
      <c r="I174" s="36"/>
      <c r="J174" s="39" t="e">
        <f t="shared" si="29"/>
        <v>#DIV/0!</v>
      </c>
      <c r="K174" s="39">
        <f t="shared" si="30"/>
        <v>0</v>
      </c>
      <c r="L174" s="39" t="e">
        <f t="shared" si="31"/>
        <v>#DIV/0!</v>
      </c>
      <c r="M174" s="39" t="e">
        <f t="shared" si="32"/>
        <v>#DIV/0!</v>
      </c>
      <c r="N174" s="30">
        <f t="shared" si="33"/>
        <v>10</v>
      </c>
      <c r="O174" s="2"/>
      <c r="P174" s="2"/>
      <c r="Q174" s="2" t="e">
        <f t="shared" si="34"/>
        <v>#DIV/0!</v>
      </c>
      <c r="R174" s="2" t="e">
        <f t="shared" si="35"/>
        <v>#DIV/0!</v>
      </c>
    </row>
    <row r="175" spans="1:18" x14ac:dyDescent="0.2">
      <c r="A175" s="37" t="s">
        <v>53</v>
      </c>
      <c r="B175" s="38"/>
      <c r="C175" s="38"/>
      <c r="D175" s="31"/>
      <c r="E175" s="31"/>
      <c r="F175" s="38"/>
      <c r="G175" s="38"/>
      <c r="H175" s="38"/>
      <c r="I175" s="36"/>
      <c r="J175" s="39" t="str">
        <f t="shared" si="29"/>
        <v xml:space="preserve">      -</v>
      </c>
      <c r="K175" s="39">
        <f t="shared" si="30"/>
        <v>0</v>
      </c>
      <c r="L175" s="39" t="str">
        <f t="shared" si="31"/>
        <v xml:space="preserve">      -</v>
      </c>
      <c r="M175" s="39" t="str">
        <f t="shared" si="32"/>
        <v xml:space="preserve">     -</v>
      </c>
      <c r="N175" s="30">
        <v>10</v>
      </c>
      <c r="O175" s="2"/>
      <c r="P175" s="2"/>
      <c r="Q175" s="2" t="e">
        <f t="shared" si="34"/>
        <v>#DIV/0!</v>
      </c>
      <c r="R175" s="2" t="e">
        <f t="shared" si="35"/>
        <v>#DIV/0!</v>
      </c>
    </row>
    <row r="176" spans="1:18" x14ac:dyDescent="0.2">
      <c r="A176" s="37" t="s">
        <v>54</v>
      </c>
      <c r="B176" s="38"/>
      <c r="C176" s="38"/>
      <c r="D176" s="31"/>
      <c r="E176" s="31"/>
      <c r="F176" s="38"/>
      <c r="G176" s="38">
        <v>420</v>
      </c>
      <c r="H176" s="38"/>
      <c r="I176" s="36"/>
      <c r="J176" s="39" t="e">
        <f t="shared" si="29"/>
        <v>#DIV/0!</v>
      </c>
      <c r="K176" s="39">
        <f t="shared" si="30"/>
        <v>0</v>
      </c>
      <c r="L176" s="39" t="e">
        <f t="shared" si="31"/>
        <v>#DIV/0!</v>
      </c>
      <c r="M176" s="39" t="e">
        <f t="shared" si="32"/>
        <v>#DIV/0!</v>
      </c>
      <c r="N176" s="30">
        <v>10</v>
      </c>
      <c r="O176" s="2"/>
      <c r="P176" s="2"/>
      <c r="Q176" s="2" t="e">
        <f t="shared" si="34"/>
        <v>#DIV/0!</v>
      </c>
      <c r="R176" s="2" t="e">
        <f t="shared" si="35"/>
        <v>#DIV/0!</v>
      </c>
    </row>
    <row r="177" spans="1:18" x14ac:dyDescent="0.2">
      <c r="A177" s="37" t="s">
        <v>55</v>
      </c>
      <c r="B177" s="38"/>
      <c r="C177" s="38"/>
      <c r="D177" s="31"/>
      <c r="E177" s="31"/>
      <c r="F177" s="38"/>
      <c r="G177" s="38"/>
      <c r="H177" s="38"/>
      <c r="I177" s="36"/>
      <c r="J177" s="39" t="str">
        <f t="shared" si="29"/>
        <v xml:space="preserve">      -</v>
      </c>
      <c r="K177" s="39">
        <f t="shared" si="30"/>
        <v>0</v>
      </c>
      <c r="L177" s="39" t="str">
        <f t="shared" si="31"/>
        <v xml:space="preserve">      -</v>
      </c>
      <c r="M177" s="39" t="str">
        <f t="shared" si="32"/>
        <v xml:space="preserve">     -</v>
      </c>
      <c r="N177" s="30">
        <v>10</v>
      </c>
      <c r="O177" s="2"/>
      <c r="P177" s="2"/>
      <c r="Q177" s="2" t="e">
        <f t="shared" si="34"/>
        <v>#DIV/0!</v>
      </c>
      <c r="R177" s="2" t="e">
        <f t="shared" si="35"/>
        <v>#DIV/0!</v>
      </c>
    </row>
    <row r="178" spans="1:18" x14ac:dyDescent="0.2">
      <c r="A178" s="37" t="s">
        <v>56</v>
      </c>
      <c r="B178" s="38"/>
      <c r="C178" s="38"/>
      <c r="D178" s="31"/>
      <c r="E178" s="31"/>
      <c r="F178" s="38"/>
      <c r="G178" s="38"/>
      <c r="H178" s="38"/>
      <c r="I178" s="36"/>
      <c r="J178" s="39" t="str">
        <f t="shared" si="29"/>
        <v xml:space="preserve">      -</v>
      </c>
      <c r="K178" s="39">
        <f t="shared" si="30"/>
        <v>0</v>
      </c>
      <c r="L178" s="39" t="str">
        <f t="shared" si="31"/>
        <v xml:space="preserve">      -</v>
      </c>
      <c r="M178" s="39" t="str">
        <f t="shared" si="32"/>
        <v xml:space="preserve">     -</v>
      </c>
      <c r="N178" s="30">
        <f t="shared" si="33"/>
        <v>10</v>
      </c>
      <c r="O178" s="2"/>
      <c r="P178" s="2"/>
      <c r="Q178" s="2" t="e">
        <f t="shared" si="34"/>
        <v>#DIV/0!</v>
      </c>
      <c r="R178" s="2" t="e">
        <f t="shared" si="35"/>
        <v>#DIV/0!</v>
      </c>
    </row>
    <row r="179" spans="1:18" x14ac:dyDescent="0.2">
      <c r="A179" s="37" t="s">
        <v>57</v>
      </c>
      <c r="B179" s="38"/>
      <c r="C179" s="38"/>
      <c r="D179" s="31"/>
      <c r="E179" s="31"/>
      <c r="F179" s="38"/>
      <c r="G179" s="38">
        <v>2800</v>
      </c>
      <c r="H179" s="38"/>
      <c r="I179" s="39"/>
      <c r="J179" s="39" t="e">
        <f t="shared" si="29"/>
        <v>#DIV/0!</v>
      </c>
      <c r="K179" s="39">
        <f t="shared" si="30"/>
        <v>0</v>
      </c>
      <c r="L179" s="39" t="e">
        <f t="shared" si="31"/>
        <v>#DIV/0!</v>
      </c>
      <c r="M179" s="39" t="e">
        <f t="shared" si="32"/>
        <v>#DIV/0!</v>
      </c>
      <c r="N179" s="30">
        <f t="shared" si="33"/>
        <v>10</v>
      </c>
      <c r="O179" s="2"/>
      <c r="P179" s="2"/>
      <c r="Q179" s="8" t="e">
        <f t="shared" si="34"/>
        <v>#DIV/0!</v>
      </c>
      <c r="R179" s="2" t="e">
        <f t="shared" si="35"/>
        <v>#DIV/0!</v>
      </c>
    </row>
    <row r="180" spans="1:18" x14ac:dyDescent="0.2">
      <c r="A180" s="1" t="s">
        <v>58</v>
      </c>
      <c r="B180" s="4" t="s">
        <v>59</v>
      </c>
      <c r="Q180" s="3"/>
    </row>
    <row r="181" spans="1:18" x14ac:dyDescent="0.2">
      <c r="A181" s="1" t="s">
        <v>60</v>
      </c>
      <c r="B181" s="4" t="s">
        <v>61</v>
      </c>
    </row>
    <row r="182" spans="1:18" x14ac:dyDescent="0.2">
      <c r="A182" s="1" t="s">
        <v>152</v>
      </c>
      <c r="B182" s="1" t="s">
        <v>159</v>
      </c>
    </row>
    <row r="183" spans="1:18" x14ac:dyDescent="0.2">
      <c r="A183" s="1" t="s">
        <v>153</v>
      </c>
      <c r="B183" s="1" t="s">
        <v>160</v>
      </c>
    </row>
    <row r="184" spans="1:18" x14ac:dyDescent="0.2">
      <c r="A184" s="1" t="s">
        <v>62</v>
      </c>
      <c r="B184" s="4" t="s">
        <v>161</v>
      </c>
    </row>
    <row r="185" spans="1:18" x14ac:dyDescent="0.2">
      <c r="A185" s="1" t="s">
        <v>162</v>
      </c>
      <c r="B185" s="4" t="s">
        <v>163</v>
      </c>
    </row>
    <row r="186" spans="1:18" x14ac:dyDescent="0.2">
      <c r="A186" s="1" t="s">
        <v>66</v>
      </c>
      <c r="B186" s="4" t="s">
        <v>67</v>
      </c>
    </row>
    <row r="187" spans="1:18" x14ac:dyDescent="0.2">
      <c r="A187" s="1" t="s">
        <v>68</v>
      </c>
      <c r="B187" s="4" t="s">
        <v>69</v>
      </c>
    </row>
    <row r="188" spans="1:18" x14ac:dyDescent="0.2">
      <c r="A188" s="1" t="s">
        <v>70</v>
      </c>
      <c r="B188" s="4" t="s">
        <v>71</v>
      </c>
    </row>
    <row r="189" spans="1:18" x14ac:dyDescent="0.2">
      <c r="A189" s="1" t="s">
        <v>72</v>
      </c>
      <c r="B189" s="4" t="s">
        <v>73</v>
      </c>
    </row>
    <row r="190" spans="1:18" x14ac:dyDescent="0.2">
      <c r="A190" s="1" t="s">
        <v>74</v>
      </c>
      <c r="B190" s="4" t="s">
        <v>75</v>
      </c>
    </row>
    <row r="191" spans="1:18" x14ac:dyDescent="0.2">
      <c r="A191" s="1" t="s">
        <v>76</v>
      </c>
      <c r="B191" s="1" t="s">
        <v>77</v>
      </c>
    </row>
    <row r="192" spans="1:18" x14ac:dyDescent="0.2">
      <c r="A192" s="1" t="s">
        <v>78</v>
      </c>
      <c r="B192" s="1" t="s">
        <v>79</v>
      </c>
    </row>
    <row r="193" spans="1:18" x14ac:dyDescent="0.2">
      <c r="A193" s="1" t="s">
        <v>80</v>
      </c>
      <c r="B193" s="1" t="s">
        <v>81</v>
      </c>
      <c r="N193" s="13"/>
    </row>
    <row r="194" spans="1:18" x14ac:dyDescent="0.2">
      <c r="A194" s="1" t="s">
        <v>82</v>
      </c>
      <c r="B194" s="33" t="s">
        <v>164</v>
      </c>
      <c r="N194" s="13"/>
    </row>
    <row r="195" spans="1:18" x14ac:dyDescent="0.2">
      <c r="A195" s="1" t="s">
        <v>84</v>
      </c>
      <c r="B195" s="1" t="s">
        <v>165</v>
      </c>
    </row>
    <row r="196" spans="1:18" x14ac:dyDescent="0.2">
      <c r="A196" s="1" t="s">
        <v>86</v>
      </c>
      <c r="B196" s="3"/>
      <c r="G196" s="52" t="s">
        <v>206</v>
      </c>
    </row>
    <row r="197" spans="1:18" ht="18.75" x14ac:dyDescent="0.3">
      <c r="A197" s="11"/>
      <c r="B197" s="47"/>
      <c r="C197" s="11"/>
      <c r="D197" s="11"/>
      <c r="E197" s="11"/>
      <c r="F197" s="10" t="s">
        <v>126</v>
      </c>
      <c r="G197" s="12" t="s">
        <v>127</v>
      </c>
      <c r="H197" s="12" t="s">
        <v>166</v>
      </c>
      <c r="I197" s="13"/>
      <c r="J197" s="13"/>
      <c r="K197" s="13"/>
      <c r="L197" s="13"/>
      <c r="M197" s="13"/>
      <c r="O197" s="6" t="s">
        <v>130</v>
      </c>
      <c r="P197" s="6" t="s">
        <v>131</v>
      </c>
    </row>
    <row r="198" spans="1:18" ht="18.75" x14ac:dyDescent="0.3">
      <c r="A198" s="11"/>
      <c r="B198" s="47"/>
      <c r="C198" s="10" t="s">
        <v>167</v>
      </c>
      <c r="D198" s="11"/>
      <c r="E198" s="11"/>
      <c r="F198" s="11"/>
      <c r="G198" s="11"/>
      <c r="H198" s="11"/>
      <c r="I198" s="13"/>
      <c r="J198" s="13"/>
      <c r="K198" s="13"/>
      <c r="L198" s="13"/>
      <c r="M198" s="13"/>
      <c r="O198" s="2"/>
      <c r="P198" s="2"/>
    </row>
    <row r="199" spans="1:18" x14ac:dyDescent="0.2">
      <c r="A199" s="14"/>
      <c r="B199" s="41" t="s">
        <v>168</v>
      </c>
      <c r="C199" s="16"/>
      <c r="D199" s="16"/>
      <c r="E199" s="16"/>
      <c r="F199" s="16"/>
      <c r="G199" s="16"/>
      <c r="H199" s="16"/>
      <c r="I199" s="17"/>
      <c r="J199" s="15" t="s">
        <v>169</v>
      </c>
      <c r="K199" s="17"/>
      <c r="L199" s="15" t="s">
        <v>6</v>
      </c>
      <c r="M199" s="17"/>
      <c r="O199" s="6" t="s">
        <v>133</v>
      </c>
      <c r="P199" s="6" t="s">
        <v>134</v>
      </c>
      <c r="Q199" s="6" t="s">
        <v>133</v>
      </c>
      <c r="R199" s="6" t="s">
        <v>134</v>
      </c>
    </row>
    <row r="200" spans="1:18" x14ac:dyDescent="0.2">
      <c r="A200" s="18"/>
      <c r="B200" s="19"/>
      <c r="C200" s="19"/>
      <c r="D200" s="19"/>
      <c r="E200" s="19"/>
      <c r="F200" s="19"/>
      <c r="G200" s="19" t="s">
        <v>207</v>
      </c>
      <c r="H200" s="19"/>
      <c r="I200" s="20"/>
      <c r="J200" s="19"/>
      <c r="K200" s="20"/>
      <c r="L200" s="19"/>
      <c r="M200" s="20"/>
      <c r="O200" s="6" t="s">
        <v>140</v>
      </c>
      <c r="P200" s="6" t="s">
        <v>140</v>
      </c>
      <c r="Q200" s="6" t="s">
        <v>141</v>
      </c>
      <c r="R200" s="6" t="s">
        <v>141</v>
      </c>
    </row>
    <row r="201" spans="1:18" x14ac:dyDescent="0.2">
      <c r="A201" s="18"/>
      <c r="B201" s="21" t="s">
        <v>7</v>
      </c>
      <c r="C201" s="21" t="s">
        <v>8</v>
      </c>
      <c r="D201" s="21" t="s">
        <v>135</v>
      </c>
      <c r="E201" s="21" t="s">
        <v>136</v>
      </c>
      <c r="F201" s="21" t="s">
        <v>9</v>
      </c>
      <c r="G201" s="22" t="s">
        <v>170</v>
      </c>
      <c r="H201" s="15" t="s">
        <v>171</v>
      </c>
      <c r="I201" s="23" t="s">
        <v>12</v>
      </c>
      <c r="J201" s="21" t="s">
        <v>13</v>
      </c>
      <c r="K201" s="21" t="s">
        <v>14</v>
      </c>
      <c r="L201" s="21" t="s">
        <v>13</v>
      </c>
      <c r="M201" s="21" t="s">
        <v>15</v>
      </c>
      <c r="N201" s="45" t="s">
        <v>139</v>
      </c>
      <c r="O201" s="6" t="s">
        <v>145</v>
      </c>
      <c r="P201" s="6" t="s">
        <v>146</v>
      </c>
      <c r="Q201" s="6" t="s">
        <v>147</v>
      </c>
      <c r="R201" s="6" t="s">
        <v>147</v>
      </c>
    </row>
    <row r="202" spans="1:18" x14ac:dyDescent="0.2">
      <c r="A202" s="48" t="s">
        <v>17</v>
      </c>
      <c r="B202" s="26" t="s">
        <v>18</v>
      </c>
      <c r="C202" s="26" t="s">
        <v>18</v>
      </c>
      <c r="D202" s="26" t="s">
        <v>18</v>
      </c>
      <c r="E202" s="26" t="s">
        <v>142</v>
      </c>
      <c r="F202" s="26" t="s">
        <v>19</v>
      </c>
      <c r="G202" s="27" t="s">
        <v>143</v>
      </c>
      <c r="H202" s="21" t="s">
        <v>21</v>
      </c>
      <c r="I202" s="21" t="s">
        <v>18</v>
      </c>
      <c r="J202" s="26" t="s">
        <v>22</v>
      </c>
      <c r="K202" s="26" t="s">
        <v>23</v>
      </c>
      <c r="L202" s="26" t="s">
        <v>24</v>
      </c>
      <c r="M202" s="26" t="s">
        <v>25</v>
      </c>
      <c r="N202" s="25" t="s">
        <v>144</v>
      </c>
      <c r="O202" s="6" t="s">
        <v>151</v>
      </c>
      <c r="P202" s="6" t="s">
        <v>151</v>
      </c>
      <c r="Q202" s="6" t="s">
        <v>148</v>
      </c>
      <c r="R202" s="6" t="s">
        <v>148</v>
      </c>
    </row>
    <row r="203" spans="1:18" x14ac:dyDescent="0.2">
      <c r="A203" s="18"/>
      <c r="B203" s="26" t="s">
        <v>27</v>
      </c>
      <c r="C203" s="26" t="s">
        <v>27</v>
      </c>
      <c r="D203" s="26" t="s">
        <v>27</v>
      </c>
      <c r="E203" s="26" t="s">
        <v>28</v>
      </c>
      <c r="F203" s="26" t="s">
        <v>28</v>
      </c>
      <c r="G203" s="27" t="s">
        <v>148</v>
      </c>
      <c r="H203" s="26" t="s">
        <v>29</v>
      </c>
      <c r="I203" s="26" t="s">
        <v>27</v>
      </c>
      <c r="J203" s="26" t="s">
        <v>30</v>
      </c>
      <c r="K203" s="26" t="s">
        <v>30</v>
      </c>
      <c r="L203" s="26" t="s">
        <v>30</v>
      </c>
      <c r="M203" s="26" t="s">
        <v>29</v>
      </c>
      <c r="N203" s="25" t="s">
        <v>150</v>
      </c>
      <c r="O203" s="6" t="s">
        <v>156</v>
      </c>
      <c r="Q203" s="6" t="s">
        <v>157</v>
      </c>
      <c r="R203" s="6" t="s">
        <v>158</v>
      </c>
    </row>
    <row r="204" spans="1:18" x14ac:dyDescent="0.2">
      <c r="A204" s="18"/>
      <c r="B204" s="26" t="s">
        <v>33</v>
      </c>
      <c r="C204" s="26" t="s">
        <v>34</v>
      </c>
      <c r="D204" s="26" t="s">
        <v>152</v>
      </c>
      <c r="E204" s="26" t="s">
        <v>153</v>
      </c>
      <c r="F204" s="26" t="s">
        <v>35</v>
      </c>
      <c r="G204" s="27" t="s">
        <v>154</v>
      </c>
      <c r="H204" s="26" t="s">
        <v>37</v>
      </c>
      <c r="I204" s="26" t="s">
        <v>38</v>
      </c>
      <c r="J204" s="26" t="s">
        <v>39</v>
      </c>
      <c r="K204" s="26" t="s">
        <v>98</v>
      </c>
      <c r="L204" s="26" t="s">
        <v>99</v>
      </c>
      <c r="M204" s="26" t="s">
        <v>100</v>
      </c>
      <c r="N204" s="46" t="s">
        <v>155</v>
      </c>
      <c r="Q204" s="7">
        <f>[1]LL!$O$167</f>
        <v>39</v>
      </c>
      <c r="R204" s="2" t="e">
        <f t="shared" ref="R204:R220" si="36">P204*$O$160/$P$160*D204*(E204/100)*3046</f>
        <v>#DIV/0!</v>
      </c>
    </row>
    <row r="205" spans="1:18" x14ac:dyDescent="0.2">
      <c r="A205" s="29" t="s">
        <v>44</v>
      </c>
      <c r="B205" s="31">
        <f t="shared" ref="B205:B218" si="37">$B10</f>
        <v>0</v>
      </c>
      <c r="C205" s="31">
        <f t="shared" ref="C205:C218" si="38">$C10</f>
        <v>0</v>
      </c>
      <c r="D205" s="31">
        <f t="shared" ref="D205:D218" si="39">$D166</f>
        <v>0</v>
      </c>
      <c r="E205" s="31">
        <f t="shared" ref="E205:E218" si="40">$E166</f>
        <v>0</v>
      </c>
      <c r="F205" s="31">
        <f t="shared" ref="F205:F218" si="41">$D10</f>
        <v>0</v>
      </c>
      <c r="G205" s="31"/>
      <c r="H205" s="31">
        <f t="shared" ref="H205:H218" si="42">$F10</f>
        <v>0</v>
      </c>
      <c r="I205" s="36"/>
      <c r="J205" s="36" t="str">
        <f t="shared" ref="J205:J220" si="43">IF(G205=0,"      -",(8.34*G205*(E205/100)*D205)/(F205/100))</f>
        <v xml:space="preserve">      -</v>
      </c>
      <c r="K205" s="36">
        <f t="shared" ref="K205:K220" si="44">(I205*H205)*8.34</f>
        <v>0</v>
      </c>
      <c r="L205" s="36" t="str">
        <f t="shared" ref="L205:L220" si="45">IF(G205=0,"      -",J205*(1-N205/100)-K205)</f>
        <v xml:space="preserve">      -</v>
      </c>
      <c r="M205" s="36" t="str">
        <f t="shared" ref="M205:M220" si="46">IF(G205=0,"     -",(L205/(8.34*B205)))</f>
        <v xml:space="preserve">     -</v>
      </c>
      <c r="N205" s="30">
        <f t="shared" ref="N205:N218" si="47">$L10</f>
        <v>10</v>
      </c>
      <c r="O205" s="2"/>
      <c r="P205" s="2"/>
      <c r="Q205" s="8" t="e">
        <f t="shared" ref="Q205:Q220" si="48">O205*$O$160/D205*(E205/100)*3046</f>
        <v>#DIV/0!</v>
      </c>
      <c r="R205" s="2" t="e">
        <f t="shared" si="36"/>
        <v>#DIV/0!</v>
      </c>
    </row>
    <row r="206" spans="1:18" x14ac:dyDescent="0.2">
      <c r="A206" s="37" t="s">
        <v>45</v>
      </c>
      <c r="B206" s="38">
        <f t="shared" si="37"/>
        <v>0</v>
      </c>
      <c r="C206" s="38">
        <f t="shared" si="38"/>
        <v>0</v>
      </c>
      <c r="D206" s="38">
        <f t="shared" si="39"/>
        <v>0</v>
      </c>
      <c r="E206" s="38">
        <f t="shared" si="40"/>
        <v>0</v>
      </c>
      <c r="F206" s="38">
        <f t="shared" si="41"/>
        <v>0</v>
      </c>
      <c r="G206" s="38">
        <v>10</v>
      </c>
      <c r="H206" s="38">
        <f t="shared" si="42"/>
        <v>0</v>
      </c>
      <c r="I206" s="39"/>
      <c r="J206" s="39" t="e">
        <f t="shared" si="43"/>
        <v>#DIV/0!</v>
      </c>
      <c r="K206" s="39">
        <f t="shared" si="44"/>
        <v>0</v>
      </c>
      <c r="L206" s="39" t="e">
        <f t="shared" si="45"/>
        <v>#DIV/0!</v>
      </c>
      <c r="M206" s="39" t="e">
        <f t="shared" si="46"/>
        <v>#DIV/0!</v>
      </c>
      <c r="N206" s="30">
        <f t="shared" si="47"/>
        <v>10</v>
      </c>
      <c r="O206" s="2"/>
      <c r="P206" s="2"/>
      <c r="Q206" s="7" t="e">
        <f t="shared" si="48"/>
        <v>#DIV/0!</v>
      </c>
      <c r="R206" s="2" t="e">
        <f t="shared" si="36"/>
        <v>#DIV/0!</v>
      </c>
    </row>
    <row r="207" spans="1:18" x14ac:dyDescent="0.2">
      <c r="A207" s="37" t="s">
        <v>46</v>
      </c>
      <c r="B207" s="38">
        <f t="shared" si="37"/>
        <v>0</v>
      </c>
      <c r="C207" s="38">
        <f t="shared" si="38"/>
        <v>0</v>
      </c>
      <c r="D207" s="38">
        <f t="shared" si="39"/>
        <v>0</v>
      </c>
      <c r="E207" s="38">
        <f t="shared" si="40"/>
        <v>0</v>
      </c>
      <c r="F207" s="38">
        <f t="shared" si="41"/>
        <v>0</v>
      </c>
      <c r="G207" s="38"/>
      <c r="H207" s="38">
        <f t="shared" si="42"/>
        <v>0</v>
      </c>
      <c r="I207" s="39"/>
      <c r="J207" s="39" t="str">
        <f t="shared" si="43"/>
        <v xml:space="preserve">      -</v>
      </c>
      <c r="K207" s="39">
        <f t="shared" si="44"/>
        <v>0</v>
      </c>
      <c r="L207" s="39" t="str">
        <f t="shared" si="45"/>
        <v xml:space="preserve">      -</v>
      </c>
      <c r="M207" s="39" t="str">
        <f t="shared" si="46"/>
        <v xml:space="preserve">     -</v>
      </c>
      <c r="N207" s="30">
        <f t="shared" si="47"/>
        <v>10</v>
      </c>
      <c r="O207" s="2"/>
      <c r="P207" s="2"/>
      <c r="Q207" s="7" t="e">
        <f t="shared" si="48"/>
        <v>#DIV/0!</v>
      </c>
      <c r="R207" s="2" t="e">
        <f t="shared" si="36"/>
        <v>#DIV/0!</v>
      </c>
    </row>
    <row r="208" spans="1:18" x14ac:dyDescent="0.2">
      <c r="A208" s="37" t="s">
        <v>47</v>
      </c>
      <c r="B208" s="38">
        <f t="shared" si="37"/>
        <v>0</v>
      </c>
      <c r="C208" s="38">
        <f t="shared" si="38"/>
        <v>0</v>
      </c>
      <c r="D208" s="38">
        <f t="shared" si="39"/>
        <v>0</v>
      </c>
      <c r="E208" s="38">
        <f t="shared" si="40"/>
        <v>0</v>
      </c>
      <c r="F208" s="38">
        <f t="shared" si="41"/>
        <v>0</v>
      </c>
      <c r="G208" s="38"/>
      <c r="H208" s="38">
        <f t="shared" si="42"/>
        <v>0</v>
      </c>
      <c r="I208" s="39"/>
      <c r="J208" s="39" t="str">
        <f t="shared" si="43"/>
        <v xml:space="preserve">      -</v>
      </c>
      <c r="K208" s="39">
        <f t="shared" si="44"/>
        <v>0</v>
      </c>
      <c r="L208" s="39" t="str">
        <f t="shared" si="45"/>
        <v xml:space="preserve">      -</v>
      </c>
      <c r="M208" s="39" t="str">
        <f t="shared" si="46"/>
        <v xml:space="preserve">     -</v>
      </c>
      <c r="N208" s="30">
        <f t="shared" si="47"/>
        <v>10</v>
      </c>
      <c r="O208" s="2"/>
      <c r="P208" s="2"/>
      <c r="Q208" s="7" t="e">
        <f t="shared" si="48"/>
        <v>#DIV/0!</v>
      </c>
      <c r="R208" s="2" t="e">
        <f t="shared" si="36"/>
        <v>#DIV/0!</v>
      </c>
    </row>
    <row r="209" spans="1:18" x14ac:dyDescent="0.2">
      <c r="A209" s="37" t="s">
        <v>48</v>
      </c>
      <c r="B209" s="38">
        <f t="shared" si="37"/>
        <v>0</v>
      </c>
      <c r="C209" s="38">
        <f t="shared" si="38"/>
        <v>0</v>
      </c>
      <c r="D209" s="38">
        <f t="shared" si="39"/>
        <v>0</v>
      </c>
      <c r="E209" s="38">
        <f t="shared" si="40"/>
        <v>0</v>
      </c>
      <c r="F209" s="38">
        <f t="shared" si="41"/>
        <v>0</v>
      </c>
      <c r="G209" s="38">
        <v>450</v>
      </c>
      <c r="H209" s="38">
        <f t="shared" si="42"/>
        <v>0</v>
      </c>
      <c r="I209" s="39"/>
      <c r="J209" s="39" t="e">
        <f t="shared" si="43"/>
        <v>#DIV/0!</v>
      </c>
      <c r="K209" s="39">
        <f t="shared" si="44"/>
        <v>0</v>
      </c>
      <c r="L209" s="39" t="e">
        <f t="shared" si="45"/>
        <v>#DIV/0!</v>
      </c>
      <c r="M209" s="39" t="e">
        <f t="shared" si="46"/>
        <v>#DIV/0!</v>
      </c>
      <c r="N209" s="30">
        <f t="shared" si="47"/>
        <v>10</v>
      </c>
      <c r="O209" s="2"/>
      <c r="P209" s="2"/>
      <c r="Q209" s="7" t="e">
        <f t="shared" si="48"/>
        <v>#DIV/0!</v>
      </c>
      <c r="R209" s="2" t="e">
        <f t="shared" si="36"/>
        <v>#DIV/0!</v>
      </c>
    </row>
    <row r="210" spans="1:18" x14ac:dyDescent="0.2">
      <c r="A210" s="37" t="s">
        <v>49</v>
      </c>
      <c r="B210" s="38">
        <f t="shared" si="37"/>
        <v>0</v>
      </c>
      <c r="C210" s="38">
        <f t="shared" si="38"/>
        <v>0</v>
      </c>
      <c r="D210" s="38">
        <f t="shared" si="39"/>
        <v>0</v>
      </c>
      <c r="E210" s="38">
        <f t="shared" si="40"/>
        <v>0</v>
      </c>
      <c r="F210" s="38">
        <f t="shared" si="41"/>
        <v>0</v>
      </c>
      <c r="G210" s="38"/>
      <c r="H210" s="38">
        <f t="shared" si="42"/>
        <v>0</v>
      </c>
      <c r="I210" s="39"/>
      <c r="J210" s="39" t="str">
        <f t="shared" si="43"/>
        <v xml:space="preserve">      -</v>
      </c>
      <c r="K210" s="39">
        <f t="shared" si="44"/>
        <v>0</v>
      </c>
      <c r="L210" s="39" t="str">
        <f t="shared" si="45"/>
        <v xml:space="preserve">      -</v>
      </c>
      <c r="M210" s="39" t="str">
        <f t="shared" si="46"/>
        <v xml:space="preserve">     -</v>
      </c>
      <c r="N210" s="30">
        <v>10</v>
      </c>
      <c r="O210" s="2"/>
      <c r="P210" s="2"/>
      <c r="Q210" s="7" t="e">
        <f t="shared" si="48"/>
        <v>#DIV/0!</v>
      </c>
      <c r="R210" s="2" t="e">
        <f t="shared" si="36"/>
        <v>#DIV/0!</v>
      </c>
    </row>
    <row r="211" spans="1:18" x14ac:dyDescent="0.2">
      <c r="A211" s="37" t="s">
        <v>50</v>
      </c>
      <c r="B211" s="38">
        <f t="shared" si="37"/>
        <v>0</v>
      </c>
      <c r="C211" s="38">
        <f t="shared" si="38"/>
        <v>0</v>
      </c>
      <c r="D211" s="38">
        <f t="shared" si="39"/>
        <v>0</v>
      </c>
      <c r="E211" s="38">
        <f t="shared" si="40"/>
        <v>0</v>
      </c>
      <c r="F211" s="38">
        <f t="shared" si="41"/>
        <v>0</v>
      </c>
      <c r="G211" s="38"/>
      <c r="H211" s="38">
        <f t="shared" si="42"/>
        <v>0</v>
      </c>
      <c r="I211" s="39"/>
      <c r="J211" s="39" t="str">
        <f t="shared" si="43"/>
        <v xml:space="preserve">      -</v>
      </c>
      <c r="K211" s="39">
        <f t="shared" si="44"/>
        <v>0</v>
      </c>
      <c r="L211" s="39" t="str">
        <f t="shared" si="45"/>
        <v xml:space="preserve">      -</v>
      </c>
      <c r="M211" s="39" t="str">
        <f t="shared" si="46"/>
        <v xml:space="preserve">     -</v>
      </c>
      <c r="N211" s="30">
        <v>10</v>
      </c>
      <c r="O211" s="2"/>
      <c r="P211" s="2"/>
      <c r="Q211" s="7" t="e">
        <f t="shared" si="48"/>
        <v>#DIV/0!</v>
      </c>
      <c r="R211" s="2" t="e">
        <f t="shared" si="36"/>
        <v>#DIV/0!</v>
      </c>
    </row>
    <row r="212" spans="1:18" x14ac:dyDescent="0.2">
      <c r="A212" s="37" t="s">
        <v>51</v>
      </c>
      <c r="B212" s="38">
        <f t="shared" si="37"/>
        <v>0</v>
      </c>
      <c r="C212" s="38">
        <f t="shared" si="38"/>
        <v>0</v>
      </c>
      <c r="D212" s="38">
        <f t="shared" si="39"/>
        <v>0</v>
      </c>
      <c r="E212" s="38">
        <f t="shared" si="40"/>
        <v>0</v>
      </c>
      <c r="F212" s="38">
        <f t="shared" si="41"/>
        <v>0</v>
      </c>
      <c r="G212" s="38">
        <v>250</v>
      </c>
      <c r="H212" s="38">
        <f t="shared" si="42"/>
        <v>0</v>
      </c>
      <c r="I212" s="39"/>
      <c r="J212" s="39" t="e">
        <f t="shared" si="43"/>
        <v>#DIV/0!</v>
      </c>
      <c r="K212" s="39">
        <f t="shared" si="44"/>
        <v>0</v>
      </c>
      <c r="L212" s="39" t="e">
        <f t="shared" si="45"/>
        <v>#DIV/0!</v>
      </c>
      <c r="M212" s="39" t="e">
        <f t="shared" si="46"/>
        <v>#DIV/0!</v>
      </c>
      <c r="N212" s="30">
        <f t="shared" si="47"/>
        <v>10</v>
      </c>
      <c r="O212" s="2"/>
      <c r="P212" s="2"/>
      <c r="Q212" s="7" t="e">
        <f t="shared" si="48"/>
        <v>#DIV/0!</v>
      </c>
      <c r="R212" s="2" t="e">
        <f t="shared" si="36"/>
        <v>#DIV/0!</v>
      </c>
    </row>
    <row r="213" spans="1:18" x14ac:dyDescent="0.2">
      <c r="A213" s="37" t="s">
        <v>52</v>
      </c>
      <c r="B213" s="38">
        <f t="shared" si="37"/>
        <v>0</v>
      </c>
      <c r="C213" s="38">
        <f t="shared" si="38"/>
        <v>0</v>
      </c>
      <c r="D213" s="38">
        <f t="shared" si="39"/>
        <v>0</v>
      </c>
      <c r="E213" s="38">
        <f t="shared" si="40"/>
        <v>0</v>
      </c>
      <c r="F213" s="38">
        <f t="shared" si="41"/>
        <v>0</v>
      </c>
      <c r="G213" s="38"/>
      <c r="H213" s="38">
        <f t="shared" si="42"/>
        <v>0</v>
      </c>
      <c r="I213" s="39"/>
      <c r="J213" s="39" t="str">
        <f t="shared" si="43"/>
        <v xml:space="preserve">      -</v>
      </c>
      <c r="K213" s="39">
        <f t="shared" si="44"/>
        <v>0</v>
      </c>
      <c r="L213" s="39" t="str">
        <f t="shared" si="45"/>
        <v xml:space="preserve">      -</v>
      </c>
      <c r="M213" s="39" t="str">
        <f t="shared" si="46"/>
        <v xml:space="preserve">     -</v>
      </c>
      <c r="N213" s="30">
        <f t="shared" si="47"/>
        <v>10</v>
      </c>
      <c r="O213" s="2"/>
      <c r="P213" s="2"/>
      <c r="Q213" s="7" t="e">
        <f t="shared" si="48"/>
        <v>#DIV/0!</v>
      </c>
      <c r="R213" s="2" t="e">
        <f t="shared" si="36"/>
        <v>#DIV/0!</v>
      </c>
    </row>
    <row r="214" spans="1:18" x14ac:dyDescent="0.2">
      <c r="A214" s="37" t="s">
        <v>53</v>
      </c>
      <c r="B214" s="38">
        <f t="shared" si="37"/>
        <v>0</v>
      </c>
      <c r="C214" s="38">
        <f t="shared" si="38"/>
        <v>0</v>
      </c>
      <c r="D214" s="38">
        <f t="shared" si="39"/>
        <v>0</v>
      </c>
      <c r="E214" s="38">
        <f t="shared" si="40"/>
        <v>0</v>
      </c>
      <c r="F214" s="38">
        <f t="shared" si="41"/>
        <v>0</v>
      </c>
      <c r="G214" s="38"/>
      <c r="H214" s="38">
        <f t="shared" si="42"/>
        <v>0</v>
      </c>
      <c r="I214" s="39"/>
      <c r="J214" s="39" t="str">
        <f t="shared" si="43"/>
        <v xml:space="preserve">      -</v>
      </c>
      <c r="K214" s="39">
        <f t="shared" si="44"/>
        <v>0</v>
      </c>
      <c r="L214" s="39" t="str">
        <f t="shared" si="45"/>
        <v xml:space="preserve">      -</v>
      </c>
      <c r="M214" s="39" t="str">
        <f t="shared" si="46"/>
        <v xml:space="preserve">     -</v>
      </c>
      <c r="N214" s="30">
        <v>10</v>
      </c>
      <c r="O214" s="2"/>
      <c r="P214" s="2"/>
      <c r="Q214" s="7" t="e">
        <f t="shared" si="48"/>
        <v>#DIV/0!</v>
      </c>
      <c r="R214" s="2" t="e">
        <f t="shared" si="36"/>
        <v>#DIV/0!</v>
      </c>
    </row>
    <row r="215" spans="1:18" x14ac:dyDescent="0.2">
      <c r="A215" s="37" t="s">
        <v>54</v>
      </c>
      <c r="B215" s="38">
        <f t="shared" si="37"/>
        <v>0</v>
      </c>
      <c r="C215" s="38">
        <f t="shared" si="38"/>
        <v>0</v>
      </c>
      <c r="D215" s="38">
        <f t="shared" si="39"/>
        <v>0</v>
      </c>
      <c r="E215" s="38">
        <f t="shared" si="40"/>
        <v>0</v>
      </c>
      <c r="F215" s="38">
        <f t="shared" si="41"/>
        <v>0</v>
      </c>
      <c r="G215" s="38">
        <v>50</v>
      </c>
      <c r="H215" s="38">
        <f t="shared" si="42"/>
        <v>0</v>
      </c>
      <c r="I215" s="39"/>
      <c r="J215" s="39" t="e">
        <f t="shared" si="43"/>
        <v>#DIV/0!</v>
      </c>
      <c r="K215" s="39">
        <f t="shared" si="44"/>
        <v>0</v>
      </c>
      <c r="L215" s="39" t="e">
        <f t="shared" si="45"/>
        <v>#DIV/0!</v>
      </c>
      <c r="M215" s="39" t="e">
        <f t="shared" si="46"/>
        <v>#DIV/0!</v>
      </c>
      <c r="N215" s="30">
        <f t="shared" si="47"/>
        <v>10</v>
      </c>
      <c r="O215" s="2"/>
      <c r="P215" s="2"/>
      <c r="Q215" s="7" t="e">
        <f t="shared" si="48"/>
        <v>#DIV/0!</v>
      </c>
      <c r="R215" s="2" t="e">
        <f t="shared" si="36"/>
        <v>#DIV/0!</v>
      </c>
    </row>
    <row r="216" spans="1:18" x14ac:dyDescent="0.2">
      <c r="A216" s="37" t="s">
        <v>55</v>
      </c>
      <c r="B216" s="38">
        <f t="shared" si="37"/>
        <v>0</v>
      </c>
      <c r="C216" s="38">
        <f t="shared" si="38"/>
        <v>0</v>
      </c>
      <c r="D216" s="38">
        <f t="shared" si="39"/>
        <v>0</v>
      </c>
      <c r="E216" s="38">
        <f t="shared" si="40"/>
        <v>0</v>
      </c>
      <c r="F216" s="38">
        <f t="shared" si="41"/>
        <v>0</v>
      </c>
      <c r="G216" s="38"/>
      <c r="H216" s="38">
        <f t="shared" si="42"/>
        <v>0</v>
      </c>
      <c r="I216" s="39"/>
      <c r="J216" s="39" t="str">
        <f t="shared" si="43"/>
        <v xml:space="preserve">      -</v>
      </c>
      <c r="K216" s="39">
        <f t="shared" si="44"/>
        <v>0</v>
      </c>
      <c r="L216" s="39" t="str">
        <f t="shared" si="45"/>
        <v xml:space="preserve">      -</v>
      </c>
      <c r="M216" s="39" t="str">
        <f t="shared" si="46"/>
        <v xml:space="preserve">     -</v>
      </c>
      <c r="N216" s="30">
        <v>10</v>
      </c>
      <c r="O216" s="2"/>
      <c r="P216" s="2"/>
      <c r="Q216" s="7" t="e">
        <f t="shared" si="48"/>
        <v>#DIV/0!</v>
      </c>
      <c r="R216" s="2" t="e">
        <f t="shared" si="36"/>
        <v>#DIV/0!</v>
      </c>
    </row>
    <row r="217" spans="1:18" x14ac:dyDescent="0.2">
      <c r="A217" s="37" t="s">
        <v>56</v>
      </c>
      <c r="B217" s="38">
        <f t="shared" si="37"/>
        <v>0</v>
      </c>
      <c r="C217" s="38">
        <f t="shared" si="38"/>
        <v>0</v>
      </c>
      <c r="D217" s="38">
        <f t="shared" si="39"/>
        <v>0</v>
      </c>
      <c r="E217" s="38">
        <f t="shared" si="40"/>
        <v>0</v>
      </c>
      <c r="F217" s="38">
        <f t="shared" si="41"/>
        <v>0</v>
      </c>
      <c r="G217" s="38"/>
      <c r="H217" s="38">
        <f t="shared" si="42"/>
        <v>0</v>
      </c>
      <c r="I217" s="39"/>
      <c r="J217" s="39" t="str">
        <f t="shared" si="43"/>
        <v xml:space="preserve">      -</v>
      </c>
      <c r="K217" s="39">
        <f t="shared" si="44"/>
        <v>0</v>
      </c>
      <c r="L217" s="39" t="str">
        <f t="shared" si="45"/>
        <v xml:space="preserve">      -</v>
      </c>
      <c r="M217" s="39" t="str">
        <f t="shared" si="46"/>
        <v xml:space="preserve">     -</v>
      </c>
      <c r="N217" s="30">
        <f t="shared" si="47"/>
        <v>10</v>
      </c>
      <c r="O217" s="2"/>
      <c r="P217" s="2"/>
      <c r="Q217" s="7" t="e">
        <f t="shared" si="48"/>
        <v>#DIV/0!</v>
      </c>
      <c r="R217" s="2" t="e">
        <f t="shared" si="36"/>
        <v>#DIV/0!</v>
      </c>
    </row>
    <row r="218" spans="1:18" x14ac:dyDescent="0.2">
      <c r="A218" s="37" t="s">
        <v>57</v>
      </c>
      <c r="B218" s="38">
        <f t="shared" si="37"/>
        <v>0</v>
      </c>
      <c r="C218" s="38">
        <f t="shared" si="38"/>
        <v>0</v>
      </c>
      <c r="D218" s="38">
        <f t="shared" si="39"/>
        <v>0</v>
      </c>
      <c r="E218" s="38">
        <f t="shared" si="40"/>
        <v>0</v>
      </c>
      <c r="F218" s="38">
        <f t="shared" si="41"/>
        <v>0</v>
      </c>
      <c r="G218" s="38">
        <v>900</v>
      </c>
      <c r="H218" s="38">
        <f t="shared" si="42"/>
        <v>0</v>
      </c>
      <c r="I218" s="39"/>
      <c r="J218" s="39" t="e">
        <f t="shared" si="43"/>
        <v>#DIV/0!</v>
      </c>
      <c r="K218" s="39">
        <f t="shared" si="44"/>
        <v>0</v>
      </c>
      <c r="L218" s="39" t="e">
        <f t="shared" si="45"/>
        <v>#DIV/0!</v>
      </c>
      <c r="M218" s="39" t="e">
        <f t="shared" si="46"/>
        <v>#DIV/0!</v>
      </c>
      <c r="N218" s="30">
        <f t="shared" si="47"/>
        <v>10</v>
      </c>
      <c r="O218" s="2"/>
      <c r="P218" s="2"/>
      <c r="Q218" s="7" t="e">
        <f t="shared" si="48"/>
        <v>#DIV/0!</v>
      </c>
      <c r="R218" s="2" t="e">
        <f t="shared" si="36"/>
        <v>#DIV/0!</v>
      </c>
    </row>
    <row r="219" spans="1:18" x14ac:dyDescent="0.2">
      <c r="A219" s="37" t="s">
        <v>172</v>
      </c>
      <c r="B219" s="38"/>
      <c r="C219" s="38">
        <f>$C23</f>
        <v>0</v>
      </c>
      <c r="D219" s="38"/>
      <c r="E219" s="38"/>
      <c r="F219" s="38"/>
      <c r="G219" s="38"/>
      <c r="H219" s="38"/>
      <c r="I219" s="39"/>
      <c r="J219" s="39" t="str">
        <f t="shared" si="43"/>
        <v xml:space="preserve">      -</v>
      </c>
      <c r="K219" s="39">
        <f t="shared" si="44"/>
        <v>0</v>
      </c>
      <c r="L219" s="39" t="str">
        <f t="shared" si="45"/>
        <v xml:space="preserve">      -</v>
      </c>
      <c r="M219" s="39" t="str">
        <f t="shared" si="46"/>
        <v xml:space="preserve">     -</v>
      </c>
      <c r="N219" s="30">
        <v>10</v>
      </c>
      <c r="O219" s="2"/>
      <c r="P219" s="2"/>
      <c r="Q219" s="7" t="e">
        <f t="shared" si="48"/>
        <v>#DIV/0!</v>
      </c>
      <c r="R219" s="2" t="e">
        <f t="shared" si="36"/>
        <v>#DIV/0!</v>
      </c>
    </row>
    <row r="220" spans="1:18" x14ac:dyDescent="0.2">
      <c r="A220" s="37" t="s">
        <v>173</v>
      </c>
      <c r="B220" s="38"/>
      <c r="C220" s="38">
        <f>$C23</f>
        <v>0</v>
      </c>
      <c r="D220" s="38"/>
      <c r="E220" s="38"/>
      <c r="F220" s="38"/>
      <c r="G220" s="38"/>
      <c r="H220" s="38"/>
      <c r="I220" s="39"/>
      <c r="J220" s="39" t="str">
        <f t="shared" si="43"/>
        <v xml:space="preserve">      -</v>
      </c>
      <c r="K220" s="39">
        <f t="shared" si="44"/>
        <v>0</v>
      </c>
      <c r="L220" s="39" t="str">
        <f t="shared" si="45"/>
        <v xml:space="preserve">      -</v>
      </c>
      <c r="M220" s="39" t="str">
        <f t="shared" si="46"/>
        <v xml:space="preserve">     -</v>
      </c>
      <c r="N220" s="30">
        <v>10</v>
      </c>
      <c r="O220" s="2"/>
      <c r="P220" s="2"/>
      <c r="Q220" s="7" t="e">
        <f t="shared" si="48"/>
        <v>#DIV/0!</v>
      </c>
      <c r="R220" s="2" t="e">
        <f t="shared" si="36"/>
        <v>#DIV/0!</v>
      </c>
    </row>
    <row r="221" spans="1:18" x14ac:dyDescent="0.2">
      <c r="A221" s="1" t="s">
        <v>58</v>
      </c>
      <c r="B221" s="4" t="s">
        <v>59</v>
      </c>
    </row>
    <row r="222" spans="1:18" x14ac:dyDescent="0.2">
      <c r="A222" s="1" t="s">
        <v>60</v>
      </c>
      <c r="B222" s="4" t="s">
        <v>61</v>
      </c>
      <c r="L222" s="34"/>
      <c r="M222" s="34"/>
    </row>
    <row r="223" spans="1:18" x14ac:dyDescent="0.2">
      <c r="A223" s="1" t="s">
        <v>152</v>
      </c>
      <c r="B223" s="1" t="s">
        <v>159</v>
      </c>
    </row>
    <row r="224" spans="1:18" x14ac:dyDescent="0.2">
      <c r="A224" s="1" t="s">
        <v>153</v>
      </c>
      <c r="B224" s="1" t="s">
        <v>160</v>
      </c>
    </row>
    <row r="225" spans="1:14" x14ac:dyDescent="0.2">
      <c r="A225" s="1" t="s">
        <v>62</v>
      </c>
      <c r="B225" s="4" t="s">
        <v>161</v>
      </c>
    </row>
    <row r="226" spans="1:14" x14ac:dyDescent="0.2">
      <c r="A226" s="1" t="s">
        <v>162</v>
      </c>
      <c r="B226" s="4" t="s">
        <v>174</v>
      </c>
      <c r="K226" s="1" t="s">
        <v>175</v>
      </c>
      <c r="L226" s="1" t="s">
        <v>84</v>
      </c>
    </row>
    <row r="227" spans="1:14" x14ac:dyDescent="0.2">
      <c r="A227" s="1" t="s">
        <v>66</v>
      </c>
      <c r="B227" s="4" t="s">
        <v>67</v>
      </c>
      <c r="L227" s="1" t="s">
        <v>0</v>
      </c>
    </row>
    <row r="228" spans="1:14" x14ac:dyDescent="0.2">
      <c r="A228" s="1" t="s">
        <v>68</v>
      </c>
      <c r="B228" s="4" t="s">
        <v>69</v>
      </c>
    </row>
    <row r="229" spans="1:14" x14ac:dyDescent="0.2">
      <c r="A229" s="1" t="s">
        <v>70</v>
      </c>
      <c r="B229" s="4" t="s">
        <v>71</v>
      </c>
    </row>
    <row r="230" spans="1:14" x14ac:dyDescent="0.2">
      <c r="A230" s="1" t="s">
        <v>72</v>
      </c>
      <c r="B230" s="4" t="s">
        <v>73</v>
      </c>
    </row>
    <row r="231" spans="1:14" x14ac:dyDescent="0.2">
      <c r="A231" s="1" t="s">
        <v>74</v>
      </c>
      <c r="B231" s="4" t="s">
        <v>75</v>
      </c>
    </row>
    <row r="232" spans="1:14" x14ac:dyDescent="0.2">
      <c r="A232" s="1" t="s">
        <v>76</v>
      </c>
      <c r="B232" s="1" t="s">
        <v>77</v>
      </c>
    </row>
    <row r="233" spans="1:14" x14ac:dyDescent="0.2">
      <c r="A233" s="1" t="s">
        <v>78</v>
      </c>
      <c r="B233" s="1" t="s">
        <v>79</v>
      </c>
      <c r="N233" s="13"/>
    </row>
    <row r="234" spans="1:14" x14ac:dyDescent="0.2">
      <c r="A234" s="1" t="s">
        <v>80</v>
      </c>
      <c r="B234" s="1" t="s">
        <v>81</v>
      </c>
      <c r="N234" s="13"/>
    </row>
    <row r="235" spans="1:14" x14ac:dyDescent="0.2">
      <c r="A235" s="1" t="s">
        <v>82</v>
      </c>
      <c r="B235" s="33" t="s">
        <v>164</v>
      </c>
    </row>
    <row r="236" spans="1:14" x14ac:dyDescent="0.2">
      <c r="A236" s="1" t="s">
        <v>84</v>
      </c>
      <c r="B236" s="1" t="s">
        <v>165</v>
      </c>
    </row>
    <row r="237" spans="1:14" x14ac:dyDescent="0.2">
      <c r="A237" s="1" t="s">
        <v>86</v>
      </c>
      <c r="B237" s="3"/>
    </row>
    <row r="238" spans="1:14" ht="18.75" x14ac:dyDescent="0.3">
      <c r="A238" s="10" t="s">
        <v>0</v>
      </c>
      <c r="B238" s="11"/>
      <c r="C238" s="11"/>
      <c r="D238" s="11"/>
      <c r="E238" s="11"/>
      <c r="F238" s="11"/>
      <c r="G238" s="12" t="s">
        <v>127</v>
      </c>
      <c r="H238" s="12" t="s">
        <v>176</v>
      </c>
      <c r="I238" s="11"/>
      <c r="J238" s="13"/>
      <c r="K238" s="13"/>
      <c r="L238" s="13"/>
      <c r="M238" s="13"/>
    </row>
    <row r="239" spans="1:14" ht="18.75" x14ac:dyDescent="0.3">
      <c r="A239" s="11"/>
      <c r="B239" s="11"/>
      <c r="C239" s="10" t="s">
        <v>177</v>
      </c>
      <c r="D239" s="11"/>
      <c r="E239" s="11"/>
      <c r="F239" s="11"/>
      <c r="G239" s="11"/>
      <c r="H239" s="11"/>
      <c r="I239" s="11"/>
      <c r="J239" s="13"/>
      <c r="K239" s="13"/>
      <c r="L239" s="13"/>
      <c r="M239" s="13"/>
    </row>
    <row r="240" spans="1:14" x14ac:dyDescent="0.2">
      <c r="A240" s="14"/>
      <c r="B240" s="15" t="s">
        <v>4</v>
      </c>
      <c r="C240" s="16"/>
      <c r="D240" s="16"/>
      <c r="E240" s="16"/>
      <c r="F240" s="16"/>
      <c r="G240" s="16"/>
      <c r="H240" s="16"/>
      <c r="I240" s="17"/>
      <c r="J240" s="15" t="s">
        <v>92</v>
      </c>
      <c r="K240" s="17"/>
      <c r="L240" s="15" t="s">
        <v>6</v>
      </c>
      <c r="M240" s="17"/>
    </row>
    <row r="241" spans="1:18" x14ac:dyDescent="0.2">
      <c r="A241" s="18"/>
      <c r="B241" s="19"/>
      <c r="C241" s="19"/>
      <c r="D241" s="19"/>
      <c r="E241" s="19"/>
      <c r="F241" s="19"/>
      <c r="G241" s="19"/>
      <c r="H241" s="19"/>
      <c r="I241" s="20"/>
      <c r="J241" s="19"/>
      <c r="K241" s="20"/>
      <c r="L241" s="19"/>
      <c r="M241" s="20"/>
    </row>
    <row r="242" spans="1:18" x14ac:dyDescent="0.2">
      <c r="A242" s="18"/>
      <c r="B242" s="21" t="s">
        <v>7</v>
      </c>
      <c r="C242" s="21" t="s">
        <v>8</v>
      </c>
      <c r="D242" s="21" t="s">
        <v>178</v>
      </c>
      <c r="E242" s="21" t="s">
        <v>178</v>
      </c>
      <c r="F242" s="21" t="s">
        <v>9</v>
      </c>
      <c r="G242" s="22" t="s">
        <v>179</v>
      </c>
      <c r="H242" s="23" t="s">
        <v>171</v>
      </c>
      <c r="I242" s="23" t="s">
        <v>12</v>
      </c>
      <c r="J242" s="21" t="s">
        <v>13</v>
      </c>
      <c r="K242" s="21" t="s">
        <v>14</v>
      </c>
      <c r="L242" s="21" t="s">
        <v>13</v>
      </c>
      <c r="M242" s="21" t="s">
        <v>15</v>
      </c>
      <c r="N242" s="45" t="s">
        <v>139</v>
      </c>
    </row>
    <row r="243" spans="1:18" x14ac:dyDescent="0.2">
      <c r="A243" s="48" t="s">
        <v>17</v>
      </c>
      <c r="B243" s="26" t="s">
        <v>18</v>
      </c>
      <c r="C243" s="26" t="s">
        <v>18</v>
      </c>
      <c r="D243" s="26" t="s">
        <v>18</v>
      </c>
      <c r="E243" s="26" t="s">
        <v>21</v>
      </c>
      <c r="F243" s="26" t="s">
        <v>19</v>
      </c>
      <c r="G243" s="27" t="s">
        <v>180</v>
      </c>
      <c r="H243" s="21" t="s">
        <v>21</v>
      </c>
      <c r="I243" s="21" t="s">
        <v>18</v>
      </c>
      <c r="J243" s="26" t="s">
        <v>22</v>
      </c>
      <c r="K243" s="26" t="s">
        <v>23</v>
      </c>
      <c r="L243" s="26" t="s">
        <v>24</v>
      </c>
      <c r="M243" s="26" t="s">
        <v>25</v>
      </c>
      <c r="N243" s="25" t="s">
        <v>144</v>
      </c>
    </row>
    <row r="244" spans="1:18" x14ac:dyDescent="0.2">
      <c r="A244" s="18"/>
      <c r="B244" s="26" t="s">
        <v>27</v>
      </c>
      <c r="C244" s="26" t="s">
        <v>27</v>
      </c>
      <c r="D244" s="26" t="s">
        <v>27</v>
      </c>
      <c r="E244" s="26" t="s">
        <v>29</v>
      </c>
      <c r="F244" s="26" t="s">
        <v>28</v>
      </c>
      <c r="G244" s="27" t="s">
        <v>29</v>
      </c>
      <c r="H244" s="26" t="s">
        <v>29</v>
      </c>
      <c r="I244" s="26" t="s">
        <v>27</v>
      </c>
      <c r="J244" s="26" t="s">
        <v>30</v>
      </c>
      <c r="K244" s="26" t="s">
        <v>30</v>
      </c>
      <c r="L244" s="26" t="s">
        <v>30</v>
      </c>
      <c r="M244" s="26" t="s">
        <v>31</v>
      </c>
      <c r="N244" s="25" t="s">
        <v>150</v>
      </c>
    </row>
    <row r="245" spans="1:18" x14ac:dyDescent="0.2">
      <c r="A245" s="18"/>
      <c r="B245" s="26" t="s">
        <v>33</v>
      </c>
      <c r="C245" s="26" t="s">
        <v>34</v>
      </c>
      <c r="D245" s="26" t="s">
        <v>181</v>
      </c>
      <c r="E245" s="26" t="s">
        <v>182</v>
      </c>
      <c r="F245" s="26" t="s">
        <v>35</v>
      </c>
      <c r="G245" s="27" t="s">
        <v>36</v>
      </c>
      <c r="H245" s="26" t="s">
        <v>37</v>
      </c>
      <c r="I245" s="26" t="s">
        <v>38</v>
      </c>
      <c r="J245" s="26" t="s">
        <v>39</v>
      </c>
      <c r="K245" s="26" t="s">
        <v>40</v>
      </c>
      <c r="L245" s="26" t="s">
        <v>41</v>
      </c>
      <c r="M245" s="26" t="s">
        <v>42</v>
      </c>
      <c r="N245" s="46" t="s">
        <v>155</v>
      </c>
    </row>
    <row r="246" spans="1:18" x14ac:dyDescent="0.2">
      <c r="A246" s="29" t="s">
        <v>44</v>
      </c>
      <c r="B246" s="31">
        <f t="shared" ref="B246:B259" si="49">$B10</f>
        <v>0</v>
      </c>
      <c r="C246" s="31">
        <f t="shared" ref="C246:C259" si="50">$C10</f>
        <v>0</v>
      </c>
      <c r="D246" s="31"/>
      <c r="E246" s="31"/>
      <c r="F246" s="31">
        <f t="shared" ref="F246:F259" si="51">$D10</f>
        <v>0</v>
      </c>
      <c r="G246" s="31"/>
      <c r="H246" s="31">
        <f t="shared" ref="H246:H259" si="52">$F10</f>
        <v>0</v>
      </c>
      <c r="I246" s="36"/>
      <c r="J246" s="36" t="str">
        <f t="shared" ref="J246:J259" si="53">IF(G246=0,"      -",(G246*(D246+C246)-(E246*D246))*8.34/(1-F246/100))</f>
        <v xml:space="preserve">      -</v>
      </c>
      <c r="K246" s="36">
        <f t="shared" ref="K246:K259" si="54">(I246*H246)*8.34</f>
        <v>0</v>
      </c>
      <c r="L246" s="36" t="str">
        <f t="shared" ref="L246:L259" si="55">IF(G246=0,"      -",J246*(1-N246/100)-K246)</f>
        <v xml:space="preserve">      -</v>
      </c>
      <c r="M246" s="36" t="str">
        <f t="shared" ref="M246:M259" si="56">IF(G246=0,"     -",(L246/(8.34*B246)))</f>
        <v xml:space="preserve">     -</v>
      </c>
      <c r="N246" s="30">
        <f t="shared" ref="N246:N259" si="57">$L10</f>
        <v>10</v>
      </c>
    </row>
    <row r="247" spans="1:18" x14ac:dyDescent="0.2">
      <c r="A247" s="37" t="s">
        <v>45</v>
      </c>
      <c r="B247" s="38">
        <f t="shared" si="49"/>
        <v>0</v>
      </c>
      <c r="C247" s="38">
        <f t="shared" si="50"/>
        <v>0</v>
      </c>
      <c r="D247" s="38"/>
      <c r="E247" s="38"/>
      <c r="F247" s="38">
        <f t="shared" si="51"/>
        <v>0</v>
      </c>
      <c r="G247" s="38"/>
      <c r="H247" s="38">
        <f t="shared" si="52"/>
        <v>0</v>
      </c>
      <c r="I247" s="39"/>
      <c r="J247" s="39" t="str">
        <f t="shared" si="53"/>
        <v xml:space="preserve">      -</v>
      </c>
      <c r="K247" s="39">
        <f t="shared" si="54"/>
        <v>0</v>
      </c>
      <c r="L247" s="39" t="str">
        <f t="shared" si="55"/>
        <v xml:space="preserve">      -</v>
      </c>
      <c r="M247" s="39" t="str">
        <f t="shared" si="56"/>
        <v xml:space="preserve">     -</v>
      </c>
      <c r="N247" s="30">
        <f t="shared" si="57"/>
        <v>10</v>
      </c>
    </row>
    <row r="248" spans="1:18" x14ac:dyDescent="0.2">
      <c r="A248" s="37" t="s">
        <v>46</v>
      </c>
      <c r="B248" s="38">
        <f t="shared" si="49"/>
        <v>0</v>
      </c>
      <c r="C248" s="38">
        <f t="shared" si="50"/>
        <v>0</v>
      </c>
      <c r="D248" s="38"/>
      <c r="E248" s="38"/>
      <c r="F248" s="38">
        <f t="shared" si="51"/>
        <v>0</v>
      </c>
      <c r="G248" s="38"/>
      <c r="H248" s="38">
        <f t="shared" si="52"/>
        <v>0</v>
      </c>
      <c r="I248" s="39"/>
      <c r="J248" s="39" t="str">
        <f t="shared" si="53"/>
        <v xml:space="preserve">      -</v>
      </c>
      <c r="K248" s="39">
        <f t="shared" si="54"/>
        <v>0</v>
      </c>
      <c r="L248" s="39" t="str">
        <f t="shared" si="55"/>
        <v xml:space="preserve">      -</v>
      </c>
      <c r="M248" s="39" t="str">
        <f t="shared" si="56"/>
        <v xml:space="preserve">     -</v>
      </c>
      <c r="N248" s="30">
        <f t="shared" si="57"/>
        <v>10</v>
      </c>
    </row>
    <row r="249" spans="1:18" x14ac:dyDescent="0.2">
      <c r="A249" s="37" t="s">
        <v>47</v>
      </c>
      <c r="B249" s="38">
        <f t="shared" si="49"/>
        <v>0</v>
      </c>
      <c r="C249" s="38">
        <f t="shared" si="50"/>
        <v>0</v>
      </c>
      <c r="D249" s="38"/>
      <c r="E249" s="38"/>
      <c r="F249" s="38">
        <f t="shared" si="51"/>
        <v>0</v>
      </c>
      <c r="G249" s="38"/>
      <c r="H249" s="38">
        <f t="shared" si="52"/>
        <v>0</v>
      </c>
      <c r="I249" s="39"/>
      <c r="J249" s="39" t="str">
        <f t="shared" si="53"/>
        <v xml:space="preserve">      -</v>
      </c>
      <c r="K249" s="39">
        <f t="shared" si="54"/>
        <v>0</v>
      </c>
      <c r="L249" s="39" t="str">
        <f t="shared" si="55"/>
        <v xml:space="preserve">      -</v>
      </c>
      <c r="M249" s="39" t="str">
        <f t="shared" si="56"/>
        <v xml:space="preserve">     -</v>
      </c>
      <c r="N249" s="30">
        <f t="shared" si="57"/>
        <v>10</v>
      </c>
    </row>
    <row r="250" spans="1:18" x14ac:dyDescent="0.2">
      <c r="A250" s="37" t="s">
        <v>48</v>
      </c>
      <c r="B250" s="38">
        <f t="shared" si="49"/>
        <v>0</v>
      </c>
      <c r="C250" s="38">
        <f t="shared" si="50"/>
        <v>0</v>
      </c>
      <c r="D250" s="38"/>
      <c r="E250" s="38"/>
      <c r="F250" s="38">
        <f t="shared" si="51"/>
        <v>0</v>
      </c>
      <c r="G250" s="38"/>
      <c r="H250" s="38">
        <f t="shared" si="52"/>
        <v>0</v>
      </c>
      <c r="I250" s="39"/>
      <c r="J250" s="39" t="str">
        <f t="shared" si="53"/>
        <v xml:space="preserve">      -</v>
      </c>
      <c r="K250" s="39">
        <f t="shared" si="54"/>
        <v>0</v>
      </c>
      <c r="L250" s="39" t="str">
        <f t="shared" si="55"/>
        <v xml:space="preserve">      -</v>
      </c>
      <c r="M250" s="39" t="str">
        <f t="shared" si="56"/>
        <v xml:space="preserve">     -</v>
      </c>
      <c r="N250" s="30">
        <f t="shared" si="57"/>
        <v>10</v>
      </c>
    </row>
    <row r="251" spans="1:18" x14ac:dyDescent="0.2">
      <c r="A251" s="37" t="s">
        <v>49</v>
      </c>
      <c r="B251" s="38">
        <f t="shared" si="49"/>
        <v>0</v>
      </c>
      <c r="C251" s="38">
        <f t="shared" si="50"/>
        <v>0</v>
      </c>
      <c r="D251" s="38"/>
      <c r="E251" s="38"/>
      <c r="F251" s="38">
        <f t="shared" si="51"/>
        <v>0</v>
      </c>
      <c r="G251" s="38"/>
      <c r="H251" s="38">
        <f t="shared" si="52"/>
        <v>0</v>
      </c>
      <c r="I251" s="39"/>
      <c r="J251" s="39" t="str">
        <f t="shared" si="53"/>
        <v xml:space="preserve">      -</v>
      </c>
      <c r="K251" s="39">
        <f t="shared" si="54"/>
        <v>0</v>
      </c>
      <c r="L251" s="39" t="str">
        <f t="shared" si="55"/>
        <v xml:space="preserve">      -</v>
      </c>
      <c r="M251" s="39" t="str">
        <f t="shared" si="56"/>
        <v xml:space="preserve">     -</v>
      </c>
      <c r="N251" s="30">
        <v>10</v>
      </c>
    </row>
    <row r="252" spans="1:18" x14ac:dyDescent="0.2">
      <c r="A252" s="37" t="s">
        <v>50</v>
      </c>
      <c r="B252" s="38">
        <f t="shared" si="49"/>
        <v>0</v>
      </c>
      <c r="C252" s="38">
        <f t="shared" si="50"/>
        <v>0</v>
      </c>
      <c r="D252" s="38"/>
      <c r="E252" s="38"/>
      <c r="F252" s="38">
        <f t="shared" si="51"/>
        <v>0</v>
      </c>
      <c r="G252" s="38"/>
      <c r="H252" s="38">
        <f t="shared" si="52"/>
        <v>0</v>
      </c>
      <c r="I252" s="39"/>
      <c r="J252" s="39" t="str">
        <f t="shared" si="53"/>
        <v xml:space="preserve">      -</v>
      </c>
      <c r="K252" s="39">
        <f t="shared" si="54"/>
        <v>0</v>
      </c>
      <c r="L252" s="39" t="str">
        <f t="shared" si="55"/>
        <v xml:space="preserve">      -</v>
      </c>
      <c r="M252" s="39" t="str">
        <f t="shared" si="56"/>
        <v xml:space="preserve">     -</v>
      </c>
      <c r="N252" s="30">
        <v>10</v>
      </c>
      <c r="Q252" s="5"/>
      <c r="R252" s="3"/>
    </row>
    <row r="253" spans="1:18" x14ac:dyDescent="0.2">
      <c r="A253" s="37" t="s">
        <v>51</v>
      </c>
      <c r="B253" s="38">
        <f t="shared" si="49"/>
        <v>0</v>
      </c>
      <c r="C253" s="38">
        <f t="shared" si="50"/>
        <v>0</v>
      </c>
      <c r="D253" s="38"/>
      <c r="E253" s="38"/>
      <c r="F253" s="38">
        <f t="shared" si="51"/>
        <v>0</v>
      </c>
      <c r="G253" s="38"/>
      <c r="H253" s="38">
        <f t="shared" si="52"/>
        <v>0</v>
      </c>
      <c r="I253" s="39"/>
      <c r="J253" s="39" t="str">
        <f t="shared" si="53"/>
        <v xml:space="preserve">      -</v>
      </c>
      <c r="K253" s="39">
        <f t="shared" si="54"/>
        <v>0</v>
      </c>
      <c r="L253" s="39" t="str">
        <f t="shared" si="55"/>
        <v xml:space="preserve">      -</v>
      </c>
      <c r="M253" s="39" t="str">
        <f t="shared" si="56"/>
        <v xml:space="preserve">     -</v>
      </c>
      <c r="N253" s="30">
        <f t="shared" si="57"/>
        <v>10</v>
      </c>
      <c r="R253" s="3"/>
    </row>
    <row r="254" spans="1:18" x14ac:dyDescent="0.2">
      <c r="A254" s="37" t="s">
        <v>52</v>
      </c>
      <c r="B254" s="38">
        <f t="shared" si="49"/>
        <v>0</v>
      </c>
      <c r="C254" s="38">
        <f t="shared" si="50"/>
        <v>0</v>
      </c>
      <c r="D254" s="38"/>
      <c r="E254" s="38"/>
      <c r="F254" s="38">
        <f t="shared" si="51"/>
        <v>0</v>
      </c>
      <c r="G254" s="38"/>
      <c r="H254" s="38">
        <f t="shared" si="52"/>
        <v>0</v>
      </c>
      <c r="I254" s="39"/>
      <c r="J254" s="39" t="str">
        <f t="shared" si="53"/>
        <v xml:space="preserve">      -</v>
      </c>
      <c r="K254" s="39">
        <f t="shared" si="54"/>
        <v>0</v>
      </c>
      <c r="L254" s="39" t="str">
        <f t="shared" si="55"/>
        <v xml:space="preserve">      -</v>
      </c>
      <c r="M254" s="39" t="str">
        <f t="shared" si="56"/>
        <v xml:space="preserve">     -</v>
      </c>
      <c r="N254" s="30">
        <f t="shared" si="57"/>
        <v>10</v>
      </c>
      <c r="R254" s="3"/>
    </row>
    <row r="255" spans="1:18" x14ac:dyDescent="0.2">
      <c r="A255" s="37" t="s">
        <v>53</v>
      </c>
      <c r="B255" s="38">
        <f t="shared" si="49"/>
        <v>0</v>
      </c>
      <c r="C255" s="38">
        <f t="shared" si="50"/>
        <v>0</v>
      </c>
      <c r="D255" s="38"/>
      <c r="E255" s="38"/>
      <c r="F255" s="38">
        <f t="shared" si="51"/>
        <v>0</v>
      </c>
      <c r="G255" s="38"/>
      <c r="H255" s="38">
        <f t="shared" si="52"/>
        <v>0</v>
      </c>
      <c r="I255" s="39"/>
      <c r="J255" s="39" t="str">
        <f t="shared" si="53"/>
        <v xml:space="preserve">      -</v>
      </c>
      <c r="K255" s="39">
        <f t="shared" si="54"/>
        <v>0</v>
      </c>
      <c r="L255" s="39" t="str">
        <f t="shared" si="55"/>
        <v xml:space="preserve">      -</v>
      </c>
      <c r="M255" s="39" t="str">
        <f t="shared" si="56"/>
        <v xml:space="preserve">     -</v>
      </c>
      <c r="N255" s="30">
        <v>10</v>
      </c>
      <c r="R255" s="3"/>
    </row>
    <row r="256" spans="1:18" x14ac:dyDescent="0.2">
      <c r="A256" s="37" t="s">
        <v>54</v>
      </c>
      <c r="B256" s="38">
        <f t="shared" si="49"/>
        <v>0</v>
      </c>
      <c r="C256" s="38">
        <f t="shared" si="50"/>
        <v>0</v>
      </c>
      <c r="D256" s="38"/>
      <c r="E256" s="38"/>
      <c r="F256" s="38">
        <f t="shared" si="51"/>
        <v>0</v>
      </c>
      <c r="G256" s="38"/>
      <c r="H256" s="38">
        <f t="shared" si="52"/>
        <v>0</v>
      </c>
      <c r="I256" s="39"/>
      <c r="J256" s="39" t="str">
        <f t="shared" si="53"/>
        <v xml:space="preserve">      -</v>
      </c>
      <c r="K256" s="39">
        <f t="shared" si="54"/>
        <v>0</v>
      </c>
      <c r="L256" s="39" t="str">
        <f t="shared" si="55"/>
        <v xml:space="preserve">      -</v>
      </c>
      <c r="M256" s="39" t="str">
        <f t="shared" si="56"/>
        <v xml:space="preserve">     -</v>
      </c>
      <c r="N256" s="30">
        <f t="shared" si="57"/>
        <v>10</v>
      </c>
      <c r="R256" s="3"/>
    </row>
    <row r="257" spans="1:18" x14ac:dyDescent="0.2">
      <c r="A257" s="37" t="s">
        <v>55</v>
      </c>
      <c r="B257" s="38">
        <f t="shared" si="49"/>
        <v>0</v>
      </c>
      <c r="C257" s="38">
        <f t="shared" si="50"/>
        <v>0</v>
      </c>
      <c r="D257" s="38"/>
      <c r="E257" s="38"/>
      <c r="F257" s="38">
        <f t="shared" si="51"/>
        <v>0</v>
      </c>
      <c r="G257" s="38"/>
      <c r="H257" s="38">
        <f t="shared" si="52"/>
        <v>0</v>
      </c>
      <c r="I257" s="39"/>
      <c r="J257" s="39" t="str">
        <f t="shared" si="53"/>
        <v xml:space="preserve">      -</v>
      </c>
      <c r="K257" s="39">
        <f t="shared" si="54"/>
        <v>0</v>
      </c>
      <c r="L257" s="39" t="str">
        <f t="shared" si="55"/>
        <v xml:space="preserve">      -</v>
      </c>
      <c r="M257" s="39" t="str">
        <f t="shared" si="56"/>
        <v xml:space="preserve">     -</v>
      </c>
      <c r="N257" s="30">
        <v>10</v>
      </c>
      <c r="R257" s="3"/>
    </row>
    <row r="258" spans="1:18" x14ac:dyDescent="0.2">
      <c r="A258" s="37" t="s">
        <v>56</v>
      </c>
      <c r="B258" s="38">
        <f t="shared" si="49"/>
        <v>0</v>
      </c>
      <c r="C258" s="38">
        <f t="shared" si="50"/>
        <v>0</v>
      </c>
      <c r="D258" s="38"/>
      <c r="E258" s="38"/>
      <c r="F258" s="38">
        <f t="shared" si="51"/>
        <v>0</v>
      </c>
      <c r="G258" s="38"/>
      <c r="H258" s="38">
        <f t="shared" si="52"/>
        <v>0</v>
      </c>
      <c r="I258" s="39"/>
      <c r="J258" s="39" t="str">
        <f t="shared" si="53"/>
        <v xml:space="preserve">      -</v>
      </c>
      <c r="K258" s="39">
        <f t="shared" si="54"/>
        <v>0</v>
      </c>
      <c r="L258" s="39" t="str">
        <f t="shared" si="55"/>
        <v xml:space="preserve">      -</v>
      </c>
      <c r="M258" s="39" t="str">
        <f t="shared" si="56"/>
        <v xml:space="preserve">     -</v>
      </c>
      <c r="N258" s="30">
        <f t="shared" si="57"/>
        <v>10</v>
      </c>
      <c r="R258" s="3"/>
    </row>
    <row r="259" spans="1:18" x14ac:dyDescent="0.2">
      <c r="A259" s="37" t="s">
        <v>57</v>
      </c>
      <c r="B259" s="38">
        <f t="shared" si="49"/>
        <v>0</v>
      </c>
      <c r="C259" s="38">
        <f t="shared" si="50"/>
        <v>0</v>
      </c>
      <c r="D259" s="38"/>
      <c r="E259" s="38"/>
      <c r="F259" s="38">
        <f t="shared" si="51"/>
        <v>0</v>
      </c>
      <c r="G259" s="38"/>
      <c r="H259" s="38">
        <f t="shared" si="52"/>
        <v>0</v>
      </c>
      <c r="I259" s="39"/>
      <c r="J259" s="39" t="str">
        <f t="shared" si="53"/>
        <v xml:space="preserve">      -</v>
      </c>
      <c r="K259" s="39">
        <f t="shared" si="54"/>
        <v>0</v>
      </c>
      <c r="L259" s="39" t="str">
        <f t="shared" si="55"/>
        <v xml:space="preserve">      -</v>
      </c>
      <c r="M259" s="39" t="str">
        <f t="shared" si="56"/>
        <v xml:space="preserve">     -</v>
      </c>
      <c r="N259" s="30">
        <f t="shared" si="57"/>
        <v>10</v>
      </c>
      <c r="R259" s="3"/>
    </row>
    <row r="260" spans="1:18" x14ac:dyDescent="0.2">
      <c r="A260" s="1" t="s">
        <v>58</v>
      </c>
      <c r="B260" s="4" t="s">
        <v>59</v>
      </c>
      <c r="R260" s="3"/>
    </row>
    <row r="261" spans="1:18" x14ac:dyDescent="0.2">
      <c r="A261" s="1" t="s">
        <v>60</v>
      </c>
      <c r="B261" s="4" t="s">
        <v>61</v>
      </c>
      <c r="R261" s="3"/>
    </row>
    <row r="262" spans="1:18" x14ac:dyDescent="0.2">
      <c r="A262" s="1" t="s">
        <v>181</v>
      </c>
      <c r="B262" s="1" t="s">
        <v>183</v>
      </c>
      <c r="R262" s="3"/>
    </row>
    <row r="263" spans="1:18" x14ac:dyDescent="0.2">
      <c r="A263" s="1" t="s">
        <v>182</v>
      </c>
      <c r="B263" s="1" t="s">
        <v>184</v>
      </c>
      <c r="R263" s="3"/>
    </row>
    <row r="264" spans="1:18" x14ac:dyDescent="0.2">
      <c r="A264" s="1" t="s">
        <v>62</v>
      </c>
      <c r="B264" s="4" t="s">
        <v>63</v>
      </c>
      <c r="Q264" s="3"/>
    </row>
    <row r="265" spans="1:18" x14ac:dyDescent="0.2">
      <c r="A265" s="1" t="s">
        <v>64</v>
      </c>
      <c r="B265" s="4" t="s">
        <v>185</v>
      </c>
    </row>
    <row r="266" spans="1:18" x14ac:dyDescent="0.2">
      <c r="A266" s="1" t="s">
        <v>66</v>
      </c>
      <c r="B266" s="4" t="s">
        <v>67</v>
      </c>
    </row>
    <row r="267" spans="1:18" x14ac:dyDescent="0.2">
      <c r="A267" s="1" t="s">
        <v>68</v>
      </c>
      <c r="B267" s="4" t="s">
        <v>69</v>
      </c>
    </row>
    <row r="268" spans="1:18" x14ac:dyDescent="0.2">
      <c r="A268" s="1" t="s">
        <v>70</v>
      </c>
      <c r="B268" s="4" t="s">
        <v>71</v>
      </c>
    </row>
    <row r="269" spans="1:18" x14ac:dyDescent="0.2">
      <c r="A269" s="1" t="s">
        <v>72</v>
      </c>
      <c r="B269" s="4" t="s">
        <v>73</v>
      </c>
    </row>
    <row r="270" spans="1:18" x14ac:dyDescent="0.2">
      <c r="A270" s="1" t="s">
        <v>74</v>
      </c>
      <c r="B270" s="4" t="s">
        <v>75</v>
      </c>
    </row>
    <row r="271" spans="1:18" x14ac:dyDescent="0.2">
      <c r="A271" s="1" t="s">
        <v>76</v>
      </c>
      <c r="B271" s="1" t="s">
        <v>77</v>
      </c>
      <c r="I271" s="13"/>
      <c r="J271" s="13"/>
      <c r="K271" s="13"/>
      <c r="L271" s="13"/>
      <c r="M271" s="13"/>
      <c r="N271" s="13"/>
      <c r="O271" s="13"/>
      <c r="P271" s="13"/>
    </row>
    <row r="272" spans="1:18" x14ac:dyDescent="0.2">
      <c r="A272" s="1" t="s">
        <v>78</v>
      </c>
      <c r="B272" s="1" t="s">
        <v>79</v>
      </c>
      <c r="N272" s="13"/>
      <c r="O272" s="13"/>
      <c r="P272" s="13"/>
    </row>
    <row r="273" spans="1:18" x14ac:dyDescent="0.2">
      <c r="A273" s="1" t="s">
        <v>80</v>
      </c>
      <c r="B273" s="1" t="s">
        <v>81</v>
      </c>
      <c r="N273" s="13"/>
      <c r="O273" s="13"/>
      <c r="P273" s="13"/>
    </row>
    <row r="274" spans="1:18" x14ac:dyDescent="0.2">
      <c r="A274" s="1" t="s">
        <v>82</v>
      </c>
      <c r="B274" s="33" t="s">
        <v>186</v>
      </c>
      <c r="O274" s="13"/>
      <c r="P274" s="13"/>
    </row>
    <row r="275" spans="1:18" x14ac:dyDescent="0.2">
      <c r="A275" s="1" t="s">
        <v>84</v>
      </c>
      <c r="B275" s="1" t="s">
        <v>187</v>
      </c>
      <c r="O275" s="13"/>
      <c r="P275" s="13"/>
    </row>
    <row r="276" spans="1:18" x14ac:dyDescent="0.2">
      <c r="A276" s="1" t="s">
        <v>86</v>
      </c>
      <c r="O276" s="13"/>
      <c r="P276" s="13"/>
    </row>
    <row r="277" spans="1:18" x14ac:dyDescent="0.2">
      <c r="O277" s="13"/>
      <c r="P277" s="13"/>
    </row>
    <row r="278" spans="1:18" ht="18.75" x14ac:dyDescent="0.3">
      <c r="A278" s="12" t="s">
        <v>0</v>
      </c>
      <c r="B278" s="49"/>
      <c r="C278" s="49"/>
      <c r="D278" s="49"/>
      <c r="E278" s="49"/>
      <c r="F278" s="49"/>
      <c r="G278" s="12" t="s">
        <v>127</v>
      </c>
      <c r="H278" s="12" t="s">
        <v>188</v>
      </c>
      <c r="I278" s="49"/>
      <c r="J278" s="50"/>
      <c r="K278" s="50"/>
      <c r="L278" s="50"/>
      <c r="M278" s="13"/>
      <c r="O278" s="13"/>
      <c r="P278" s="13"/>
    </row>
    <row r="279" spans="1:18" ht="18.75" x14ac:dyDescent="0.3">
      <c r="A279" s="11"/>
      <c r="B279" s="11"/>
      <c r="C279" s="10" t="s">
        <v>189</v>
      </c>
      <c r="D279" s="11"/>
      <c r="E279" s="11"/>
      <c r="F279" s="11"/>
      <c r="G279" s="11"/>
      <c r="H279" s="11"/>
      <c r="I279" s="11"/>
      <c r="J279" s="13"/>
      <c r="K279" s="13"/>
      <c r="L279" s="13"/>
      <c r="M279" s="13"/>
      <c r="O279" s="13"/>
      <c r="P279" s="13"/>
    </row>
    <row r="280" spans="1:18" x14ac:dyDescent="0.2">
      <c r="A280" s="14"/>
      <c r="B280" s="15" t="s">
        <v>190</v>
      </c>
      <c r="C280" s="16"/>
      <c r="D280" s="16"/>
      <c r="E280" s="16"/>
      <c r="F280" s="16"/>
      <c r="G280" s="16"/>
      <c r="H280" s="16"/>
      <c r="I280" s="17"/>
      <c r="J280" s="15" t="s">
        <v>5</v>
      </c>
      <c r="K280" s="17"/>
      <c r="L280" s="15" t="s">
        <v>6</v>
      </c>
      <c r="M280" s="17"/>
      <c r="O280" s="50"/>
      <c r="P280" s="50"/>
      <c r="Q280" s="50"/>
      <c r="R280" s="13"/>
    </row>
    <row r="281" spans="1:18" x14ac:dyDescent="0.2">
      <c r="A281" s="18"/>
      <c r="B281" s="19"/>
      <c r="C281" s="19"/>
      <c r="D281" s="19"/>
      <c r="E281" s="19"/>
      <c r="F281" s="19"/>
      <c r="G281" s="19"/>
      <c r="H281" s="19"/>
      <c r="I281" s="20"/>
      <c r="J281" s="19"/>
      <c r="K281" s="20"/>
      <c r="L281" s="19"/>
      <c r="M281" s="20"/>
    </row>
    <row r="282" spans="1:18" x14ac:dyDescent="0.2">
      <c r="A282" s="18"/>
      <c r="B282" s="21" t="s">
        <v>7</v>
      </c>
      <c r="C282" s="21" t="s">
        <v>8</v>
      </c>
      <c r="D282" s="21" t="s">
        <v>178</v>
      </c>
      <c r="E282" s="21" t="s">
        <v>178</v>
      </c>
      <c r="F282" s="21" t="s">
        <v>9</v>
      </c>
      <c r="G282" s="22" t="s">
        <v>191</v>
      </c>
      <c r="H282" s="15" t="s">
        <v>171</v>
      </c>
      <c r="I282" s="23" t="s">
        <v>12</v>
      </c>
      <c r="J282" s="21" t="s">
        <v>13</v>
      </c>
      <c r="K282" s="21" t="s">
        <v>14</v>
      </c>
      <c r="L282" s="21" t="s">
        <v>13</v>
      </c>
      <c r="M282" s="21" t="s">
        <v>15</v>
      </c>
      <c r="N282" s="45" t="s">
        <v>139</v>
      </c>
    </row>
    <row r="283" spans="1:18" x14ac:dyDescent="0.2">
      <c r="A283" s="48" t="s">
        <v>17</v>
      </c>
      <c r="B283" s="26" t="s">
        <v>18</v>
      </c>
      <c r="C283" s="26" t="s">
        <v>18</v>
      </c>
      <c r="D283" s="26" t="s">
        <v>18</v>
      </c>
      <c r="E283" s="26" t="s">
        <v>21</v>
      </c>
      <c r="F283" s="26" t="s">
        <v>19</v>
      </c>
      <c r="G283" s="27" t="s">
        <v>180</v>
      </c>
      <c r="H283" s="21" t="s">
        <v>21</v>
      </c>
      <c r="I283" s="21" t="s">
        <v>18</v>
      </c>
      <c r="J283" s="26" t="s">
        <v>22</v>
      </c>
      <c r="K283" s="26" t="s">
        <v>23</v>
      </c>
      <c r="L283" s="26" t="s">
        <v>24</v>
      </c>
      <c r="M283" s="26" t="s">
        <v>25</v>
      </c>
      <c r="N283" s="25" t="s">
        <v>144</v>
      </c>
    </row>
    <row r="284" spans="1:18" x14ac:dyDescent="0.2">
      <c r="A284" s="18"/>
      <c r="B284" s="26" t="s">
        <v>27</v>
      </c>
      <c r="C284" s="26" t="s">
        <v>27</v>
      </c>
      <c r="D284" s="26" t="s">
        <v>27</v>
      </c>
      <c r="E284" s="26" t="s">
        <v>29</v>
      </c>
      <c r="F284" s="26" t="s">
        <v>28</v>
      </c>
      <c r="G284" s="27" t="s">
        <v>29</v>
      </c>
      <c r="H284" s="26" t="s">
        <v>29</v>
      </c>
      <c r="I284" s="26" t="s">
        <v>27</v>
      </c>
      <c r="J284" s="26" t="s">
        <v>30</v>
      </c>
      <c r="K284" s="26" t="s">
        <v>30</v>
      </c>
      <c r="L284" s="26" t="s">
        <v>30</v>
      </c>
      <c r="M284" s="26" t="s">
        <v>31</v>
      </c>
      <c r="N284" s="25" t="s">
        <v>150</v>
      </c>
    </row>
    <row r="285" spans="1:18" x14ac:dyDescent="0.2">
      <c r="A285" s="18"/>
      <c r="B285" s="26" t="s">
        <v>33</v>
      </c>
      <c r="C285" s="26" t="s">
        <v>34</v>
      </c>
      <c r="D285" s="26" t="s">
        <v>181</v>
      </c>
      <c r="E285" s="26" t="s">
        <v>182</v>
      </c>
      <c r="F285" s="26" t="s">
        <v>35</v>
      </c>
      <c r="G285" s="27" t="s">
        <v>36</v>
      </c>
      <c r="H285" s="26" t="s">
        <v>37</v>
      </c>
      <c r="I285" s="26" t="s">
        <v>38</v>
      </c>
      <c r="J285" s="26" t="s">
        <v>39</v>
      </c>
      <c r="K285" s="26" t="s">
        <v>40</v>
      </c>
      <c r="L285" s="26" t="s">
        <v>41</v>
      </c>
      <c r="M285" s="26" t="s">
        <v>42</v>
      </c>
      <c r="N285" s="46" t="s">
        <v>155</v>
      </c>
    </row>
    <row r="286" spans="1:18" x14ac:dyDescent="0.2">
      <c r="A286" s="29" t="s">
        <v>44</v>
      </c>
      <c r="B286" s="31">
        <f t="shared" ref="B286:B299" si="58">$B10</f>
        <v>0</v>
      </c>
      <c r="C286" s="31">
        <f t="shared" ref="C286:C299" si="59">$C10</f>
        <v>0</v>
      </c>
      <c r="D286" s="31"/>
      <c r="E286" s="31">
        <f t="shared" ref="E286:E299" si="60">$E246</f>
        <v>0</v>
      </c>
      <c r="F286" s="31">
        <f t="shared" ref="F286:F299" si="61">$D10</f>
        <v>0</v>
      </c>
      <c r="G286" s="31"/>
      <c r="H286" s="31">
        <f t="shared" ref="H286:H299" si="62">$F10</f>
        <v>0</v>
      </c>
      <c r="I286" s="36">
        <f t="shared" ref="I286:I299" si="63">(C286-B286)</f>
        <v>0</v>
      </c>
      <c r="J286" s="36" t="str">
        <f>IF(G286=0,"      -",(G286*(D286+C286)-(E286*D286))*8.34/(1-F286/100))</f>
        <v xml:space="preserve">      -</v>
      </c>
      <c r="K286" s="36">
        <f t="shared" ref="K286:K299" si="64">(I286*H286)*8.34</f>
        <v>0</v>
      </c>
      <c r="L286" s="36" t="str">
        <f t="shared" ref="L286:L299" si="65">IF(G286=0,"      -",J286*(1-N286/100)-K286)</f>
        <v xml:space="preserve">      -</v>
      </c>
      <c r="M286" s="36" t="str">
        <f t="shared" ref="M286:M299" si="66">IF(G286=0,"     -",(L286/(8.34*B286)))</f>
        <v xml:space="preserve">     -</v>
      </c>
      <c r="N286" s="30">
        <f t="shared" ref="N286:N299" si="67">$L10</f>
        <v>10</v>
      </c>
    </row>
    <row r="287" spans="1:18" x14ac:dyDescent="0.2">
      <c r="A287" s="37" t="s">
        <v>45</v>
      </c>
      <c r="B287" s="38">
        <f t="shared" si="58"/>
        <v>0</v>
      </c>
      <c r="C287" s="38">
        <f t="shared" si="59"/>
        <v>0</v>
      </c>
      <c r="D287" s="38"/>
      <c r="E287" s="38">
        <f t="shared" si="60"/>
        <v>0</v>
      </c>
      <c r="F287" s="38">
        <f t="shared" si="61"/>
        <v>0</v>
      </c>
      <c r="G287" s="38"/>
      <c r="H287" s="38">
        <f t="shared" si="62"/>
        <v>0</v>
      </c>
      <c r="I287" s="39">
        <f t="shared" si="63"/>
        <v>0</v>
      </c>
      <c r="J287" s="39" t="str">
        <f t="shared" ref="J287:J299" si="68">IF(G287=0,"      -",(G287*(D287+C287)-(E287*D287))*8.34/(1-F287/100))</f>
        <v xml:space="preserve">      -</v>
      </c>
      <c r="K287" s="39">
        <f t="shared" si="64"/>
        <v>0</v>
      </c>
      <c r="L287" s="39" t="str">
        <f t="shared" si="65"/>
        <v xml:space="preserve">      -</v>
      </c>
      <c r="M287" s="39" t="str">
        <f t="shared" si="66"/>
        <v xml:space="preserve">     -</v>
      </c>
      <c r="N287" s="30">
        <f t="shared" si="67"/>
        <v>10</v>
      </c>
    </row>
    <row r="288" spans="1:18" x14ac:dyDescent="0.2">
      <c r="A288" s="37" t="s">
        <v>46</v>
      </c>
      <c r="B288" s="38">
        <f t="shared" si="58"/>
        <v>0</v>
      </c>
      <c r="C288" s="38">
        <f t="shared" si="59"/>
        <v>0</v>
      </c>
      <c r="D288" s="38"/>
      <c r="E288" s="38">
        <f t="shared" si="60"/>
        <v>0</v>
      </c>
      <c r="F288" s="38">
        <f t="shared" si="61"/>
        <v>0</v>
      </c>
      <c r="G288" s="38"/>
      <c r="H288" s="38">
        <f t="shared" si="62"/>
        <v>0</v>
      </c>
      <c r="I288" s="39">
        <f t="shared" si="63"/>
        <v>0</v>
      </c>
      <c r="J288" s="39" t="str">
        <f t="shared" si="68"/>
        <v xml:space="preserve">      -</v>
      </c>
      <c r="K288" s="39">
        <f t="shared" si="64"/>
        <v>0</v>
      </c>
      <c r="L288" s="39" t="str">
        <f t="shared" si="65"/>
        <v xml:space="preserve">      -</v>
      </c>
      <c r="M288" s="39" t="str">
        <f t="shared" si="66"/>
        <v xml:space="preserve">     -</v>
      </c>
      <c r="N288" s="30">
        <f t="shared" si="67"/>
        <v>10</v>
      </c>
    </row>
    <row r="289" spans="1:14" x14ac:dyDescent="0.2">
      <c r="A289" s="37" t="s">
        <v>47</v>
      </c>
      <c r="B289" s="38">
        <f t="shared" si="58"/>
        <v>0</v>
      </c>
      <c r="C289" s="38">
        <f t="shared" si="59"/>
        <v>0</v>
      </c>
      <c r="D289" s="38"/>
      <c r="E289" s="38">
        <f t="shared" si="60"/>
        <v>0</v>
      </c>
      <c r="F289" s="38">
        <f t="shared" si="61"/>
        <v>0</v>
      </c>
      <c r="G289" s="38"/>
      <c r="H289" s="38">
        <f t="shared" si="62"/>
        <v>0</v>
      </c>
      <c r="I289" s="39">
        <f t="shared" si="63"/>
        <v>0</v>
      </c>
      <c r="J289" s="39" t="str">
        <f t="shared" si="68"/>
        <v xml:space="preserve">      -</v>
      </c>
      <c r="K289" s="39">
        <f t="shared" si="64"/>
        <v>0</v>
      </c>
      <c r="L289" s="39" t="str">
        <f t="shared" si="65"/>
        <v xml:space="preserve">      -</v>
      </c>
      <c r="M289" s="39" t="str">
        <f t="shared" si="66"/>
        <v xml:space="preserve">     -</v>
      </c>
      <c r="N289" s="30">
        <f t="shared" si="67"/>
        <v>10</v>
      </c>
    </row>
    <row r="290" spans="1:14" x14ac:dyDescent="0.2">
      <c r="A290" s="37" t="s">
        <v>48</v>
      </c>
      <c r="B290" s="38">
        <f t="shared" si="58"/>
        <v>0</v>
      </c>
      <c r="C290" s="38">
        <f t="shared" si="59"/>
        <v>0</v>
      </c>
      <c r="D290" s="38"/>
      <c r="E290" s="38">
        <f t="shared" si="60"/>
        <v>0</v>
      </c>
      <c r="F290" s="38">
        <f t="shared" si="61"/>
        <v>0</v>
      </c>
      <c r="G290" s="38"/>
      <c r="H290" s="38">
        <f t="shared" si="62"/>
        <v>0</v>
      </c>
      <c r="I290" s="39">
        <f t="shared" si="63"/>
        <v>0</v>
      </c>
      <c r="J290" s="39" t="str">
        <f t="shared" si="68"/>
        <v xml:space="preserve">      -</v>
      </c>
      <c r="K290" s="39">
        <f t="shared" si="64"/>
        <v>0</v>
      </c>
      <c r="L290" s="39" t="str">
        <f t="shared" si="65"/>
        <v xml:space="preserve">      -</v>
      </c>
      <c r="M290" s="39" t="str">
        <f t="shared" si="66"/>
        <v xml:space="preserve">     -</v>
      </c>
      <c r="N290" s="30">
        <f t="shared" si="67"/>
        <v>10</v>
      </c>
    </row>
    <row r="291" spans="1:14" x14ac:dyDescent="0.2">
      <c r="A291" s="37" t="s">
        <v>49</v>
      </c>
      <c r="B291" s="38">
        <f t="shared" si="58"/>
        <v>0</v>
      </c>
      <c r="C291" s="38">
        <f t="shared" si="59"/>
        <v>0</v>
      </c>
      <c r="D291" s="38"/>
      <c r="E291" s="38">
        <f t="shared" si="60"/>
        <v>0</v>
      </c>
      <c r="F291" s="38">
        <f t="shared" si="61"/>
        <v>0</v>
      </c>
      <c r="G291" s="38"/>
      <c r="H291" s="38">
        <f t="shared" si="62"/>
        <v>0</v>
      </c>
      <c r="I291" s="39">
        <f t="shared" si="63"/>
        <v>0</v>
      </c>
      <c r="J291" s="39" t="str">
        <f t="shared" si="68"/>
        <v xml:space="preserve">      -</v>
      </c>
      <c r="K291" s="39">
        <f t="shared" si="64"/>
        <v>0</v>
      </c>
      <c r="L291" s="39" t="str">
        <f t="shared" si="65"/>
        <v xml:space="preserve">      -</v>
      </c>
      <c r="M291" s="39" t="str">
        <f t="shared" si="66"/>
        <v xml:space="preserve">     -</v>
      </c>
      <c r="N291" s="30">
        <v>10</v>
      </c>
    </row>
    <row r="292" spans="1:14" x14ac:dyDescent="0.2">
      <c r="A292" s="37" t="s">
        <v>50</v>
      </c>
      <c r="B292" s="38">
        <f t="shared" si="58"/>
        <v>0</v>
      </c>
      <c r="C292" s="38">
        <f t="shared" si="59"/>
        <v>0</v>
      </c>
      <c r="D292" s="38"/>
      <c r="E292" s="38">
        <f t="shared" si="60"/>
        <v>0</v>
      </c>
      <c r="F292" s="38">
        <f t="shared" si="61"/>
        <v>0</v>
      </c>
      <c r="G292" s="38"/>
      <c r="H292" s="38">
        <f t="shared" si="62"/>
        <v>0</v>
      </c>
      <c r="I292" s="39">
        <f t="shared" si="63"/>
        <v>0</v>
      </c>
      <c r="J292" s="39" t="str">
        <f t="shared" si="68"/>
        <v xml:space="preserve">      -</v>
      </c>
      <c r="K292" s="39">
        <f t="shared" si="64"/>
        <v>0</v>
      </c>
      <c r="L292" s="39" t="str">
        <f t="shared" si="65"/>
        <v xml:space="preserve">      -</v>
      </c>
      <c r="M292" s="39" t="str">
        <f t="shared" si="66"/>
        <v xml:space="preserve">     -</v>
      </c>
      <c r="N292" s="30">
        <v>10</v>
      </c>
    </row>
    <row r="293" spans="1:14" x14ac:dyDescent="0.2">
      <c r="A293" s="37" t="s">
        <v>51</v>
      </c>
      <c r="B293" s="38">
        <f t="shared" si="58"/>
        <v>0</v>
      </c>
      <c r="C293" s="38">
        <f t="shared" si="59"/>
        <v>0</v>
      </c>
      <c r="D293" s="38"/>
      <c r="E293" s="38">
        <f t="shared" si="60"/>
        <v>0</v>
      </c>
      <c r="F293" s="38">
        <f t="shared" si="61"/>
        <v>0</v>
      </c>
      <c r="G293" s="38"/>
      <c r="H293" s="38">
        <f t="shared" si="62"/>
        <v>0</v>
      </c>
      <c r="I293" s="39">
        <f t="shared" si="63"/>
        <v>0</v>
      </c>
      <c r="J293" s="39" t="str">
        <f t="shared" si="68"/>
        <v xml:space="preserve">      -</v>
      </c>
      <c r="K293" s="39">
        <f t="shared" si="64"/>
        <v>0</v>
      </c>
      <c r="L293" s="39" t="str">
        <f t="shared" si="65"/>
        <v xml:space="preserve">      -</v>
      </c>
      <c r="M293" s="39" t="str">
        <f t="shared" si="66"/>
        <v xml:space="preserve">     -</v>
      </c>
      <c r="N293" s="30">
        <f t="shared" si="67"/>
        <v>10</v>
      </c>
    </row>
    <row r="294" spans="1:14" x14ac:dyDescent="0.2">
      <c r="A294" s="37" t="s">
        <v>52</v>
      </c>
      <c r="B294" s="38">
        <f t="shared" si="58"/>
        <v>0</v>
      </c>
      <c r="C294" s="38">
        <f t="shared" si="59"/>
        <v>0</v>
      </c>
      <c r="D294" s="38"/>
      <c r="E294" s="38">
        <f t="shared" si="60"/>
        <v>0</v>
      </c>
      <c r="F294" s="38">
        <f t="shared" si="61"/>
        <v>0</v>
      </c>
      <c r="G294" s="38"/>
      <c r="H294" s="38">
        <f t="shared" si="62"/>
        <v>0</v>
      </c>
      <c r="I294" s="39">
        <f t="shared" si="63"/>
        <v>0</v>
      </c>
      <c r="J294" s="39" t="str">
        <f t="shared" si="68"/>
        <v xml:space="preserve">      -</v>
      </c>
      <c r="K294" s="39">
        <f t="shared" si="64"/>
        <v>0</v>
      </c>
      <c r="L294" s="39" t="str">
        <f t="shared" si="65"/>
        <v xml:space="preserve">      -</v>
      </c>
      <c r="M294" s="39" t="str">
        <f t="shared" si="66"/>
        <v xml:space="preserve">     -</v>
      </c>
      <c r="N294" s="30">
        <f t="shared" si="67"/>
        <v>10</v>
      </c>
    </row>
    <row r="295" spans="1:14" x14ac:dyDescent="0.2">
      <c r="A295" s="37" t="s">
        <v>53</v>
      </c>
      <c r="B295" s="38">
        <f t="shared" si="58"/>
        <v>0</v>
      </c>
      <c r="C295" s="38">
        <f t="shared" si="59"/>
        <v>0</v>
      </c>
      <c r="D295" s="38"/>
      <c r="E295" s="38">
        <f t="shared" si="60"/>
        <v>0</v>
      </c>
      <c r="F295" s="38">
        <f t="shared" si="61"/>
        <v>0</v>
      </c>
      <c r="G295" s="38"/>
      <c r="H295" s="38">
        <f t="shared" si="62"/>
        <v>0</v>
      </c>
      <c r="I295" s="39">
        <f t="shared" si="63"/>
        <v>0</v>
      </c>
      <c r="J295" s="39" t="str">
        <f t="shared" si="68"/>
        <v xml:space="preserve">      -</v>
      </c>
      <c r="K295" s="39">
        <f t="shared" si="64"/>
        <v>0</v>
      </c>
      <c r="L295" s="39" t="str">
        <f t="shared" si="65"/>
        <v xml:space="preserve">      -</v>
      </c>
      <c r="M295" s="39" t="str">
        <f t="shared" si="66"/>
        <v xml:space="preserve">     -</v>
      </c>
      <c r="N295" s="30">
        <v>10</v>
      </c>
    </row>
    <row r="296" spans="1:14" x14ac:dyDescent="0.2">
      <c r="A296" s="37" t="s">
        <v>54</v>
      </c>
      <c r="B296" s="38">
        <f t="shared" si="58"/>
        <v>0</v>
      </c>
      <c r="C296" s="38">
        <f t="shared" si="59"/>
        <v>0</v>
      </c>
      <c r="D296" s="38"/>
      <c r="E296" s="38">
        <f t="shared" si="60"/>
        <v>0</v>
      </c>
      <c r="F296" s="38">
        <f t="shared" si="61"/>
        <v>0</v>
      </c>
      <c r="G296" s="38"/>
      <c r="H296" s="38">
        <f t="shared" si="62"/>
        <v>0</v>
      </c>
      <c r="I296" s="39">
        <f t="shared" si="63"/>
        <v>0</v>
      </c>
      <c r="J296" s="39" t="str">
        <f t="shared" si="68"/>
        <v xml:space="preserve">      -</v>
      </c>
      <c r="K296" s="39">
        <f t="shared" si="64"/>
        <v>0</v>
      </c>
      <c r="L296" s="39" t="str">
        <f t="shared" si="65"/>
        <v xml:space="preserve">      -</v>
      </c>
      <c r="M296" s="39" t="str">
        <f t="shared" si="66"/>
        <v xml:space="preserve">     -</v>
      </c>
      <c r="N296" s="30">
        <f t="shared" si="67"/>
        <v>10</v>
      </c>
    </row>
    <row r="297" spans="1:14" x14ac:dyDescent="0.2">
      <c r="A297" s="37" t="s">
        <v>55</v>
      </c>
      <c r="B297" s="38">
        <f t="shared" si="58"/>
        <v>0</v>
      </c>
      <c r="C297" s="38">
        <f t="shared" si="59"/>
        <v>0</v>
      </c>
      <c r="D297" s="38"/>
      <c r="E297" s="38">
        <f t="shared" si="60"/>
        <v>0</v>
      </c>
      <c r="F297" s="38">
        <f t="shared" si="61"/>
        <v>0</v>
      </c>
      <c r="G297" s="38"/>
      <c r="H297" s="38">
        <f t="shared" si="62"/>
        <v>0</v>
      </c>
      <c r="I297" s="39">
        <f t="shared" si="63"/>
        <v>0</v>
      </c>
      <c r="J297" s="39" t="str">
        <f t="shared" si="68"/>
        <v xml:space="preserve">      -</v>
      </c>
      <c r="K297" s="39">
        <f t="shared" si="64"/>
        <v>0</v>
      </c>
      <c r="L297" s="39" t="str">
        <f t="shared" si="65"/>
        <v xml:space="preserve">      -</v>
      </c>
      <c r="M297" s="39" t="str">
        <f t="shared" si="66"/>
        <v xml:space="preserve">     -</v>
      </c>
      <c r="N297" s="30">
        <v>10</v>
      </c>
    </row>
    <row r="298" spans="1:14" x14ac:dyDescent="0.2">
      <c r="A298" s="37" t="s">
        <v>56</v>
      </c>
      <c r="B298" s="38">
        <f t="shared" si="58"/>
        <v>0</v>
      </c>
      <c r="C298" s="38">
        <f t="shared" si="59"/>
        <v>0</v>
      </c>
      <c r="D298" s="38"/>
      <c r="E298" s="38">
        <f t="shared" si="60"/>
        <v>0</v>
      </c>
      <c r="F298" s="38">
        <f t="shared" si="61"/>
        <v>0</v>
      </c>
      <c r="G298" s="38"/>
      <c r="H298" s="38">
        <f t="shared" si="62"/>
        <v>0</v>
      </c>
      <c r="I298" s="39">
        <f t="shared" si="63"/>
        <v>0</v>
      </c>
      <c r="J298" s="39" t="str">
        <f t="shared" si="68"/>
        <v xml:space="preserve">      -</v>
      </c>
      <c r="K298" s="39">
        <f t="shared" si="64"/>
        <v>0</v>
      </c>
      <c r="L298" s="39" t="str">
        <f t="shared" si="65"/>
        <v xml:space="preserve">      -</v>
      </c>
      <c r="M298" s="39" t="str">
        <f t="shared" si="66"/>
        <v xml:space="preserve">     -</v>
      </c>
      <c r="N298" s="30">
        <f t="shared" si="67"/>
        <v>10</v>
      </c>
    </row>
    <row r="299" spans="1:14" x14ac:dyDescent="0.2">
      <c r="A299" s="37" t="s">
        <v>57</v>
      </c>
      <c r="B299" s="38">
        <f t="shared" si="58"/>
        <v>0</v>
      </c>
      <c r="C299" s="38">
        <f t="shared" si="59"/>
        <v>0</v>
      </c>
      <c r="D299" s="38"/>
      <c r="E299" s="38">
        <f t="shared" si="60"/>
        <v>0</v>
      </c>
      <c r="F299" s="38">
        <f t="shared" si="61"/>
        <v>0</v>
      </c>
      <c r="G299" s="38"/>
      <c r="H299" s="38">
        <f t="shared" si="62"/>
        <v>0</v>
      </c>
      <c r="I299" s="39">
        <f t="shared" si="63"/>
        <v>0</v>
      </c>
      <c r="J299" s="39" t="str">
        <f t="shared" si="68"/>
        <v xml:space="preserve">      -</v>
      </c>
      <c r="K299" s="39">
        <f t="shared" si="64"/>
        <v>0</v>
      </c>
      <c r="L299" s="39" t="str">
        <f t="shared" si="65"/>
        <v xml:space="preserve">      -</v>
      </c>
      <c r="M299" s="39" t="str">
        <f t="shared" si="66"/>
        <v xml:space="preserve">     -</v>
      </c>
      <c r="N299" s="30">
        <f t="shared" si="67"/>
        <v>10</v>
      </c>
    </row>
    <row r="300" spans="1:14" x14ac:dyDescent="0.2">
      <c r="A300" s="1" t="s">
        <v>58</v>
      </c>
      <c r="B300" s="4" t="s">
        <v>59</v>
      </c>
    </row>
    <row r="301" spans="1:14" x14ac:dyDescent="0.2">
      <c r="A301" s="1" t="s">
        <v>60</v>
      </c>
      <c r="B301" s="4" t="s">
        <v>61</v>
      </c>
    </row>
    <row r="302" spans="1:14" x14ac:dyDescent="0.2">
      <c r="A302" s="1" t="s">
        <v>181</v>
      </c>
      <c r="B302" s="1" t="s">
        <v>192</v>
      </c>
    </row>
    <row r="303" spans="1:14" x14ac:dyDescent="0.2">
      <c r="A303" s="1" t="s">
        <v>182</v>
      </c>
      <c r="B303" s="1" t="s">
        <v>184</v>
      </c>
    </row>
    <row r="304" spans="1:14" x14ac:dyDescent="0.2">
      <c r="A304" s="1" t="s">
        <v>62</v>
      </c>
      <c r="B304" s="4" t="s">
        <v>63</v>
      </c>
    </row>
    <row r="305" spans="1:14" x14ac:dyDescent="0.2">
      <c r="A305" s="1" t="s">
        <v>64</v>
      </c>
      <c r="B305" s="4" t="s">
        <v>193</v>
      </c>
    </row>
    <row r="306" spans="1:14" x14ac:dyDescent="0.2">
      <c r="A306" s="1" t="s">
        <v>66</v>
      </c>
      <c r="B306" s="4" t="s">
        <v>67</v>
      </c>
    </row>
    <row r="307" spans="1:14" x14ac:dyDescent="0.2">
      <c r="A307" s="1" t="s">
        <v>68</v>
      </c>
      <c r="B307" s="4" t="s">
        <v>69</v>
      </c>
    </row>
    <row r="308" spans="1:14" x14ac:dyDescent="0.2">
      <c r="A308" s="1" t="s">
        <v>70</v>
      </c>
      <c r="B308" s="4" t="s">
        <v>71</v>
      </c>
    </row>
    <row r="309" spans="1:14" x14ac:dyDescent="0.2">
      <c r="A309" s="1" t="s">
        <v>72</v>
      </c>
      <c r="B309" s="4" t="s">
        <v>73</v>
      </c>
    </row>
    <row r="310" spans="1:14" x14ac:dyDescent="0.2">
      <c r="A310" s="1" t="s">
        <v>74</v>
      </c>
      <c r="B310" s="4" t="s">
        <v>75</v>
      </c>
      <c r="M310" s="13"/>
      <c r="N310" s="13"/>
    </row>
    <row r="311" spans="1:14" x14ac:dyDescent="0.2">
      <c r="A311" s="1" t="s">
        <v>76</v>
      </c>
      <c r="B311" s="1" t="s">
        <v>77</v>
      </c>
      <c r="M311" s="13"/>
      <c r="N311" s="13"/>
    </row>
    <row r="312" spans="1:14" x14ac:dyDescent="0.2">
      <c r="A312" s="1" t="s">
        <v>78</v>
      </c>
      <c r="B312" s="1" t="s">
        <v>79</v>
      </c>
      <c r="M312" s="13"/>
      <c r="N312" s="13"/>
    </row>
    <row r="313" spans="1:14" x14ac:dyDescent="0.2">
      <c r="A313" s="1" t="s">
        <v>80</v>
      </c>
      <c r="B313" s="1" t="s">
        <v>81</v>
      </c>
    </row>
    <row r="314" spans="1:14" x14ac:dyDescent="0.2">
      <c r="A314" s="1" t="s">
        <v>82</v>
      </c>
      <c r="B314" s="33" t="s">
        <v>186</v>
      </c>
    </row>
    <row r="315" spans="1:14" x14ac:dyDescent="0.2">
      <c r="A315" s="1" t="s">
        <v>84</v>
      </c>
      <c r="B315" s="1" t="s">
        <v>187</v>
      </c>
    </row>
    <row r="316" spans="1:14" x14ac:dyDescent="0.2">
      <c r="A316" s="1" t="s">
        <v>86</v>
      </c>
    </row>
    <row r="317" spans="1:14" ht="18.75" x14ac:dyDescent="0.3">
      <c r="A317" s="10" t="s">
        <v>0</v>
      </c>
      <c r="B317" s="11"/>
      <c r="C317" s="11"/>
      <c r="D317" s="11"/>
      <c r="E317" s="11"/>
      <c r="F317" s="11"/>
      <c r="G317" s="12" t="s">
        <v>127</v>
      </c>
      <c r="H317" s="12" t="s">
        <v>194</v>
      </c>
      <c r="I317" s="11"/>
      <c r="J317" s="13"/>
      <c r="K317" s="13"/>
      <c r="L317" s="13"/>
    </row>
    <row r="318" spans="1:14" ht="18.75" x14ac:dyDescent="0.3">
      <c r="A318" s="11"/>
      <c r="B318" s="11"/>
      <c r="C318" s="10" t="s">
        <v>195</v>
      </c>
      <c r="D318" s="11"/>
      <c r="E318" s="11"/>
      <c r="F318" s="11"/>
      <c r="G318" s="11"/>
      <c r="H318" s="11"/>
      <c r="I318" s="11"/>
      <c r="J318" s="13"/>
      <c r="K318" s="13"/>
      <c r="L318" s="13"/>
    </row>
    <row r="319" spans="1:14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4" x14ac:dyDescent="0.2">
      <c r="A320" s="14"/>
      <c r="B320" s="15" t="s">
        <v>4</v>
      </c>
      <c r="C320" s="16"/>
      <c r="D320" s="16"/>
      <c r="E320" s="16"/>
      <c r="F320" s="16"/>
      <c r="G320" s="16"/>
      <c r="H320" s="17"/>
      <c r="I320" s="15" t="s">
        <v>92</v>
      </c>
      <c r="J320" s="17"/>
      <c r="K320" s="15" t="s">
        <v>6</v>
      </c>
      <c r="L320" s="17"/>
    </row>
    <row r="321" spans="1:13" x14ac:dyDescent="0.2">
      <c r="A321" s="18"/>
      <c r="B321" s="19"/>
      <c r="C321" s="19"/>
      <c r="D321" s="19"/>
      <c r="E321" s="19"/>
      <c r="F321" s="19"/>
      <c r="G321" s="19"/>
      <c r="H321" s="20"/>
      <c r="I321" s="19"/>
      <c r="J321" s="20"/>
      <c r="K321" s="19"/>
      <c r="L321" s="20"/>
    </row>
    <row r="322" spans="1:13" x14ac:dyDescent="0.2">
      <c r="A322" s="18"/>
      <c r="B322" s="21" t="s">
        <v>7</v>
      </c>
      <c r="C322" s="21" t="s">
        <v>8</v>
      </c>
      <c r="D322" s="21" t="s">
        <v>196</v>
      </c>
      <c r="E322" s="21" t="s">
        <v>9</v>
      </c>
      <c r="F322" s="22" t="s">
        <v>197</v>
      </c>
      <c r="G322" s="15" t="s">
        <v>198</v>
      </c>
      <c r="H322" s="23" t="s">
        <v>12</v>
      </c>
      <c r="I322" s="21" t="s">
        <v>13</v>
      </c>
      <c r="J322" s="21" t="s">
        <v>14</v>
      </c>
      <c r="K322" s="21" t="s">
        <v>13</v>
      </c>
      <c r="L322" s="21" t="s">
        <v>15</v>
      </c>
      <c r="M322" s="45" t="s">
        <v>16</v>
      </c>
    </row>
    <row r="323" spans="1:13" x14ac:dyDescent="0.2">
      <c r="A323" s="48" t="s">
        <v>17</v>
      </c>
      <c r="B323" s="26" t="s">
        <v>18</v>
      </c>
      <c r="C323" s="26" t="s">
        <v>18</v>
      </c>
      <c r="D323" s="26" t="s">
        <v>199</v>
      </c>
      <c r="E323" s="26" t="s">
        <v>19</v>
      </c>
      <c r="F323" s="27" t="s">
        <v>109</v>
      </c>
      <c r="G323" s="21" t="s">
        <v>21</v>
      </c>
      <c r="H323" s="21" t="s">
        <v>18</v>
      </c>
      <c r="I323" s="26" t="s">
        <v>22</v>
      </c>
      <c r="J323" s="26" t="s">
        <v>23</v>
      </c>
      <c r="K323" s="26" t="s">
        <v>24</v>
      </c>
      <c r="L323" s="26" t="s">
        <v>25</v>
      </c>
      <c r="M323" s="25" t="s">
        <v>26</v>
      </c>
    </row>
    <row r="324" spans="1:13" x14ac:dyDescent="0.2">
      <c r="A324" s="18"/>
      <c r="B324" s="26" t="s">
        <v>27</v>
      </c>
      <c r="C324" s="26" t="s">
        <v>27</v>
      </c>
      <c r="D324" s="26" t="s">
        <v>27</v>
      </c>
      <c r="E324" s="26" t="s">
        <v>28</v>
      </c>
      <c r="F324" s="27" t="s">
        <v>29</v>
      </c>
      <c r="G324" s="26" t="s">
        <v>29</v>
      </c>
      <c r="H324" s="26" t="s">
        <v>27</v>
      </c>
      <c r="I324" s="26" t="s">
        <v>30</v>
      </c>
      <c r="J324" s="26" t="s">
        <v>30</v>
      </c>
      <c r="K324" s="26" t="s">
        <v>30</v>
      </c>
      <c r="L324" s="26" t="s">
        <v>31</v>
      </c>
      <c r="M324" s="25" t="s">
        <v>32</v>
      </c>
    </row>
    <row r="325" spans="1:13" x14ac:dyDescent="0.2">
      <c r="A325" s="18"/>
      <c r="B325" s="26" t="s">
        <v>33</v>
      </c>
      <c r="C325" s="26" t="s">
        <v>34</v>
      </c>
      <c r="D325" s="26" t="s">
        <v>200</v>
      </c>
      <c r="E325" s="26" t="s">
        <v>35</v>
      </c>
      <c r="F325" s="27" t="s">
        <v>36</v>
      </c>
      <c r="G325" s="26" t="s">
        <v>37</v>
      </c>
      <c r="H325" s="26" t="s">
        <v>38</v>
      </c>
      <c r="I325" s="26" t="s">
        <v>39</v>
      </c>
      <c r="J325" s="26" t="s">
        <v>40</v>
      </c>
      <c r="K325" s="26" t="s">
        <v>41</v>
      </c>
      <c r="L325" s="26" t="s">
        <v>42</v>
      </c>
      <c r="M325" s="46" t="s">
        <v>43</v>
      </c>
    </row>
    <row r="326" spans="1:13" x14ac:dyDescent="0.2">
      <c r="A326" s="29" t="s">
        <v>44</v>
      </c>
      <c r="B326" s="31">
        <f t="shared" ref="B326:B339" si="69">$B10</f>
        <v>0</v>
      </c>
      <c r="C326" s="31">
        <f t="shared" ref="C326:C339" si="70">$C10</f>
        <v>0</v>
      </c>
      <c r="D326" s="31"/>
      <c r="E326" s="31">
        <f t="shared" ref="E326:E339" si="71">$D10</f>
        <v>0</v>
      </c>
      <c r="F326" s="31"/>
      <c r="G326" s="31">
        <f t="shared" ref="G326:G339" si="72">$F10</f>
        <v>0</v>
      </c>
      <c r="H326" s="36"/>
      <c r="I326" s="36" t="str">
        <f t="shared" ref="I326:I339" si="73">IF(F326=0,"     -",(F326*8.34*D326)/(E326/100))</f>
        <v xml:space="preserve">     -</v>
      </c>
      <c r="J326" s="36">
        <f t="shared" ref="J326:J339" si="74">(H326*G326)*8.34</f>
        <v>0</v>
      </c>
      <c r="K326" s="36" t="str">
        <f t="shared" ref="K326:K339" si="75">IF(F326=0,"    -",I326*(1-M326/100)-J326)</f>
        <v xml:space="preserve">    -</v>
      </c>
      <c r="L326" s="36" t="str">
        <f t="shared" ref="L326:L339" si="76">IF(F326=0,"      -",(K326/(8.34*B326)))</f>
        <v xml:space="preserve">      -</v>
      </c>
      <c r="M326" s="30">
        <f t="shared" ref="M326:M339" si="77">$L10</f>
        <v>10</v>
      </c>
    </row>
    <row r="327" spans="1:13" x14ac:dyDescent="0.2">
      <c r="A327" s="37" t="s">
        <v>45</v>
      </c>
      <c r="B327" s="38">
        <f t="shared" si="69"/>
        <v>0</v>
      </c>
      <c r="C327" s="38">
        <f t="shared" si="70"/>
        <v>0</v>
      </c>
      <c r="D327" s="38"/>
      <c r="E327" s="38">
        <f t="shared" si="71"/>
        <v>0</v>
      </c>
      <c r="F327" s="38"/>
      <c r="G327" s="38">
        <f t="shared" si="72"/>
        <v>0</v>
      </c>
      <c r="H327" s="39"/>
      <c r="I327" s="39" t="str">
        <f t="shared" si="73"/>
        <v xml:space="preserve">     -</v>
      </c>
      <c r="J327" s="39">
        <f t="shared" si="74"/>
        <v>0</v>
      </c>
      <c r="K327" s="39" t="str">
        <f t="shared" si="75"/>
        <v xml:space="preserve">    -</v>
      </c>
      <c r="L327" s="39" t="str">
        <f t="shared" si="76"/>
        <v xml:space="preserve">      -</v>
      </c>
      <c r="M327" s="30">
        <f t="shared" si="77"/>
        <v>10</v>
      </c>
    </row>
    <row r="328" spans="1:13" x14ac:dyDescent="0.2">
      <c r="A328" s="37" t="s">
        <v>46</v>
      </c>
      <c r="B328" s="38">
        <f t="shared" si="69"/>
        <v>0</v>
      </c>
      <c r="C328" s="38">
        <f t="shared" si="70"/>
        <v>0</v>
      </c>
      <c r="D328" s="38"/>
      <c r="E328" s="38">
        <f t="shared" si="71"/>
        <v>0</v>
      </c>
      <c r="F328" s="38"/>
      <c r="G328" s="38">
        <f t="shared" si="72"/>
        <v>0</v>
      </c>
      <c r="H328" s="39"/>
      <c r="I328" s="39" t="str">
        <f t="shared" si="73"/>
        <v xml:space="preserve">     -</v>
      </c>
      <c r="J328" s="39">
        <f t="shared" si="74"/>
        <v>0</v>
      </c>
      <c r="K328" s="39" t="str">
        <f t="shared" si="75"/>
        <v xml:space="preserve">    -</v>
      </c>
      <c r="L328" s="39" t="str">
        <f t="shared" si="76"/>
        <v xml:space="preserve">      -</v>
      </c>
      <c r="M328" s="30">
        <f t="shared" si="77"/>
        <v>10</v>
      </c>
    </row>
    <row r="329" spans="1:13" x14ac:dyDescent="0.2">
      <c r="A329" s="37" t="s">
        <v>47</v>
      </c>
      <c r="B329" s="38">
        <f t="shared" si="69"/>
        <v>0</v>
      </c>
      <c r="C329" s="38">
        <f t="shared" si="70"/>
        <v>0</v>
      </c>
      <c r="D329" s="38"/>
      <c r="E329" s="38">
        <f t="shared" si="71"/>
        <v>0</v>
      </c>
      <c r="F329" s="38"/>
      <c r="G329" s="38">
        <f t="shared" si="72"/>
        <v>0</v>
      </c>
      <c r="H329" s="39"/>
      <c r="I329" s="39" t="str">
        <f t="shared" si="73"/>
        <v xml:space="preserve">     -</v>
      </c>
      <c r="J329" s="39">
        <f t="shared" si="74"/>
        <v>0</v>
      </c>
      <c r="K329" s="39" t="str">
        <f t="shared" si="75"/>
        <v xml:space="preserve">    -</v>
      </c>
      <c r="L329" s="39" t="str">
        <f t="shared" si="76"/>
        <v xml:space="preserve">      -</v>
      </c>
      <c r="M329" s="30">
        <f t="shared" si="77"/>
        <v>10</v>
      </c>
    </row>
    <row r="330" spans="1:13" x14ac:dyDescent="0.2">
      <c r="A330" s="37" t="s">
        <v>48</v>
      </c>
      <c r="B330" s="38">
        <f t="shared" si="69"/>
        <v>0</v>
      </c>
      <c r="C330" s="38">
        <f t="shared" si="70"/>
        <v>0</v>
      </c>
      <c r="D330" s="38"/>
      <c r="E330" s="38">
        <f t="shared" si="71"/>
        <v>0</v>
      </c>
      <c r="F330" s="38"/>
      <c r="G330" s="38">
        <f t="shared" si="72"/>
        <v>0</v>
      </c>
      <c r="H330" s="39"/>
      <c r="I330" s="39" t="str">
        <f t="shared" si="73"/>
        <v xml:space="preserve">     -</v>
      </c>
      <c r="J330" s="39">
        <f t="shared" si="74"/>
        <v>0</v>
      </c>
      <c r="K330" s="39" t="str">
        <f t="shared" si="75"/>
        <v xml:space="preserve">    -</v>
      </c>
      <c r="L330" s="39" t="str">
        <f t="shared" si="76"/>
        <v xml:space="preserve">      -</v>
      </c>
      <c r="M330" s="30">
        <f t="shared" si="77"/>
        <v>10</v>
      </c>
    </row>
    <row r="331" spans="1:13" x14ac:dyDescent="0.2">
      <c r="A331" s="37" t="s">
        <v>49</v>
      </c>
      <c r="B331" s="38">
        <f t="shared" si="69"/>
        <v>0</v>
      </c>
      <c r="C331" s="38">
        <f t="shared" si="70"/>
        <v>0</v>
      </c>
      <c r="D331" s="38"/>
      <c r="E331" s="38">
        <f t="shared" si="71"/>
        <v>0</v>
      </c>
      <c r="F331" s="38"/>
      <c r="G331" s="38">
        <f t="shared" si="72"/>
        <v>0</v>
      </c>
      <c r="H331" s="39"/>
      <c r="I331" s="39" t="str">
        <f t="shared" si="73"/>
        <v xml:space="preserve">     -</v>
      </c>
      <c r="J331" s="39">
        <f t="shared" si="74"/>
        <v>0</v>
      </c>
      <c r="K331" s="39" t="str">
        <f t="shared" si="75"/>
        <v xml:space="preserve">    -</v>
      </c>
      <c r="L331" s="39" t="str">
        <f t="shared" si="76"/>
        <v xml:space="preserve">      -</v>
      </c>
      <c r="M331" s="30">
        <v>10</v>
      </c>
    </row>
    <row r="332" spans="1:13" x14ac:dyDescent="0.2">
      <c r="A332" s="37" t="s">
        <v>50</v>
      </c>
      <c r="B332" s="38">
        <f t="shared" si="69"/>
        <v>0</v>
      </c>
      <c r="C332" s="38">
        <f t="shared" si="70"/>
        <v>0</v>
      </c>
      <c r="D332" s="38"/>
      <c r="E332" s="38">
        <f t="shared" si="71"/>
        <v>0</v>
      </c>
      <c r="F332" s="38"/>
      <c r="G332" s="38">
        <f t="shared" si="72"/>
        <v>0</v>
      </c>
      <c r="H332" s="39"/>
      <c r="I332" s="39" t="str">
        <f t="shared" si="73"/>
        <v xml:space="preserve">     -</v>
      </c>
      <c r="J332" s="39">
        <f t="shared" si="74"/>
        <v>0</v>
      </c>
      <c r="K332" s="39" t="str">
        <f t="shared" si="75"/>
        <v xml:space="preserve">    -</v>
      </c>
      <c r="L332" s="39" t="str">
        <f t="shared" si="76"/>
        <v xml:space="preserve">      -</v>
      </c>
      <c r="M332" s="30">
        <v>10</v>
      </c>
    </row>
    <row r="333" spans="1:13" x14ac:dyDescent="0.2">
      <c r="A333" s="37" t="s">
        <v>51</v>
      </c>
      <c r="B333" s="38">
        <f t="shared" si="69"/>
        <v>0</v>
      </c>
      <c r="C333" s="38">
        <f t="shared" si="70"/>
        <v>0</v>
      </c>
      <c r="D333" s="38"/>
      <c r="E333" s="38">
        <f t="shared" si="71"/>
        <v>0</v>
      </c>
      <c r="F333" s="38"/>
      <c r="G333" s="38">
        <f t="shared" si="72"/>
        <v>0</v>
      </c>
      <c r="H333" s="39"/>
      <c r="I333" s="39" t="str">
        <f t="shared" si="73"/>
        <v xml:space="preserve">     -</v>
      </c>
      <c r="J333" s="39">
        <f t="shared" si="74"/>
        <v>0</v>
      </c>
      <c r="K333" s="39" t="str">
        <f t="shared" si="75"/>
        <v xml:space="preserve">    -</v>
      </c>
      <c r="L333" s="39" t="str">
        <f t="shared" si="76"/>
        <v xml:space="preserve">      -</v>
      </c>
      <c r="M333" s="30">
        <f t="shared" si="77"/>
        <v>10</v>
      </c>
    </row>
    <row r="334" spans="1:13" x14ac:dyDescent="0.2">
      <c r="A334" s="37" t="s">
        <v>52</v>
      </c>
      <c r="B334" s="38">
        <f t="shared" si="69"/>
        <v>0</v>
      </c>
      <c r="C334" s="38">
        <f t="shared" si="70"/>
        <v>0</v>
      </c>
      <c r="D334" s="38"/>
      <c r="E334" s="38">
        <f t="shared" si="71"/>
        <v>0</v>
      </c>
      <c r="F334" s="38"/>
      <c r="G334" s="38">
        <f t="shared" si="72"/>
        <v>0</v>
      </c>
      <c r="H334" s="39"/>
      <c r="I334" s="39" t="str">
        <f t="shared" si="73"/>
        <v xml:space="preserve">     -</v>
      </c>
      <c r="J334" s="39">
        <f t="shared" si="74"/>
        <v>0</v>
      </c>
      <c r="K334" s="39" t="str">
        <f t="shared" si="75"/>
        <v xml:space="preserve">    -</v>
      </c>
      <c r="L334" s="39" t="str">
        <f t="shared" si="76"/>
        <v xml:space="preserve">      -</v>
      </c>
      <c r="M334" s="30">
        <f t="shared" si="77"/>
        <v>10</v>
      </c>
    </row>
    <row r="335" spans="1:13" x14ac:dyDescent="0.2">
      <c r="A335" s="37" t="s">
        <v>53</v>
      </c>
      <c r="B335" s="38">
        <f t="shared" si="69"/>
        <v>0</v>
      </c>
      <c r="C335" s="38">
        <f t="shared" si="70"/>
        <v>0</v>
      </c>
      <c r="D335" s="38"/>
      <c r="E335" s="38">
        <f t="shared" si="71"/>
        <v>0</v>
      </c>
      <c r="F335" s="38"/>
      <c r="G335" s="38">
        <f t="shared" si="72"/>
        <v>0</v>
      </c>
      <c r="H335" s="39"/>
      <c r="I335" s="39" t="str">
        <f t="shared" si="73"/>
        <v xml:space="preserve">     -</v>
      </c>
      <c r="J335" s="39">
        <f t="shared" si="74"/>
        <v>0</v>
      </c>
      <c r="K335" s="39" t="str">
        <f t="shared" si="75"/>
        <v xml:space="preserve">    -</v>
      </c>
      <c r="L335" s="39" t="str">
        <f t="shared" si="76"/>
        <v xml:space="preserve">      -</v>
      </c>
      <c r="M335" s="30">
        <v>10</v>
      </c>
    </row>
    <row r="336" spans="1:13" x14ac:dyDescent="0.2">
      <c r="A336" s="37" t="s">
        <v>54</v>
      </c>
      <c r="B336" s="38">
        <f t="shared" si="69"/>
        <v>0</v>
      </c>
      <c r="C336" s="38">
        <f t="shared" si="70"/>
        <v>0</v>
      </c>
      <c r="D336" s="38"/>
      <c r="E336" s="38">
        <f t="shared" si="71"/>
        <v>0</v>
      </c>
      <c r="F336" s="38"/>
      <c r="G336" s="38">
        <f t="shared" si="72"/>
        <v>0</v>
      </c>
      <c r="H336" s="39"/>
      <c r="I336" s="39" t="str">
        <f t="shared" si="73"/>
        <v xml:space="preserve">     -</v>
      </c>
      <c r="J336" s="39">
        <f t="shared" si="74"/>
        <v>0</v>
      </c>
      <c r="K336" s="39" t="str">
        <f t="shared" si="75"/>
        <v xml:space="preserve">    -</v>
      </c>
      <c r="L336" s="39" t="str">
        <f t="shared" si="76"/>
        <v xml:space="preserve">      -</v>
      </c>
      <c r="M336" s="30">
        <f t="shared" si="77"/>
        <v>10</v>
      </c>
    </row>
    <row r="337" spans="1:13" x14ac:dyDescent="0.2">
      <c r="A337" s="37" t="s">
        <v>55</v>
      </c>
      <c r="B337" s="38">
        <f t="shared" si="69"/>
        <v>0</v>
      </c>
      <c r="C337" s="38">
        <f t="shared" si="70"/>
        <v>0</v>
      </c>
      <c r="D337" s="38"/>
      <c r="E337" s="38">
        <f t="shared" si="71"/>
        <v>0</v>
      </c>
      <c r="F337" s="38"/>
      <c r="G337" s="38">
        <f t="shared" si="72"/>
        <v>0</v>
      </c>
      <c r="H337" s="39"/>
      <c r="I337" s="39" t="str">
        <f t="shared" si="73"/>
        <v xml:space="preserve">     -</v>
      </c>
      <c r="J337" s="39">
        <f t="shared" si="74"/>
        <v>0</v>
      </c>
      <c r="K337" s="39" t="str">
        <f t="shared" si="75"/>
        <v xml:space="preserve">    -</v>
      </c>
      <c r="L337" s="39" t="str">
        <f t="shared" si="76"/>
        <v xml:space="preserve">      -</v>
      </c>
      <c r="M337" s="30">
        <v>10</v>
      </c>
    </row>
    <row r="338" spans="1:13" x14ac:dyDescent="0.2">
      <c r="A338" s="37" t="s">
        <v>56</v>
      </c>
      <c r="B338" s="38">
        <f t="shared" si="69"/>
        <v>0</v>
      </c>
      <c r="C338" s="38">
        <f t="shared" si="70"/>
        <v>0</v>
      </c>
      <c r="D338" s="38"/>
      <c r="E338" s="38">
        <f t="shared" si="71"/>
        <v>0</v>
      </c>
      <c r="F338" s="38"/>
      <c r="G338" s="38">
        <f t="shared" si="72"/>
        <v>0</v>
      </c>
      <c r="H338" s="39"/>
      <c r="I338" s="39" t="str">
        <f t="shared" si="73"/>
        <v xml:space="preserve">     -</v>
      </c>
      <c r="J338" s="39">
        <f t="shared" si="74"/>
        <v>0</v>
      </c>
      <c r="K338" s="39" t="str">
        <f t="shared" si="75"/>
        <v xml:space="preserve">    -</v>
      </c>
      <c r="L338" s="39" t="str">
        <f t="shared" si="76"/>
        <v xml:space="preserve">      -</v>
      </c>
      <c r="M338" s="30">
        <f t="shared" si="77"/>
        <v>10</v>
      </c>
    </row>
    <row r="339" spans="1:13" x14ac:dyDescent="0.2">
      <c r="A339" s="37" t="s">
        <v>57</v>
      </c>
      <c r="B339" s="38">
        <f t="shared" si="69"/>
        <v>0</v>
      </c>
      <c r="C339" s="38">
        <f t="shared" si="70"/>
        <v>0</v>
      </c>
      <c r="D339" s="38"/>
      <c r="E339" s="38">
        <f t="shared" si="71"/>
        <v>0</v>
      </c>
      <c r="F339" s="38"/>
      <c r="G339" s="38">
        <f t="shared" si="72"/>
        <v>0</v>
      </c>
      <c r="H339" s="39"/>
      <c r="I339" s="39" t="str">
        <f t="shared" si="73"/>
        <v xml:space="preserve">     -</v>
      </c>
      <c r="J339" s="39">
        <f t="shared" si="74"/>
        <v>0</v>
      </c>
      <c r="K339" s="39" t="str">
        <f t="shared" si="75"/>
        <v xml:space="preserve">    -</v>
      </c>
      <c r="L339" s="39" t="str">
        <f t="shared" si="76"/>
        <v xml:space="preserve">      -</v>
      </c>
      <c r="M339" s="30">
        <f t="shared" si="77"/>
        <v>10</v>
      </c>
    </row>
    <row r="340" spans="1:13" x14ac:dyDescent="0.2">
      <c r="A340" s="1" t="s">
        <v>58</v>
      </c>
      <c r="B340" s="4" t="s">
        <v>59</v>
      </c>
    </row>
    <row r="341" spans="1:13" x14ac:dyDescent="0.2">
      <c r="A341" s="1" t="s">
        <v>60</v>
      </c>
      <c r="B341" s="4" t="s">
        <v>61</v>
      </c>
    </row>
    <row r="342" spans="1:13" x14ac:dyDescent="0.2">
      <c r="A342" s="1" t="s">
        <v>200</v>
      </c>
      <c r="B342" s="1" t="s">
        <v>201</v>
      </c>
    </row>
    <row r="343" spans="1:13" x14ac:dyDescent="0.2">
      <c r="A343" s="1" t="s">
        <v>62</v>
      </c>
      <c r="B343" s="4" t="s">
        <v>63</v>
      </c>
    </row>
    <row r="344" spans="1:13" x14ac:dyDescent="0.2">
      <c r="A344" s="1" t="s">
        <v>64</v>
      </c>
      <c r="B344" s="4" t="s">
        <v>202</v>
      </c>
    </row>
    <row r="345" spans="1:13" x14ac:dyDescent="0.2">
      <c r="A345" s="1" t="s">
        <v>66</v>
      </c>
      <c r="B345" s="4" t="s">
        <v>67</v>
      </c>
    </row>
    <row r="346" spans="1:13" x14ac:dyDescent="0.2">
      <c r="A346" s="1" t="s">
        <v>68</v>
      </c>
      <c r="B346" s="4" t="s">
        <v>69</v>
      </c>
    </row>
    <row r="347" spans="1:13" x14ac:dyDescent="0.2">
      <c r="A347" s="1" t="s">
        <v>70</v>
      </c>
      <c r="B347" s="4" t="s">
        <v>71</v>
      </c>
    </row>
    <row r="348" spans="1:13" x14ac:dyDescent="0.2">
      <c r="A348" s="1" t="s">
        <v>72</v>
      </c>
      <c r="B348" s="4" t="s">
        <v>73</v>
      </c>
    </row>
    <row r="349" spans="1:13" x14ac:dyDescent="0.2">
      <c r="A349" s="1" t="s">
        <v>74</v>
      </c>
      <c r="B349" s="4" t="s">
        <v>75</v>
      </c>
    </row>
    <row r="350" spans="1:13" x14ac:dyDescent="0.2">
      <c r="A350" s="1" t="s">
        <v>76</v>
      </c>
      <c r="B350" s="1" t="s">
        <v>77</v>
      </c>
    </row>
    <row r="351" spans="1:13" x14ac:dyDescent="0.2">
      <c r="A351" s="1" t="s">
        <v>78</v>
      </c>
      <c r="B351" s="1" t="s">
        <v>79</v>
      </c>
    </row>
    <row r="352" spans="1:13" x14ac:dyDescent="0.2">
      <c r="A352" s="1" t="s">
        <v>80</v>
      </c>
      <c r="B352" s="1" t="s">
        <v>81</v>
      </c>
    </row>
    <row r="353" spans="1:14" x14ac:dyDescent="0.2">
      <c r="A353" s="1" t="s">
        <v>82</v>
      </c>
      <c r="B353" s="33" t="s">
        <v>203</v>
      </c>
    </row>
    <row r="354" spans="1:14" x14ac:dyDescent="0.2">
      <c r="A354" s="1" t="s">
        <v>84</v>
      </c>
      <c r="B354" s="1" t="s">
        <v>204</v>
      </c>
    </row>
    <row r="355" spans="1:14" x14ac:dyDescent="0.2">
      <c r="A355" s="1" t="s">
        <v>126</v>
      </c>
    </row>
    <row r="356" spans="1:14" x14ac:dyDescent="0.2">
      <c r="A356" s="1" t="s">
        <v>126</v>
      </c>
      <c r="B356" s="3"/>
    </row>
    <row r="368" spans="1:14" x14ac:dyDescent="0.2">
      <c r="B368" s="3"/>
      <c r="C368" s="9"/>
      <c r="G368" s="3"/>
      <c r="I368" s="5"/>
      <c r="K368" s="5"/>
      <c r="L368" s="5"/>
      <c r="M368" s="5"/>
      <c r="N368" s="5"/>
    </row>
    <row r="369" spans="2:14" x14ac:dyDescent="0.2">
      <c r="B369" s="3"/>
      <c r="C369" s="9"/>
      <c r="D369" s="9"/>
      <c r="G369" s="3"/>
      <c r="I369" s="5"/>
      <c r="J369" s="3"/>
      <c r="K369" s="5"/>
      <c r="L369" s="5"/>
      <c r="M369" s="5"/>
      <c r="N369" s="5"/>
    </row>
    <row r="370" spans="2:14" x14ac:dyDescent="0.2">
      <c r="B370" s="3"/>
      <c r="C370" s="9"/>
      <c r="G370" s="3"/>
      <c r="I370" s="5"/>
      <c r="K370" s="5"/>
      <c r="L370" s="5"/>
      <c r="M370" s="5"/>
      <c r="N370" s="5"/>
    </row>
    <row r="371" spans="2:14" x14ac:dyDescent="0.2">
      <c r="B371" s="3"/>
      <c r="C371" s="9"/>
      <c r="G371" s="3"/>
      <c r="I371" s="5"/>
      <c r="K371" s="5"/>
      <c r="L371" s="5"/>
      <c r="M371" s="5"/>
      <c r="N371" s="5"/>
    </row>
    <row r="372" spans="2:14" x14ac:dyDescent="0.2">
      <c r="B372" s="3"/>
      <c r="C372" s="9"/>
      <c r="G372" s="3"/>
      <c r="I372" s="5"/>
      <c r="K372" s="5"/>
      <c r="L372" s="5"/>
      <c r="M372" s="5"/>
      <c r="N372" s="5"/>
    </row>
    <row r="373" spans="2:14" x14ac:dyDescent="0.2">
      <c r="B373" s="3"/>
      <c r="C373" s="9"/>
      <c r="G373" s="3"/>
      <c r="I373" s="5"/>
      <c r="K373" s="5"/>
      <c r="L373" s="5"/>
      <c r="M373" s="5"/>
      <c r="N373" s="5"/>
    </row>
    <row r="374" spans="2:14" x14ac:dyDescent="0.2">
      <c r="B374" s="3"/>
      <c r="C374" s="9"/>
      <c r="G374" s="3"/>
      <c r="I374" s="5"/>
      <c r="K374" s="5"/>
      <c r="L374" s="5"/>
      <c r="M374" s="5"/>
      <c r="N374" s="5"/>
    </row>
    <row r="375" spans="2:14" x14ac:dyDescent="0.2">
      <c r="B375" s="3"/>
      <c r="C375" s="9"/>
      <c r="G375" s="3"/>
      <c r="I375" s="5"/>
      <c r="K375" s="5"/>
      <c r="L375" s="5"/>
      <c r="M375" s="5"/>
      <c r="N375" s="5"/>
    </row>
    <row r="376" spans="2:14" x14ac:dyDescent="0.2">
      <c r="B376" s="3"/>
      <c r="C376" s="9"/>
      <c r="G376" s="3"/>
      <c r="I376" s="5"/>
      <c r="K376" s="5"/>
      <c r="L376" s="5"/>
      <c r="M376" s="5"/>
      <c r="N376" s="5"/>
    </row>
    <row r="377" spans="2:14" x14ac:dyDescent="0.2">
      <c r="B377" s="3"/>
      <c r="C377" s="9"/>
      <c r="I377" s="5"/>
      <c r="K377" s="5"/>
      <c r="L377" s="5"/>
      <c r="M377" s="5"/>
      <c r="N377" s="5"/>
    </row>
    <row r="378" spans="2:14" x14ac:dyDescent="0.2">
      <c r="B378" s="3"/>
      <c r="C378" s="9"/>
      <c r="I378" s="5"/>
      <c r="K378" s="5"/>
      <c r="L378" s="5"/>
      <c r="M378" s="5"/>
      <c r="N378" s="5"/>
    </row>
    <row r="379" spans="2:14" x14ac:dyDescent="0.2">
      <c r="B379" s="3"/>
      <c r="C379" s="9"/>
      <c r="I379" s="5"/>
      <c r="K379" s="5"/>
      <c r="L379" s="5"/>
      <c r="M379" s="5"/>
      <c r="N379" s="5"/>
    </row>
    <row r="380" spans="2:14" x14ac:dyDescent="0.2">
      <c r="B380" s="3"/>
      <c r="C380" s="9"/>
      <c r="I380" s="5"/>
      <c r="K380" s="5"/>
      <c r="L380" s="5"/>
      <c r="M380" s="5"/>
      <c r="N380" s="5"/>
    </row>
    <row r="381" spans="2:14" x14ac:dyDescent="0.2">
      <c r="B381" s="3"/>
      <c r="I381" s="5"/>
      <c r="K381" s="5"/>
      <c r="L381" s="5"/>
      <c r="M381" s="5"/>
      <c r="N381" s="5"/>
    </row>
    <row r="382" spans="2:14" x14ac:dyDescent="0.2">
      <c r="B382" s="3"/>
    </row>
    <row r="383" spans="2:14" x14ac:dyDescent="0.2">
      <c r="B383" s="3"/>
    </row>
    <row r="384" spans="2:14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5" spans="2:2" x14ac:dyDescent="0.2">
      <c r="B395" s="3"/>
    </row>
  </sheetData>
  <phoneticPr fontId="0" type="noConversion"/>
  <pageMargins left="0.28999999999999998" right="0.25" top="0.3" bottom="0.3" header="0.5" footer="0.5"/>
  <pageSetup orientation="landscape" r:id="rId1"/>
  <headerFooter alignWithMargins="0"/>
  <rowBreaks count="8" manualBreakCount="8">
    <brk id="37" max="16383" man="1"/>
    <brk id="76" max="16383" man="1"/>
    <brk id="115" max="16383" man="1"/>
    <brk id="155" max="16383" man="1"/>
    <brk id="195" max="16383" man="1"/>
    <brk id="236" max="16383" man="1"/>
    <brk id="275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LL</vt:lpstr>
      <vt:lpstr>LL!Print_Area_MI</vt:lpstr>
    </vt:vector>
  </TitlesOfParts>
  <Company>Metropolitan Sewer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Yatasha Moore</cp:lastModifiedBy>
  <cp:lastPrinted>2001-06-22T18:24:19Z</cp:lastPrinted>
  <dcterms:created xsi:type="dcterms:W3CDTF">1998-11-09T12:56:24Z</dcterms:created>
  <dcterms:modified xsi:type="dcterms:W3CDTF">2018-06-13T03:33:33Z</dcterms:modified>
</cp:coreProperties>
</file>