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6660" firstSheet="1" activeTab="5"/>
  </bookViews>
  <sheets>
    <sheet name="Start" sheetId="1" r:id="rId1"/>
    <sheet name="Hydrology and Erodibility" sheetId="2" r:id="rId2"/>
    <sheet name="Loading Factors" sheetId="3" r:id="rId3"/>
    <sheet name="LS" sheetId="4" r:id="rId4"/>
    <sheet name="Calculated Peak Flow" sheetId="5" r:id="rId5"/>
    <sheet name="C factors" sheetId="6" r:id="rId6"/>
    <sheet name="P factors" sheetId="7" r:id="rId7"/>
  </sheets>
  <definedNames/>
  <calcPr fullCalcOnLoad="1"/>
</workbook>
</file>

<file path=xl/sharedStrings.xml><?xml version="1.0" encoding="utf-8"?>
<sst xmlns="http://schemas.openxmlformats.org/spreadsheetml/2006/main" count="67" uniqueCount="48">
  <si>
    <t>A</t>
  </si>
  <si>
    <t>B</t>
  </si>
  <si>
    <t>C</t>
  </si>
  <si>
    <t>D</t>
  </si>
  <si>
    <t>Average Watershed Slope (%)</t>
  </si>
  <si>
    <t>Storm Type</t>
  </si>
  <si>
    <t>I</t>
  </si>
  <si>
    <t>IA</t>
  </si>
  <si>
    <t>II</t>
  </si>
  <si>
    <t>&lt;3</t>
  </si>
  <si>
    <r>
      <t>T</t>
    </r>
    <r>
      <rPr>
        <b/>
        <vertAlign val="subscript"/>
        <sz val="10"/>
        <rFont val="Arial"/>
        <family val="2"/>
      </rPr>
      <t>c</t>
    </r>
  </si>
  <si>
    <r>
      <t>Q</t>
    </r>
    <r>
      <rPr>
        <b/>
        <vertAlign val="subscript"/>
        <sz val="10"/>
        <rFont val="Arial"/>
        <family val="2"/>
      </rPr>
      <t>u for Type I</t>
    </r>
  </si>
  <si>
    <r>
      <t>Q</t>
    </r>
    <r>
      <rPr>
        <b/>
        <vertAlign val="subscript"/>
        <sz val="10"/>
        <rFont val="Arial"/>
        <family val="2"/>
      </rPr>
      <t>u for Type II</t>
    </r>
  </si>
  <si>
    <r>
      <t>Q</t>
    </r>
    <r>
      <rPr>
        <b/>
        <vertAlign val="subscript"/>
        <sz val="10"/>
        <rFont val="Arial"/>
        <family val="2"/>
      </rPr>
      <t>u for Type IA</t>
    </r>
  </si>
  <si>
    <t>NRCS Peak Coefficients</t>
  </si>
  <si>
    <t>Formula</t>
  </si>
  <si>
    <t>10^(2.3055-0.51429*LOG10(Tc)-0.1175*(LOG10(Tc))^2)</t>
  </si>
  <si>
    <t>10^(2.0325-0.31583*LOG10(Tc)-0.13748*(LOG10(Tc))^2)</t>
  </si>
  <si>
    <t>10^(2.55323-0.61512*LOG10(Tc)-0.16403*(LOG10(Tc))^2)</t>
  </si>
  <si>
    <t>Tc=Flow Path/(58,084*Watershed Slope^0.5)</t>
  </si>
  <si>
    <r>
      <t xml:space="preserve">LS Factors for Construction Sites </t>
    </r>
    <r>
      <rPr>
        <b/>
        <i/>
        <sz val="10"/>
        <rFont val="Arial"/>
        <family val="2"/>
      </rPr>
      <t>(From NRCS 1997-"Conservation Planning with the RUSLE")</t>
    </r>
  </si>
  <si>
    <t>Peak Flow Values</t>
  </si>
  <si>
    <t xml:space="preserve">Runoff = </t>
  </si>
  <si>
    <t>Runoff Curve Number (RCN)</t>
  </si>
  <si>
    <r>
      <t>Loading Factors (tons/acre</t>
    </r>
    <r>
      <rPr>
        <b/>
        <vertAlign val="superscript"/>
        <sz val="10"/>
        <rFont val="Arial"/>
        <family val="2"/>
      </rPr>
      <t>1.12</t>
    </r>
    <r>
      <rPr>
        <b/>
        <sz val="10"/>
        <rFont val="Arial"/>
        <family val="2"/>
      </rPr>
      <t>)</t>
    </r>
  </si>
  <si>
    <t>Area (Acres)</t>
  </si>
  <si>
    <t>Runoff (in)</t>
  </si>
  <si>
    <t>Yellow = Output Cells</t>
  </si>
  <si>
    <t>C factor</t>
  </si>
  <si>
    <t>P factor</t>
  </si>
  <si>
    <t xml:space="preserve">Loading Factors based on the Modified Universal Soil Loss Equation (MUSLE) </t>
  </si>
  <si>
    <t>Sheet Flow Length (ft)</t>
  </si>
  <si>
    <t>Pink = Input Cells</t>
  </si>
  <si>
    <t>Sum</t>
  </si>
  <si>
    <t>Predicted Suspended Sediment Concentration (ppm)</t>
  </si>
  <si>
    <t>(B2-(0.2*((1000/E7)-10)))^2/(B2+(0.8*((1000/E7)-10))) (NRCS Runoff Equation)</t>
  </si>
  <si>
    <t>Predicted Turbidity (NTU)</t>
  </si>
  <si>
    <t>Turbidity NAL Calculator</t>
  </si>
  <si>
    <t>Start by clicking here:</t>
  </si>
  <si>
    <r>
      <t>Sediment Yield (tons</t>
    </r>
    <r>
      <rPr>
        <b/>
        <sz val="10"/>
        <rFont val="Arial"/>
        <family val="2"/>
      </rPr>
      <t>)</t>
    </r>
  </si>
  <si>
    <r>
      <t xml:space="preserve">2-year, 24-hour Precipitation (in) </t>
    </r>
    <r>
      <rPr>
        <b/>
        <vertAlign val="superscript"/>
        <sz val="10"/>
        <rFont val="Arial"/>
        <family val="2"/>
      </rPr>
      <t>1</t>
    </r>
  </si>
  <si>
    <r>
      <t>4</t>
    </r>
    <r>
      <rPr>
        <sz val="10"/>
        <rFont val="Arial"/>
        <family val="0"/>
      </rPr>
      <t xml:space="preserve"> The NRCS has grouped most soils in California into four different hydrologic soil groups.  Hydrologic soil groups can be determined from published soil surveys, from the NRCS Web Soil Survey (www. http://websoilsurvey.nrcs.usda.gov/app/), or from the procedures defined in NRCS Technical Release 55 (Urban Hydrology for Small Watersheds) </t>
    </r>
  </si>
  <si>
    <r>
      <t xml:space="preserve">3 </t>
    </r>
    <r>
      <rPr>
        <sz val="10"/>
        <rFont val="Arial"/>
        <family val="2"/>
      </rPr>
      <t>See NRCS Technical Release 55 (Urban Hydrology for Small Watersheds) for storm types in California - (www.info.usda.gov/CED/ftp/CED/tr55.pdf)</t>
    </r>
  </si>
  <si>
    <r>
      <t>2</t>
    </r>
    <r>
      <rPr>
        <sz val="10"/>
        <rFont val="Arial"/>
        <family val="2"/>
      </rPr>
      <t xml:space="preserve"> K factor values can be obtained from a NRCS Field Office, published soil surveys, or from the NRCS soils website (http://soils.usda.gov)</t>
    </r>
  </si>
  <si>
    <r>
      <t>1</t>
    </r>
    <r>
      <rPr>
        <sz val="10"/>
        <rFont val="Arial"/>
        <family val="2"/>
      </rPr>
      <t xml:space="preserve"> 2-year, 24-hour precipitation depths can be obtained from the Western Regional Climate Center</t>
    </r>
    <r>
      <rPr>
        <sz val="10"/>
        <rFont val="Times New Roman"/>
        <family val="1"/>
      </rPr>
      <t xml:space="preserve"> (</t>
    </r>
    <r>
      <rPr>
        <sz val="10"/>
        <color indexed="8"/>
        <rFont val="Arial"/>
        <family val="2"/>
      </rPr>
      <t>www.wrcc.dri.edu), Natural Resources Conservation Service (NRCS) Field Offices (http://offices.sc.egov.usda.gov/locator/app?state=ca), or local public works and flood control agencies</t>
    </r>
  </si>
  <si>
    <r>
      <t xml:space="preserve">K factor </t>
    </r>
    <r>
      <rPr>
        <b/>
        <vertAlign val="superscript"/>
        <sz val="10"/>
        <rFont val="Arial"/>
        <family val="2"/>
      </rPr>
      <t>2</t>
    </r>
  </si>
  <si>
    <r>
      <t xml:space="preserve">Storm Type </t>
    </r>
    <r>
      <rPr>
        <b/>
        <vertAlign val="superscript"/>
        <sz val="10"/>
        <rFont val="Arial"/>
        <family val="2"/>
      </rPr>
      <t>3</t>
    </r>
  </si>
  <si>
    <r>
      <t xml:space="preserve">Hydrologic Soil Group </t>
    </r>
    <r>
      <rPr>
        <b/>
        <vertAlign val="superscript"/>
        <sz val="10"/>
        <rFont val="Arial"/>
        <family val="2"/>
      </rPr>
      <t>4</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</si>
</sst>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E+00"/>
    <numFmt numFmtId="166" formatCode="0.0000E+00"/>
    <numFmt numFmtId="167" formatCode="0.000E+00"/>
    <numFmt numFmtId="168" formatCode="0.0E+00"/>
    <numFmt numFmtId="169" formatCode="0E+00"/>
    <numFmt numFmtId="170" formatCode="0.000000E+00"/>
    <numFmt numFmtId="171" formatCode="0.0000000E+00"/>
    <numFmt numFmtId="172" formatCode="0.00000000E+00"/>
    <numFmt numFmtId="173" formatCode="0.000000000E+00"/>
    <numFmt numFmtId="174" formatCode="0.0000000000E+00"/>
    <numFmt numFmtId="175" formatCode="0.00000000000E+00"/>
    <numFmt numFmtId="176" formatCode="0.000000000000E+00"/>
    <numFmt numFmtId="177" formatCode="0.0000000000000E+00"/>
    <numFmt numFmtId="178" formatCode="0.00000000000000E+00"/>
    <numFmt numFmtId="179" formatCode="0.000000000000000E+00"/>
    <numFmt numFmtId="180" formatCode="0.0000000000000000E+00"/>
    <numFmt numFmtId="181" formatCode="0.00000000000000000E+00"/>
    <numFmt numFmtId="182" formatCode="0.000000000000000000E+00"/>
    <numFmt numFmtId="183" formatCode="0.0000000000000000000E+00"/>
    <numFmt numFmtId="184" formatCode="0.00000000000000000000E+00"/>
    <numFmt numFmtId="185" formatCode="0.000000000000000000000E+00"/>
    <numFmt numFmtId="186" formatCode="0.0000000000000000000000E+00"/>
    <numFmt numFmtId="187" formatCode="0.00000000000000000000000E+00"/>
    <numFmt numFmtId="188" formatCode="0.000000000000000000000000E+00"/>
    <numFmt numFmtId="189" formatCode="0.0000000000000000000000000E+00"/>
    <numFmt numFmtId="190" formatCode="0.00000000000000000000000000E+00"/>
    <numFmt numFmtId="191" formatCode="0.000000000000000000000000000E+00"/>
    <numFmt numFmtId="192" formatCode="0.0000000000000000000000000000E+00"/>
    <numFmt numFmtId="193" formatCode="0.00000000000000000000000000000E+00"/>
    <numFmt numFmtId="194" formatCode="0.00000"/>
    <numFmt numFmtId="195" formatCode="0.0000"/>
    <numFmt numFmtId="196" formatCode="0.000"/>
    <numFmt numFmtId="197" formatCode="0.000000"/>
    <numFmt numFmtId="198" formatCode="0.0000000"/>
    <numFmt numFmtId="199" formatCode="0.00000000"/>
    <numFmt numFmtId="200" formatCode="0.000000000"/>
    <numFmt numFmtId="201" formatCode="0.0000000000"/>
    <numFmt numFmtId="202" formatCode="#,##0.0_);[Red]\(#,##0.0\)"/>
    <numFmt numFmtId="203" formatCode="#,##0.000_);[Red]\(#,##0.000\)"/>
    <numFmt numFmtId="204" formatCode="#,##0.0000_);[Red]\(#,##0.0000\)"/>
    <numFmt numFmtId="205" formatCode="#,##0.00000_);[Red]\(#,##0.00000\)"/>
    <numFmt numFmtId="206" formatCode="#,##0.000000_);[Red]\(#,##0.000000\)"/>
    <numFmt numFmtId="207" formatCode="#,##0.0000000_);[Red]\(#,##0.0000000\)"/>
    <numFmt numFmtId="208" formatCode="&quot;Yes&quot;;&quot;Yes&quot;;&quot;No&quot;"/>
    <numFmt numFmtId="209" formatCode="&quot;True&quot;;&quot;True&quot;;&quot;False&quot;"/>
    <numFmt numFmtId="210" formatCode="&quot;On&quot;;&quot;On&quot;;&quot;Off&quot;"/>
    <numFmt numFmtId="211" formatCode="[$€-2]\ #,##0.00_);[Red]\([$€-2]\ #,##0.00\)"/>
  </numFmts>
  <fonts count="16">
    <font>
      <sz val="10"/>
      <name val="Arial"/>
      <family val="0"/>
    </font>
    <font>
      <b/>
      <sz val="10"/>
      <name val="Arial"/>
      <family val="2"/>
    </font>
    <font>
      <b/>
      <vertAlign val="subscript"/>
      <sz val="10"/>
      <name val="Arial"/>
      <family val="2"/>
    </font>
    <font>
      <b/>
      <i/>
      <sz val="10"/>
      <name val="Arial"/>
      <family val="2"/>
    </font>
    <font>
      <b/>
      <vertAlign val="superscript"/>
      <sz val="10"/>
      <name val="Arial"/>
      <family val="2"/>
    </font>
    <font>
      <b/>
      <i/>
      <vertAlign val="superscript"/>
      <sz val="10"/>
      <name val="Arial"/>
      <family val="2"/>
    </font>
    <font>
      <b/>
      <sz val="10"/>
      <color indexed="10"/>
      <name val="Arial"/>
      <family val="2"/>
    </font>
    <font>
      <i/>
      <sz val="10"/>
      <name val="Arial"/>
      <family val="2"/>
    </font>
    <font>
      <b/>
      <sz val="12"/>
      <name val="Arial"/>
      <family val="2"/>
    </font>
    <font>
      <sz val="8"/>
      <name val="Tahoma"/>
      <family val="2"/>
    </font>
    <font>
      <b/>
      <sz val="24"/>
      <name val="Arial"/>
      <family val="2"/>
    </font>
    <font>
      <u val="single"/>
      <sz val="10"/>
      <color indexed="12"/>
      <name val="Arial"/>
      <family val="0"/>
    </font>
    <font>
      <u val="single"/>
      <sz val="10"/>
      <color indexed="36"/>
      <name val="Arial"/>
      <family val="0"/>
    </font>
    <font>
      <sz val="10"/>
      <name val="Times New Roman"/>
      <family val="1"/>
    </font>
    <font>
      <vertAlign val="superscript"/>
      <sz val="10"/>
      <name val="Arial"/>
      <family val="2"/>
    </font>
    <font>
      <sz val="10"/>
      <color indexed="8"/>
      <name val="Arial"/>
      <family val="2"/>
    </font>
  </fonts>
  <fills count="5">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1" fontId="0" fillId="0" borderId="0" xfId="0" applyNumberFormat="1" applyAlignment="1">
      <alignment/>
    </xf>
    <xf numFmtId="166" fontId="0" fillId="0" borderId="0" xfId="0" applyNumberFormat="1" applyAlignment="1">
      <alignment/>
    </xf>
    <xf numFmtId="2" fontId="0" fillId="0" borderId="0" xfId="0" applyNumberFormat="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horizontal="right"/>
    </xf>
    <xf numFmtId="164" fontId="1" fillId="0" borderId="0" xfId="0" applyNumberFormat="1" applyFont="1" applyAlignment="1">
      <alignment/>
    </xf>
    <xf numFmtId="1" fontId="1" fillId="0" borderId="0" xfId="0" applyNumberFormat="1" applyFont="1" applyAlignment="1">
      <alignment/>
    </xf>
    <xf numFmtId="0" fontId="1" fillId="0" borderId="0" xfId="0" applyFont="1" applyAlignment="1">
      <alignment wrapText="1"/>
    </xf>
    <xf numFmtId="0" fontId="5" fillId="0" borderId="0" xfId="0" applyFont="1" applyAlignment="1">
      <alignment/>
    </xf>
    <xf numFmtId="1" fontId="1" fillId="0" borderId="0" xfId="0" applyNumberFormat="1" applyFont="1" applyFill="1" applyAlignment="1">
      <alignment horizontal="left" indent="1"/>
    </xf>
    <xf numFmtId="0" fontId="1" fillId="0" borderId="0" xfId="0" applyFont="1" applyAlignment="1">
      <alignment/>
    </xf>
    <xf numFmtId="0" fontId="1" fillId="0" borderId="0" xfId="0" applyFont="1" applyFill="1" applyAlignment="1">
      <alignment horizontal="right"/>
    </xf>
    <xf numFmtId="164" fontId="0" fillId="0" borderId="0" xfId="0" applyNumberFormat="1" applyAlignment="1">
      <alignment horizontal="right"/>
    </xf>
    <xf numFmtId="0" fontId="3" fillId="0" borderId="0" xfId="0" applyFont="1" applyAlignment="1">
      <alignment/>
    </xf>
    <xf numFmtId="0" fontId="1" fillId="0" borderId="0" xfId="0" applyFont="1" applyFill="1" applyBorder="1" applyAlignment="1">
      <alignment horizontal="center"/>
    </xf>
    <xf numFmtId="0" fontId="7" fillId="0" borderId="0" xfId="0" applyFont="1" applyAlignment="1">
      <alignment/>
    </xf>
    <xf numFmtId="1" fontId="1" fillId="0" borderId="0" xfId="0" applyNumberFormat="1" applyFont="1" applyFill="1" applyBorder="1" applyAlignment="1">
      <alignment horizontal="center"/>
    </xf>
    <xf numFmtId="9" fontId="6" fillId="0" borderId="0" xfId="21" applyFont="1" applyFill="1" applyBorder="1" applyAlignment="1">
      <alignment horizontal="center"/>
    </xf>
    <xf numFmtId="1" fontId="1" fillId="0" borderId="0" xfId="0" applyNumberFormat="1" applyFont="1" applyFill="1" applyBorder="1" applyAlignment="1">
      <alignment horizontal="left" indent="1"/>
    </xf>
    <xf numFmtId="38" fontId="1" fillId="0" borderId="0" xfId="0" applyNumberFormat="1"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horizontal="center" wrapText="1"/>
    </xf>
    <xf numFmtId="0" fontId="0" fillId="0" borderId="0" xfId="0" applyFont="1" applyFill="1" applyBorder="1" applyAlignment="1">
      <alignment wrapText="1"/>
    </xf>
    <xf numFmtId="9" fontId="0" fillId="0" borderId="0" xfId="0" applyNumberFormat="1" applyFont="1" applyFill="1" applyBorder="1" applyAlignment="1">
      <alignment horizontal="left" wrapText="1"/>
    </xf>
    <xf numFmtId="0" fontId="0" fillId="0" borderId="0" xfId="0"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wrapText="1"/>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horizontal="right"/>
    </xf>
    <xf numFmtId="2" fontId="1" fillId="2" borderId="4" xfId="0" applyNumberFormat="1" applyFont="1" applyFill="1" applyBorder="1" applyAlignment="1">
      <alignment horizontal="right"/>
    </xf>
    <xf numFmtId="0" fontId="0" fillId="2" borderId="4" xfId="0" applyFill="1" applyBorder="1" applyAlignment="1">
      <alignment horizontal="right"/>
    </xf>
    <xf numFmtId="164" fontId="0" fillId="0" borderId="0" xfId="0" applyNumberFormat="1" applyAlignment="1">
      <alignment/>
    </xf>
    <xf numFmtId="0" fontId="1" fillId="0" borderId="0" xfId="0" applyFont="1" applyAlignment="1">
      <alignment horizontal="center"/>
    </xf>
    <xf numFmtId="0" fontId="0" fillId="0" borderId="0" xfId="0" applyBorder="1" applyAlignment="1">
      <alignment/>
    </xf>
    <xf numFmtId="0" fontId="1" fillId="3" borderId="4" xfId="0" applyFont="1" applyFill="1" applyBorder="1" applyAlignment="1">
      <alignment/>
    </xf>
    <xf numFmtId="1" fontId="1" fillId="3" borderId="4" xfId="0" applyNumberFormat="1" applyFont="1" applyFill="1" applyBorder="1" applyAlignment="1">
      <alignment/>
    </xf>
    <xf numFmtId="0" fontId="1" fillId="0" borderId="0" xfId="0" applyFont="1" applyAlignment="1">
      <alignment wrapText="1"/>
    </xf>
    <xf numFmtId="164" fontId="1" fillId="2" borderId="3" xfId="0" applyNumberFormat="1" applyFont="1" applyFill="1" applyBorder="1" applyAlignment="1">
      <alignment/>
    </xf>
    <xf numFmtId="0" fontId="1" fillId="0" borderId="0" xfId="0" applyFont="1" applyAlignment="1">
      <alignment/>
    </xf>
    <xf numFmtId="38" fontId="0" fillId="4" borderId="4" xfId="0" applyNumberFormat="1" applyFont="1" applyFill="1" applyBorder="1" applyAlignment="1">
      <alignment horizontal="right"/>
    </xf>
    <xf numFmtId="164" fontId="1" fillId="2" borderId="1" xfId="0" applyNumberFormat="1" applyFont="1" applyFill="1" applyBorder="1" applyAlignment="1">
      <alignment/>
    </xf>
    <xf numFmtId="0" fontId="10" fillId="0" borderId="0" xfId="0" applyFont="1" applyAlignment="1">
      <alignment/>
    </xf>
    <xf numFmtId="0" fontId="11" fillId="0" borderId="0" xfId="20" applyAlignment="1">
      <alignment/>
    </xf>
    <xf numFmtId="3" fontId="0" fillId="0" borderId="4" xfId="0" applyNumberFormat="1" applyBorder="1" applyAlignment="1">
      <alignment/>
    </xf>
    <xf numFmtId="194" fontId="0" fillId="0" borderId="0" xfId="0" applyNumberFormat="1" applyAlignment="1">
      <alignment/>
    </xf>
    <xf numFmtId="194" fontId="1" fillId="3" borderId="4" xfId="0" applyNumberFormat="1" applyFont="1" applyFill="1" applyBorder="1" applyAlignment="1">
      <alignment horizontal="right"/>
    </xf>
    <xf numFmtId="2" fontId="0" fillId="0" borderId="0" xfId="0" applyNumberFormat="1" applyFill="1" applyAlignment="1">
      <alignment/>
    </xf>
    <xf numFmtId="38" fontId="0" fillId="0" borderId="4" xfId="0" applyNumberFormat="1" applyFont="1" applyFill="1" applyBorder="1" applyAlignment="1">
      <alignment horizontal="right"/>
    </xf>
    <xf numFmtId="0" fontId="14" fillId="0" borderId="0" xfId="0" applyFont="1" applyAlignment="1">
      <alignment/>
    </xf>
    <xf numFmtId="0" fontId="0" fillId="0" borderId="0" xfId="0" applyBorder="1" applyAlignment="1">
      <alignment/>
    </xf>
    <xf numFmtId="0" fontId="8" fillId="2" borderId="5" xfId="0" applyFont="1" applyFill="1" applyBorder="1" applyAlignment="1">
      <alignment horizontal="center"/>
    </xf>
    <xf numFmtId="0" fontId="8" fillId="2" borderId="0" xfId="0" applyFont="1" applyFill="1" applyBorder="1" applyAlignment="1">
      <alignment horizontal="center"/>
    </xf>
    <xf numFmtId="0" fontId="8" fillId="3" borderId="5" xfId="0" applyFont="1" applyFill="1" applyBorder="1" applyAlignment="1">
      <alignment horizontal="center"/>
    </xf>
    <xf numFmtId="0" fontId="8" fillId="3" borderId="0" xfId="0" applyFont="1" applyFill="1" applyBorder="1" applyAlignment="1">
      <alignment horizontal="center"/>
    </xf>
    <xf numFmtId="0" fontId="0" fillId="0" borderId="0" xfId="0" applyAlignment="1">
      <alignment horizontal="left" wrapText="1"/>
    </xf>
    <xf numFmtId="1" fontId="1" fillId="0" borderId="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5:E8"/>
  <sheetViews>
    <sheetView showGridLines="0" showRowColHeaders="0" workbookViewId="0" topLeftCell="A1">
      <selection activeCell="E8" sqref="E8"/>
    </sheetView>
  </sheetViews>
  <sheetFormatPr defaultColWidth="9.140625" defaultRowHeight="12.75"/>
  <sheetData>
    <row r="5" ht="30">
      <c r="C5" s="45" t="s">
        <v>37</v>
      </c>
    </row>
    <row r="8" ht="12.75">
      <c r="E8" s="46" t="s">
        <v>38</v>
      </c>
    </row>
  </sheetData>
  <hyperlinks>
    <hyperlink ref="E8" location="'Hydrology and Erodibility'!A1" display="Start by clicking her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63"/>
  <sheetViews>
    <sheetView workbookViewId="0" topLeftCell="A1">
      <selection activeCell="A1" sqref="A1"/>
    </sheetView>
  </sheetViews>
  <sheetFormatPr defaultColWidth="9.140625" defaultRowHeight="12.75"/>
  <cols>
    <col min="1" max="1" width="35.140625" style="0" customWidth="1"/>
    <col min="2" max="2" width="8.8515625" style="0" customWidth="1"/>
    <col min="3" max="3" width="6.00390625" style="0" customWidth="1"/>
    <col min="4" max="4" width="26.140625" style="0" customWidth="1"/>
    <col min="5" max="6" width="8.28125" style="0" customWidth="1"/>
    <col min="7" max="7" width="11.57421875" style="0" customWidth="1"/>
    <col min="8" max="8" width="11.421875" style="0" customWidth="1"/>
    <col min="9" max="9" width="15.28125" style="0" customWidth="1"/>
    <col min="10" max="10" width="10.7109375" style="0" customWidth="1"/>
    <col min="11" max="11" width="11.00390625" style="0" customWidth="1"/>
    <col min="12" max="12" width="7.8515625" style="0" customWidth="1"/>
    <col min="13" max="13" width="7.57421875" style="0" customWidth="1"/>
    <col min="14" max="14" width="6.8515625" style="0" customWidth="1"/>
    <col min="15" max="16" width="7.28125" style="0" customWidth="1"/>
    <col min="17" max="17" width="7.421875" style="0" customWidth="1"/>
    <col min="18" max="18" width="8.140625" style="0" customWidth="1"/>
    <col min="19" max="19" width="8.00390625" style="0" customWidth="1"/>
    <col min="20" max="20" width="7.140625" style="0" customWidth="1"/>
    <col min="21" max="21" width="6.57421875" style="0" customWidth="1"/>
    <col min="22" max="22" width="5.140625" style="0" customWidth="1"/>
    <col min="28" max="28" width="9.8515625" style="0" customWidth="1"/>
  </cols>
  <sheetData>
    <row r="1" spans="1:17" ht="14.25">
      <c r="A1" s="5"/>
      <c r="D1" s="12" t="s">
        <v>47</v>
      </c>
      <c r="E1" s="12" t="s">
        <v>25</v>
      </c>
      <c r="G1" s="22"/>
      <c r="H1" s="22"/>
      <c r="I1" s="20"/>
      <c r="J1" s="22"/>
      <c r="K1" s="22"/>
      <c r="M1" s="17"/>
      <c r="N1" s="17"/>
      <c r="O1" s="17"/>
      <c r="P1" s="17"/>
      <c r="Q1" s="17"/>
    </row>
    <row r="2" spans="1:17" ht="14.25">
      <c r="A2" s="13" t="s">
        <v>40</v>
      </c>
      <c r="B2" s="32">
        <v>1.5</v>
      </c>
      <c r="D2" s="5" t="s">
        <v>0</v>
      </c>
      <c r="E2" s="29">
        <v>0</v>
      </c>
      <c r="G2" s="28"/>
      <c r="H2" s="23"/>
      <c r="I2" s="28"/>
      <c r="J2" s="59"/>
      <c r="K2" s="59"/>
      <c r="L2" s="15"/>
      <c r="M2" s="17"/>
      <c r="N2" s="17"/>
      <c r="O2" s="17"/>
      <c r="P2" s="17"/>
      <c r="Q2" s="17"/>
    </row>
    <row r="3" spans="1:11" ht="14.25">
      <c r="A3" s="13" t="s">
        <v>45</v>
      </c>
      <c r="B3" s="33">
        <v>0.4</v>
      </c>
      <c r="D3" s="5" t="s">
        <v>1</v>
      </c>
      <c r="E3" s="30">
        <v>0</v>
      </c>
      <c r="G3" s="28"/>
      <c r="H3" s="23"/>
      <c r="I3" s="28"/>
      <c r="J3" s="21"/>
      <c r="K3" s="16"/>
    </row>
    <row r="4" spans="1:11" ht="16.5" customHeight="1">
      <c r="A4" s="6" t="s">
        <v>46</v>
      </c>
      <c r="B4" s="34">
        <v>1</v>
      </c>
      <c r="D4" s="5" t="s">
        <v>2</v>
      </c>
      <c r="E4" s="30">
        <v>0</v>
      </c>
      <c r="G4" s="24"/>
      <c r="H4" s="25"/>
      <c r="I4" s="26"/>
      <c r="J4" s="21"/>
      <c r="K4" s="21"/>
    </row>
    <row r="5" spans="1:11" ht="14.25">
      <c r="A5" s="6" t="s">
        <v>26</v>
      </c>
      <c r="B5" s="49">
        <f>(B2-(0.2*((1000/E7)-10)))^2/(B2+(0.8*((1000/E7)-10)))</f>
        <v>0.9366767983789261</v>
      </c>
      <c r="D5" s="5" t="s">
        <v>3</v>
      </c>
      <c r="E5" s="31">
        <v>1</v>
      </c>
      <c r="G5" s="27"/>
      <c r="H5" s="27"/>
      <c r="I5" s="20"/>
      <c r="J5" s="22"/>
      <c r="K5" s="22"/>
    </row>
    <row r="6" spans="1:5" ht="12.75">
      <c r="A6" s="6"/>
      <c r="B6" s="14"/>
      <c r="D6" s="6" t="s">
        <v>33</v>
      </c>
      <c r="E6" s="38">
        <f>SUM(E2:E5)</f>
        <v>1</v>
      </c>
    </row>
    <row r="7" spans="4:11" ht="25.5">
      <c r="D7" s="9" t="s">
        <v>23</v>
      </c>
      <c r="E7" s="39">
        <f>(E2*77+E3*86+E4*91+E5*94)/E6</f>
        <v>94</v>
      </c>
      <c r="G7" s="22"/>
      <c r="H7" s="22"/>
      <c r="I7" s="18"/>
      <c r="J7" s="19"/>
      <c r="K7" s="19"/>
    </row>
    <row r="8" spans="4:11" ht="12.75">
      <c r="D8" s="9"/>
      <c r="E8" s="1"/>
      <c r="G8" s="22"/>
      <c r="H8" s="22"/>
      <c r="I8" s="20"/>
      <c r="J8" s="22"/>
      <c r="K8" s="22"/>
    </row>
    <row r="9" spans="1:11" ht="12.75">
      <c r="A9" s="6" t="s">
        <v>22</v>
      </c>
      <c r="B9" s="58" t="s">
        <v>35</v>
      </c>
      <c r="C9" s="58"/>
      <c r="D9" s="58"/>
      <c r="E9" s="1"/>
      <c r="G9" s="28"/>
      <c r="H9" s="23"/>
      <c r="I9" s="28"/>
      <c r="J9" s="59"/>
      <c r="K9" s="59"/>
    </row>
    <row r="10" spans="2:11" ht="12.75">
      <c r="B10" s="58"/>
      <c r="C10" s="58"/>
      <c r="D10" s="58"/>
      <c r="E10" s="1"/>
      <c r="G10" s="28"/>
      <c r="H10" s="23"/>
      <c r="I10" s="28"/>
      <c r="J10" s="21"/>
      <c r="K10" s="16"/>
    </row>
    <row r="11" spans="4:11" ht="12.75">
      <c r="D11" s="5"/>
      <c r="G11" s="24"/>
      <c r="H11" s="25"/>
      <c r="I11" s="26"/>
      <c r="J11" s="21"/>
      <c r="K11" s="21"/>
    </row>
    <row r="12" spans="1:11" ht="15.75">
      <c r="A12" s="54" t="s">
        <v>32</v>
      </c>
      <c r="B12" s="55"/>
      <c r="C12" s="55"/>
      <c r="D12" s="10"/>
      <c r="E12" s="1"/>
      <c r="G12" s="27"/>
      <c r="H12" s="27"/>
      <c r="I12" s="20"/>
      <c r="J12" s="22"/>
      <c r="K12" s="22"/>
    </row>
    <row r="13" spans="1:9" ht="15.75">
      <c r="A13" s="56" t="s">
        <v>27</v>
      </c>
      <c r="B13" s="57"/>
      <c r="C13" s="57"/>
      <c r="D13" s="15"/>
      <c r="E13" s="1"/>
      <c r="G13" s="10"/>
      <c r="H13" s="10"/>
      <c r="I13" s="11"/>
    </row>
    <row r="15" ht="14.25">
      <c r="A15" s="52" t="s">
        <v>44</v>
      </c>
    </row>
    <row r="16" ht="14.25">
      <c r="A16" s="52" t="s">
        <v>43</v>
      </c>
    </row>
    <row r="17" ht="14.25">
      <c r="A17" s="52" t="s">
        <v>42</v>
      </c>
    </row>
    <row r="18" ht="14.25">
      <c r="A18" s="52" t="s">
        <v>41</v>
      </c>
    </row>
    <row r="19" ht="12.75">
      <c r="A19" s="46"/>
    </row>
    <row r="23" spans="4:9" ht="14.25">
      <c r="D23" s="9"/>
      <c r="E23" s="1"/>
      <c r="G23" s="10"/>
      <c r="H23" s="10"/>
      <c r="I23" s="11"/>
    </row>
    <row r="61" ht="12.75">
      <c r="A61" s="36" t="s">
        <v>6</v>
      </c>
    </row>
    <row r="62" ht="12.75">
      <c r="A62" s="36" t="s">
        <v>7</v>
      </c>
    </row>
    <row r="63" ht="12.75">
      <c r="A63" s="36" t="s">
        <v>8</v>
      </c>
    </row>
  </sheetData>
  <sheetProtection/>
  <protectedRanges>
    <protectedRange sqref="E7" name="Range5"/>
    <protectedRange sqref="B4" name="Range3"/>
    <protectedRange sqref="E2:E6" name="Range2"/>
    <protectedRange sqref="B2:B3" name="Range1"/>
  </protectedRanges>
  <mergeCells count="5">
    <mergeCell ref="A12:C12"/>
    <mergeCell ref="A13:C13"/>
    <mergeCell ref="B9:D10"/>
    <mergeCell ref="J2:K2"/>
    <mergeCell ref="J9:K9"/>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dimension ref="A1:U86"/>
  <sheetViews>
    <sheetView zoomScale="50" zoomScaleNormal="50" workbookViewId="0" topLeftCell="A1">
      <selection activeCell="E25" sqref="E25"/>
    </sheetView>
  </sheetViews>
  <sheetFormatPr defaultColWidth="9.140625" defaultRowHeight="12.75"/>
  <cols>
    <col min="2" max="2" width="9.57421875" style="0" customWidth="1"/>
    <col min="3" max="3" width="16.28125" style="0" customWidth="1"/>
    <col min="4" max="4" width="11.00390625" style="0" bestFit="1" customWidth="1"/>
    <col min="5" max="5" width="13.8515625" style="0" customWidth="1"/>
    <col min="6" max="6" width="11.57421875" style="0" bestFit="1" customWidth="1"/>
    <col min="7" max="11" width="12.140625" style="0" bestFit="1" customWidth="1"/>
    <col min="12" max="15" width="13.00390625" style="0" bestFit="1" customWidth="1"/>
    <col min="16" max="19" width="13.28125" style="0" bestFit="1" customWidth="1"/>
    <col min="20" max="20" width="13.57421875" style="0" bestFit="1" customWidth="1"/>
  </cols>
  <sheetData>
    <row r="1" ht="12.75">
      <c r="A1" s="5" t="s">
        <v>30</v>
      </c>
    </row>
    <row r="3" spans="1:5" ht="14.25">
      <c r="A3" s="5" t="s">
        <v>24</v>
      </c>
      <c r="E3" s="1"/>
    </row>
    <row r="4" spans="2:20" ht="12.75">
      <c r="B4" s="5" t="s">
        <v>4</v>
      </c>
      <c r="C4" s="5"/>
      <c r="D4" s="5"/>
      <c r="E4" s="8"/>
      <c r="F4" s="5"/>
      <c r="G4" s="5"/>
      <c r="H4" s="5"/>
      <c r="I4" s="5"/>
      <c r="J4" s="5"/>
      <c r="K4" s="5"/>
      <c r="L4" s="5"/>
      <c r="M4" s="5"/>
      <c r="N4" s="5"/>
      <c r="O4" s="5"/>
      <c r="P4" s="5"/>
      <c r="Q4" s="5"/>
      <c r="R4" s="5"/>
      <c r="S4" s="5"/>
      <c r="T4" s="5"/>
    </row>
    <row r="5" spans="1:20" ht="51">
      <c r="A5" s="9" t="s">
        <v>31</v>
      </c>
      <c r="B5" s="7">
        <v>0.2</v>
      </c>
      <c r="C5" s="7">
        <v>0.5</v>
      </c>
      <c r="D5" s="7">
        <v>1</v>
      </c>
      <c r="E5" s="7">
        <v>2</v>
      </c>
      <c r="F5" s="7">
        <v>3</v>
      </c>
      <c r="G5" s="7">
        <v>4</v>
      </c>
      <c r="H5" s="7">
        <v>5</v>
      </c>
      <c r="I5" s="7">
        <v>6</v>
      </c>
      <c r="J5" s="7">
        <v>8</v>
      </c>
      <c r="K5" s="7">
        <v>10</v>
      </c>
      <c r="L5" s="7">
        <v>12</v>
      </c>
      <c r="M5" s="7">
        <v>14</v>
      </c>
      <c r="N5" s="7">
        <v>16</v>
      </c>
      <c r="O5" s="7">
        <v>20</v>
      </c>
      <c r="P5" s="7">
        <v>25</v>
      </c>
      <c r="Q5" s="7">
        <v>30</v>
      </c>
      <c r="R5" s="7">
        <v>40</v>
      </c>
      <c r="S5" s="7">
        <v>50</v>
      </c>
      <c r="T5" s="7">
        <v>60</v>
      </c>
    </row>
    <row r="6" spans="1:20" ht="12.75">
      <c r="A6" s="6">
        <v>3</v>
      </c>
      <c r="B6" s="48">
        <f>IF('Hydrology and Erodibility'!$B$4=1,0.634*'Hydrology and Erodibility'!$B$3*LS!B5*('Calculated Peak Flow'!B32)^0.56*('Hydrology and Erodibility'!$B$5)^1.12,IF('Hydrology and Erodibility'!$B$4=2,0.634*'Hydrology and Erodibility'!$B$3*LS!B5*('Calculated Peak Flow'!B53)^0.56*('Hydrology and Erodibility'!$B$5)^1.12,0.634*'Hydrology and Erodibility'!$B$3*LS!B5*('Calculated Peak Flow'!B73)^0.56*('Hydrology and Erodibility'!$B$5)^1.12))</f>
        <v>0.437129090702461</v>
      </c>
      <c r="C6" s="48">
        <f>IF('Hydrology and Erodibility'!$B$4=1,0.634*'Hydrology and Erodibility'!$B$3*LS!C5*('Calculated Peak Flow'!C32)^0.56*('Hydrology and Erodibility'!$B$5)^1.12,IF('Hydrology and Erodibility'!$B$4=2,0.634*'Hydrology and Erodibility'!$B$3*LS!C5*('Calculated Peak Flow'!C53)^0.56*('Hydrology and Erodibility'!$B$5)^1.12,0.634*'Hydrology and Erodibility'!$B$3*LS!C5*('Calculated Peak Flow'!C73)^0.56*('Hydrology and Erodibility'!$B$5)^1.12))</f>
        <v>0.5814616771731536</v>
      </c>
      <c r="D6" s="48">
        <f>IF('Hydrology and Erodibility'!$B$4=1,0.634*'Hydrology and Erodibility'!$B$3*LS!D5*('Calculated Peak Flow'!D32)^0.56*('Hydrology and Erodibility'!$B$5)^1.12,IF('Hydrology and Erodibility'!$B$4=2,0.634*'Hydrology and Erodibility'!$B$3*LS!D5*('Calculated Peak Flow'!D53)^0.56*('Hydrology and Erodibility'!$B$5)^1.12,0.634*'Hydrology and Erodibility'!$B$3*LS!D5*('Calculated Peak Flow'!D73)^0.56*('Hydrology and Erodibility'!$B$5)^1.12))</f>
        <v>0.7135067077203358</v>
      </c>
      <c r="E6" s="48">
        <f>IF('Hydrology and Erodibility'!$B$4=1,0.634*'Hydrology and Erodibility'!$B$3*LS!E5*('Calculated Peak Flow'!E32)^0.56*('Hydrology and Erodibility'!$B$5)^1.12,IF('Hydrology and Erodibility'!$B$4=2,0.634*'Hydrology and Erodibility'!$B$3*LS!E5*('Calculated Peak Flow'!E53)^0.56*('Hydrology and Erodibility'!$B$5)^1.12,0.634*'Hydrology and Erodibility'!$B$3*LS!E5*('Calculated Peak Flow'!E73)^0.56*('Hydrology and Erodibility'!$B$5)^1.12))</f>
        <v>0.9768998218048617</v>
      </c>
      <c r="F6" s="48">
        <f>IF('Hydrology and Erodibility'!$B$4=1,0.634*'Hydrology and Erodibility'!$B$3*LS!F5*('Calculated Peak Flow'!F32)^0.56*('Hydrology and Erodibility'!$B$5)^1.12,IF('Hydrology and Erodibility'!$B$4=2,0.634*'Hydrology and Erodibility'!$B$3*LS!F5*('Calculated Peak Flow'!F53)^0.56*('Hydrology and Erodibility'!$B$5)^1.12,0.634*'Hydrology and Erodibility'!$B$3*LS!F5*('Calculated Peak Flow'!F73)^0.56*('Hydrology and Erodibility'!$B$5)^1.12))</f>
        <v>1.2341666396800453</v>
      </c>
      <c r="G6" s="48">
        <f>IF('Hydrology and Erodibility'!$B$4=1,0.634*'Hydrology and Erodibility'!$B$3*LS!G5*('Calculated Peak Flow'!G32)^0.56*('Hydrology and Erodibility'!$B$5)^1.12,IF('Hydrology and Erodibility'!$B$4=2,0.634*'Hydrology and Erodibility'!$B$3*LS!G5*('Calculated Peak Flow'!G53)^0.56*('Hydrology and Erodibility'!$B$5)^1.12,0.634*'Hydrology and Erodibility'!$B$3*LS!G5*('Calculated Peak Flow'!G73)^0.56*('Hydrology and Erodibility'!$B$5)^1.12))</f>
        <v>1.4148370821984593</v>
      </c>
      <c r="H6" s="48">
        <f>IF('Hydrology and Erodibility'!$B$4=1,0.634*'Hydrology and Erodibility'!$B$3*LS!H5*('Calculated Peak Flow'!H32)^0.56*('Hydrology and Erodibility'!$B$5)^1.12,IF('Hydrology and Erodibility'!$B$4=2,0.634*'Hydrology and Erodibility'!$B$3*LS!H5*('Calculated Peak Flow'!H53)^0.56*('Hydrology and Erodibility'!$B$5)^1.12,0.634*'Hydrology and Erodibility'!$B$3*LS!H5*('Calculated Peak Flow'!H73)^0.56*('Hydrology and Erodibility'!$B$5)^1.12))</f>
        <v>1.5934030321170232</v>
      </c>
      <c r="I6" s="48">
        <f>IF('Hydrology and Erodibility'!$B$4=1,0.634*'Hydrology and Erodibility'!$B$3*LS!I5*('Calculated Peak Flow'!I32)^0.56*('Hydrology and Erodibility'!$B$5)^1.12,IF('Hydrology and Erodibility'!$B$4=2,0.634*'Hydrology and Erodibility'!$B$3*LS!I5*('Calculated Peak Flow'!I53)^0.56*('Hydrology and Erodibility'!$B$5)^1.12,0.634*'Hydrology and Erodibility'!$B$3*LS!I5*('Calculated Peak Flow'!I73)^0.56*('Hydrology and Erodibility'!$B$5)^1.12))</f>
        <v>1.7697992301988947</v>
      </c>
      <c r="J6" s="48">
        <f>IF('Hydrology and Erodibility'!$B$4=1,0.634*'Hydrology and Erodibility'!$B$3*LS!J5*('Calculated Peak Flow'!J32)^0.56*('Hydrology and Erodibility'!$B$5)^1.12,IF('Hydrology and Erodibility'!$B$4=2,0.634*'Hydrology and Erodibility'!$B$3*LS!J5*('Calculated Peak Flow'!J53)^0.56*('Hydrology and Erodibility'!$B$5)^1.12,0.634*'Hydrology and Erodibility'!$B$3*LS!J5*('Calculated Peak Flow'!J73)^0.56*('Hydrology and Erodibility'!$B$5)^1.12))</f>
        <v>2.116483123258708</v>
      </c>
      <c r="K6" s="48">
        <f>IF('Hydrology and Erodibility'!$B$4=1,0.634*'Hydrology and Erodibility'!$B$3*LS!K5*('Calculated Peak Flow'!K32)^0.56*('Hydrology and Erodibility'!$B$5)^1.12,IF('Hydrology and Erodibility'!$B$4=2,0.634*'Hydrology and Erodibility'!$B$3*LS!K5*('Calculated Peak Flow'!K53)^0.56*('Hydrology and Erodibility'!$B$5)^1.12,0.634*'Hydrology and Erodibility'!$B$3*LS!K5*('Calculated Peak Flow'!K73)^0.56*('Hydrology and Erodibility'!$B$5)^1.12))</f>
        <v>2.2620096584553067</v>
      </c>
      <c r="L6" s="48">
        <f>IF('Hydrology and Erodibility'!$B$4=1,0.634*'Hydrology and Erodibility'!$B$3*LS!L5*('Calculated Peak Flow'!L32)^0.56*('Hydrology and Erodibility'!$B$5)^1.12,IF('Hydrology and Erodibility'!$B$4=2,0.634*'Hydrology and Erodibility'!$B$3*LS!L5*('Calculated Peak Flow'!L53)^0.56*('Hydrology and Erodibility'!$B$5)^1.12,0.634*'Hydrology and Erodibility'!$B$3*LS!L5*('Calculated Peak Flow'!L73)^0.56*('Hydrology and Erodibility'!$B$5)^1.12))</f>
        <v>2.281904999862674</v>
      </c>
      <c r="M6" s="48">
        <f>IF('Hydrology and Erodibility'!$B$4=1,0.634*'Hydrology and Erodibility'!$B$3*LS!M5*('Calculated Peak Flow'!M32)^0.56*('Hydrology and Erodibility'!$B$5)^1.12,IF('Hydrology and Erodibility'!$B$4=2,0.634*'Hydrology and Erodibility'!$B$3*LS!M5*('Calculated Peak Flow'!M53)^0.56*('Hydrology and Erodibility'!$B$5)^1.12,0.634*'Hydrology and Erodibility'!$B$3*LS!M5*('Calculated Peak Flow'!M73)^0.56*('Hydrology and Erodibility'!$B$5)^1.12))</f>
        <v>2.3685858071155237</v>
      </c>
      <c r="N6" s="48">
        <f>IF('Hydrology and Erodibility'!$B$4=1,0.634*'Hydrology and Erodibility'!$B$3*LS!N5*('Calculated Peak Flow'!N32)^0.56*('Hydrology and Erodibility'!$B$5)^1.12,IF('Hydrology and Erodibility'!$B$4=2,0.634*'Hydrology and Erodibility'!$B$3*LS!N5*('Calculated Peak Flow'!N53)^0.56*('Hydrology and Erodibility'!$B$5)^1.12,0.634*'Hydrology and Erodibility'!$B$3*LS!N5*('Calculated Peak Flow'!N73)^0.56*('Hydrology and Erodibility'!$B$5)^1.12))</f>
        <v>2.395170668678622</v>
      </c>
      <c r="O6" s="48">
        <f>IF('Hydrology and Erodibility'!$B$4=1,0.634*'Hydrology and Erodibility'!$B$3*LS!O5*('Calculated Peak Flow'!O32)^0.56*('Hydrology and Erodibility'!$B$5)^1.12,IF('Hydrology and Erodibility'!$B$4=2,0.634*'Hydrology and Erodibility'!$B$3*LS!O5*('Calculated Peak Flow'!O53)^0.56*('Hydrology and Erodibility'!$B$5)^1.12,0.634*'Hydrology and Erodibility'!$B$3*LS!O5*('Calculated Peak Flow'!O73)^0.56*('Hydrology and Erodibility'!$B$5)^1.12))</f>
        <v>2.4550339808458697</v>
      </c>
      <c r="P6" s="48">
        <f>IF('Hydrology and Erodibility'!$B$4=1,0.634*'Hydrology and Erodibility'!$B$3*LS!P5*('Calculated Peak Flow'!P32)^0.56*('Hydrology and Erodibility'!$B$5)^1.12,IF('Hydrology and Erodibility'!$B$4=2,0.634*'Hydrology and Erodibility'!$B$3*LS!P5*('Calculated Peak Flow'!P53)^0.56*('Hydrology and Erodibility'!$B$5)^1.12,0.634*'Hydrology and Erodibility'!$B$3*LS!P5*('Calculated Peak Flow'!P73)^0.56*('Hydrology and Erodibility'!$B$5)^1.12))</f>
        <v>2.6253002268778998</v>
      </c>
      <c r="Q6" s="48">
        <f>IF('Hydrology and Erodibility'!$B$4=1,0.634*'Hydrology and Erodibility'!$B$3*LS!Q5*('Calculated Peak Flow'!Q32)^0.56*('Hydrology and Erodibility'!$B$5)^1.12,IF('Hydrology and Erodibility'!$B$4=2,0.634*'Hydrology and Erodibility'!$B$3*LS!Q5*('Calculated Peak Flow'!Q53)^0.56*('Hydrology and Erodibility'!$B$5)^1.12,0.634*'Hydrology and Erodibility'!$B$3*LS!Q5*('Calculated Peak Flow'!Q73)^0.56*('Hydrology and Erodibility'!$B$5)^1.12))</f>
        <v>2.7399313998772006</v>
      </c>
      <c r="R6" s="48">
        <f>IF('Hydrology and Erodibility'!$B$4=1,0.634*'Hydrology and Erodibility'!$B$3*LS!R5*('Calculated Peak Flow'!R32)^0.56*('Hydrology and Erodibility'!$B$5)^1.12,IF('Hydrology and Erodibility'!$B$4=2,0.634*'Hydrology and Erodibility'!$B$3*LS!R5*('Calculated Peak Flow'!R53)^0.56*('Hydrology and Erodibility'!$B$5)^1.12,0.634*'Hydrology and Erodibility'!$B$3*LS!R5*('Calculated Peak Flow'!R73)^0.56*('Hydrology and Erodibility'!$B$5)^1.12))</f>
        <v>2.9202188090933867</v>
      </c>
      <c r="S6" s="48">
        <f>IF('Hydrology and Erodibility'!$B$4=1,0.634*'Hydrology and Erodibility'!$B$3*LS!S5*('Calculated Peak Flow'!S32)^0.56*('Hydrology and Erodibility'!$B$5)^1.12,IF('Hydrology and Erodibility'!$B$4=2,0.634*'Hydrology and Erodibility'!$B$3*LS!S5*('Calculated Peak Flow'!S53)^0.56*('Hydrology and Erodibility'!$B$5)^1.12,0.634*'Hydrology and Erodibility'!$B$3*LS!S5*('Calculated Peak Flow'!S73)^0.56*('Hydrology and Erodibility'!$B$5)^1.12))</f>
        <v>3.1067087701118368</v>
      </c>
      <c r="T6" s="48">
        <f>IF('Hydrology and Erodibility'!$B$4=1,0.634*'Hydrology and Erodibility'!$B$3*LS!T5*('Calculated Peak Flow'!T32)^0.56*('Hydrology and Erodibility'!$B$5)^1.12,IF('Hydrology and Erodibility'!$B$4=2,0.634*'Hydrology and Erodibility'!$B$3*LS!T5*('Calculated Peak Flow'!T53)^0.56*('Hydrology and Erodibility'!$B$5)^1.12,0.634*'Hydrology and Erodibility'!$B$3*LS!T5*('Calculated Peak Flow'!T73)^0.56*('Hydrology and Erodibility'!$B$5)^1.12))</f>
        <v>3.2958002850518007</v>
      </c>
    </row>
    <row r="7" spans="1:21" ht="12.75">
      <c r="A7" s="5">
        <v>6</v>
      </c>
      <c r="B7" s="48">
        <f>IF('Hydrology and Erodibility'!$B$4=1,0.634*'Hydrology and Erodibility'!$B$3*LS!B6*('Calculated Peak Flow'!B33)^0.56*('Hydrology and Erodibility'!$B$5)^1.12,IF('Hydrology and Erodibility'!$B$4=2,0.634*'Hydrology and Erodibility'!$B$3*LS!B6*('Calculated Peak Flow'!B54)^0.56*('Hydrology and Erodibility'!$B$5)^1.12,0.634*'Hydrology and Erodibility'!$B$3*LS!B6*('Calculated Peak Flow'!B74)^0.56*('Hydrology and Erodibility'!$B$5)^1.12))</f>
        <v>0.46165581931136723</v>
      </c>
      <c r="C7" s="48">
        <f>IF('Hydrology and Erodibility'!$B$4=1,0.634*'Hydrology and Erodibility'!$B$3*LS!C6*('Calculated Peak Flow'!C33)^0.56*('Hydrology and Erodibility'!$B$5)^1.12,IF('Hydrology and Erodibility'!$B$4=2,0.634*'Hydrology and Erodibility'!$B$3*LS!C6*('Calculated Peak Flow'!C54)^0.56*('Hydrology and Erodibility'!$B$5)^1.12,0.634*'Hydrology and Erodibility'!$B$3*LS!C6*('Calculated Peak Flow'!C74)^0.56*('Hydrology and Erodibility'!$B$5)^1.12))</f>
        <v>0.6253339493031743</v>
      </c>
      <c r="D7" s="48">
        <f>IF('Hydrology and Erodibility'!$B$4=1,0.634*'Hydrology and Erodibility'!$B$3*LS!D6*('Calculated Peak Flow'!D33)^0.56*('Hydrology and Erodibility'!$B$5)^1.12,IF('Hydrology and Erodibility'!$B$4=2,0.634*'Hydrology and Erodibility'!$B$3*LS!D6*('Calculated Peak Flow'!D54)^0.56*('Hydrology and Erodibility'!$B$5)^1.12,0.634*'Hydrology and Erodibility'!$B$3*LS!D6*('Calculated Peak Flow'!D74)^0.56*('Hydrology and Erodibility'!$B$5)^1.12))</f>
        <v>0.7779500352423131</v>
      </c>
      <c r="E7" s="48">
        <f>IF('Hydrology and Erodibility'!$B$4=1,0.634*'Hydrology and Erodibility'!$B$3*LS!E6*('Calculated Peak Flow'!E33)^0.56*('Hydrology and Erodibility'!$B$5)^1.12,IF('Hydrology and Erodibility'!$B$4=2,0.634*'Hydrology and Erodibility'!$B$3*LS!E6*('Calculated Peak Flow'!E54)^0.56*('Hydrology and Erodibility'!$B$5)^1.12,0.634*'Hydrology and Erodibility'!$B$3*LS!E6*('Calculated Peak Flow'!E74)^0.56*('Hydrology and Erodibility'!$B$5)^1.12))</f>
        <v>1.079857400464428</v>
      </c>
      <c r="F7" s="48">
        <f>IF('Hydrology and Erodibility'!$B$4=1,0.634*'Hydrology and Erodibility'!$B$3*LS!F6*('Calculated Peak Flow'!F33)^0.56*('Hydrology and Erodibility'!$B$5)^1.12,IF('Hydrology and Erodibility'!$B$4=2,0.634*'Hydrology and Erodibility'!$B$3*LS!F6*('Calculated Peak Flow'!F54)^0.56*('Hydrology and Erodibility'!$B$5)^1.12,0.634*'Hydrology and Erodibility'!$B$3*LS!F6*('Calculated Peak Flow'!F74)^0.56*('Hydrology and Erodibility'!$B$5)^1.12))</f>
        <v>1.375238928602927</v>
      </c>
      <c r="G7" s="48">
        <f>IF('Hydrology and Erodibility'!$B$4=1,0.634*'Hydrology and Erodibility'!$B$3*LS!G6*('Calculated Peak Flow'!G33)^0.56*('Hydrology and Erodibility'!$B$5)^1.12,IF('Hydrology and Erodibility'!$B$4=2,0.634*'Hydrology and Erodibility'!$B$3*LS!G6*('Calculated Peak Flow'!G54)^0.56*('Hydrology and Erodibility'!$B$5)^1.12,0.634*'Hydrology and Erodibility'!$B$3*LS!G6*('Calculated Peak Flow'!G74)^0.56*('Hydrology and Erodibility'!$B$5)^1.12))</f>
        <v>1.5855704616007462</v>
      </c>
      <c r="H7" s="48">
        <f>IF('Hydrology and Erodibility'!$B$4=1,0.634*'Hydrology and Erodibility'!$B$3*LS!H6*('Calculated Peak Flow'!H33)^0.56*('Hydrology and Erodibility'!$B$5)^1.12,IF('Hydrology and Erodibility'!$B$4=2,0.634*'Hydrology and Erodibility'!$B$3*LS!H6*('Calculated Peak Flow'!H54)^0.56*('Hydrology and Erodibility'!$B$5)^1.12,0.634*'Hydrology and Erodibility'!$B$3*LS!H6*('Calculated Peak Flow'!H74)^0.56*('Hydrology and Erodibility'!$B$5)^1.12))</f>
        <v>1.793594747569619</v>
      </c>
      <c r="I7" s="48">
        <f>IF('Hydrology and Erodibility'!$B$4=1,0.634*'Hydrology and Erodibility'!$B$3*LS!I6*('Calculated Peak Flow'!I33)^0.56*('Hydrology and Erodibility'!$B$5)^1.12,IF('Hydrology and Erodibility'!$B$4=2,0.634*'Hydrology and Erodibility'!$B$3*LS!I6*('Calculated Peak Flow'!I54)^0.56*('Hydrology and Erodibility'!$B$5)^1.12,0.634*'Hydrology and Erodibility'!$B$3*LS!I6*('Calculated Peak Flow'!I74)^0.56*('Hydrology and Erodibility'!$B$5)^1.12))</f>
        <v>1.9993604192551218</v>
      </c>
      <c r="J7" s="48">
        <f>IF('Hydrology and Erodibility'!$B$4=1,0.634*'Hydrology and Erodibility'!$B$3*LS!J6*('Calculated Peak Flow'!J33)^0.56*('Hydrology and Erodibility'!$B$5)^1.12,IF('Hydrology and Erodibility'!$B$4=2,0.634*'Hydrology and Erodibility'!$B$3*LS!J6*('Calculated Peak Flow'!J54)^0.56*('Hydrology and Erodibility'!$B$5)^1.12,0.634*'Hydrology and Erodibility'!$B$3*LS!J6*('Calculated Peak Flow'!J74)^0.56*('Hydrology and Erodibility'!$B$5)^1.12))</f>
        <v>2.404676484442737</v>
      </c>
      <c r="K7" s="48">
        <f>IF('Hydrology and Erodibility'!$B$4=1,0.634*'Hydrology and Erodibility'!$B$3*LS!K6*('Calculated Peak Flow'!K33)^0.56*('Hydrology and Erodibility'!$B$5)^1.12,IF('Hydrology and Erodibility'!$B$4=2,0.634*'Hydrology and Erodibility'!$B$3*LS!K6*('Calculated Peak Flow'!K54)^0.56*('Hydrology and Erodibility'!$B$5)^1.12,0.634*'Hydrology and Erodibility'!$B$3*LS!K6*('Calculated Peak Flow'!K74)^0.56*('Hydrology and Erodibility'!$B$5)^1.12))</f>
        <v>2.7289121371890204</v>
      </c>
      <c r="L7" s="48">
        <f>IF('Hydrology and Erodibility'!$B$4=1,0.634*'Hydrology and Erodibility'!$B$3*LS!L6*('Calculated Peak Flow'!L33)^0.56*('Hydrology and Erodibility'!$B$5)^1.12,IF('Hydrology and Erodibility'!$B$4=2,0.634*'Hydrology and Erodibility'!$B$3*LS!L6*('Calculated Peak Flow'!L54)^0.56*('Hydrology and Erodibility'!$B$5)^1.12,0.634*'Hydrology and Erodibility'!$B$3*LS!L6*('Calculated Peak Flow'!L74)^0.56*('Hydrology and Erodibility'!$B$5)^1.12))</f>
        <v>2.9765195427577558</v>
      </c>
      <c r="M7" s="48">
        <f>IF('Hydrology and Erodibility'!$B$4=1,0.634*'Hydrology and Erodibility'!$B$3*LS!M6*('Calculated Peak Flow'!M33)^0.56*('Hydrology and Erodibility'!$B$5)^1.12,IF('Hydrology and Erodibility'!$B$4=2,0.634*'Hydrology and Erodibility'!$B$3*LS!M6*('Calculated Peak Flow'!M54)^0.56*('Hydrology and Erodibility'!$B$5)^1.12,0.634*'Hydrology and Erodibility'!$B$3*LS!M6*('Calculated Peak Flow'!M74)^0.56*('Hydrology and Erodibility'!$B$5)^1.12))</f>
        <v>3.222359043993902</v>
      </c>
      <c r="N7" s="48">
        <f>IF('Hydrology and Erodibility'!$B$4=1,0.634*'Hydrology and Erodibility'!$B$3*LS!N6*('Calculated Peak Flow'!N33)^0.56*('Hydrology and Erodibility'!$B$5)^1.12,IF('Hydrology and Erodibility'!$B$4=2,0.634*'Hydrology and Erodibility'!$B$3*LS!N6*('Calculated Peak Flow'!N54)^0.56*('Hydrology and Erodibility'!$B$5)^1.12,0.634*'Hydrology and Erodibility'!$B$3*LS!N6*('Calculated Peak Flow'!N74)^0.56*('Hydrology and Erodibility'!$B$5)^1.12))</f>
        <v>3.466350851386225</v>
      </c>
      <c r="O7" s="48">
        <f>IF('Hydrology and Erodibility'!$B$4=1,0.634*'Hydrology and Erodibility'!$B$3*LS!O6*('Calculated Peak Flow'!O33)^0.56*('Hydrology and Erodibility'!$B$5)^1.12,IF('Hydrology and Erodibility'!$B$4=2,0.634*'Hydrology and Erodibility'!$B$3*LS!O6*('Calculated Peak Flow'!O54)^0.56*('Hydrology and Erodibility'!$B$5)^1.12,0.634*'Hydrology and Erodibility'!$B$3*LS!O6*('Calculated Peak Flow'!O74)^0.56*('Hydrology and Erodibility'!$B$5)^1.12))</f>
        <v>3.879589991241448</v>
      </c>
      <c r="P7" s="48">
        <f>IF('Hydrology and Erodibility'!$B$4=1,0.634*'Hydrology and Erodibility'!$B$3*LS!P6*('Calculated Peak Flow'!P33)^0.56*('Hydrology and Erodibility'!$B$5)^1.12,IF('Hydrology and Erodibility'!$B$4=2,0.634*'Hydrology and Erodibility'!$B$3*LS!P6*('Calculated Peak Flow'!P54)^0.56*('Hydrology and Erodibility'!$B$5)^1.12,0.634*'Hydrology and Erodibility'!$B$3*LS!P6*('Calculated Peak Flow'!P74)^0.56*('Hydrology and Erodibility'!$B$5)^1.12))</f>
        <v>4.3390050957914825</v>
      </c>
      <c r="Q7" s="48">
        <f>IF('Hydrology and Erodibility'!$B$4=1,0.634*'Hydrology and Erodibility'!$B$3*LS!Q6*('Calculated Peak Flow'!Q33)^0.56*('Hydrology and Erodibility'!$B$5)^1.12,IF('Hydrology and Erodibility'!$B$4=2,0.634*'Hydrology and Erodibility'!$B$3*LS!Q6*('Calculated Peak Flow'!Q54)^0.56*('Hydrology and Erodibility'!$B$5)^1.12,0.634*'Hydrology and Erodibility'!$B$3*LS!Q6*('Calculated Peak Flow'!Q74)^0.56*('Hydrology and Erodibility'!$B$5)^1.12))</f>
        <v>4.793393433308465</v>
      </c>
      <c r="R7" s="48">
        <f>IF('Hydrology and Erodibility'!$B$4=1,0.634*'Hydrology and Erodibility'!$B$3*LS!R6*('Calculated Peak Flow'!R33)^0.56*('Hydrology and Erodibility'!$B$5)^1.12,IF('Hydrology and Erodibility'!$B$4=2,0.634*'Hydrology and Erodibility'!$B$3*LS!R6*('Calculated Peak Flow'!R54)^0.56*('Hydrology and Erodibility'!$B$5)^1.12,0.634*'Hydrology and Erodibility'!$B$3*LS!R6*('Calculated Peak Flow'!R74)^0.56*('Hydrology and Erodibility'!$B$5)^1.12))</f>
        <v>5.493452027677173</v>
      </c>
      <c r="S7" s="48">
        <f>IF('Hydrology and Erodibility'!$B$4=1,0.634*'Hydrology and Erodibility'!$B$3*LS!S6*('Calculated Peak Flow'!S33)^0.56*('Hydrology and Erodibility'!$B$5)^1.12,IF('Hydrology and Erodibility'!$B$4=2,0.634*'Hydrology and Erodibility'!$B$3*LS!S6*('Calculated Peak Flow'!S54)^0.56*('Hydrology and Erodibility'!$B$5)^1.12,0.634*'Hydrology and Erodibility'!$B$3*LS!S6*('Calculated Peak Flow'!S74)^0.56*('Hydrology and Erodibility'!$B$5)^1.12))</f>
        <v>6.121399758026249</v>
      </c>
      <c r="T7" s="48">
        <f>IF('Hydrology and Erodibility'!$B$4=1,0.634*'Hydrology and Erodibility'!$B$3*LS!T6*('Calculated Peak Flow'!T33)^0.56*('Hydrology and Erodibility'!$B$5)^1.12,IF('Hydrology and Erodibility'!$B$4=2,0.634*'Hydrology and Erodibility'!$B$3*LS!T6*('Calculated Peak Flow'!T54)^0.56*('Hydrology and Erodibility'!$B$5)^1.12,0.634*'Hydrology and Erodibility'!$B$3*LS!T6*('Calculated Peak Flow'!T74)^0.56*('Hydrology and Erodibility'!$B$5)^1.12))</f>
        <v>6.6187957186785</v>
      </c>
      <c r="U7" s="2"/>
    </row>
    <row r="8" spans="1:20" ht="12.75">
      <c r="A8" s="5">
        <v>9</v>
      </c>
      <c r="B8" s="48">
        <f>IF('Hydrology and Erodibility'!$B$4=1,0.634*'Hydrology and Erodibility'!$B$3*LS!B7*('Calculated Peak Flow'!B34)^0.56*('Hydrology and Erodibility'!$B$5)^1.12,IF('Hydrology and Erodibility'!$B$4=2,0.634*'Hydrology and Erodibility'!$B$3*LS!B7*('Calculated Peak Flow'!B55)^0.56*('Hydrology and Erodibility'!$B$5)^1.12,0.634*'Hydrology and Erodibility'!$B$3*LS!B7*('Calculated Peak Flow'!B75)^0.56*('Hydrology and Erodibility'!$B$5)^1.12))</f>
        <v>0.4706072876871109</v>
      </c>
      <c r="C8" s="48">
        <f>IF('Hydrology and Erodibility'!$B$4=1,0.634*'Hydrology and Erodibility'!$B$3*LS!C7*('Calculated Peak Flow'!C34)^0.56*('Hydrology and Erodibility'!$B$5)^1.12,IF('Hydrology and Erodibility'!$B$4=2,0.634*'Hydrology and Erodibility'!$B$3*LS!C7*('Calculated Peak Flow'!C55)^0.56*('Hydrology and Erodibility'!$B$5)^1.12,0.634*'Hydrology and Erodibility'!$B$3*LS!C7*('Calculated Peak Flow'!C75)^0.56*('Hydrology and Erodibility'!$B$5)^1.12))</f>
        <v>0.6442630054799301</v>
      </c>
      <c r="D8" s="48">
        <f>IF('Hydrology and Erodibility'!$B$4=1,0.634*'Hydrology and Erodibility'!$B$3*LS!D7*('Calculated Peak Flow'!D34)^0.56*('Hydrology and Erodibility'!$B$5)^1.12,IF('Hydrology and Erodibility'!$B$4=2,0.634*'Hydrology and Erodibility'!$B$3*LS!D7*('Calculated Peak Flow'!D55)^0.56*('Hydrology and Erodibility'!$B$5)^1.12,0.634*'Hydrology and Erodibility'!$B$3*LS!D7*('Calculated Peak Flow'!D75)^0.56*('Hydrology and Erodibility'!$B$5)^1.12))</f>
        <v>0.8079618738558814</v>
      </c>
      <c r="E8" s="48">
        <f>IF('Hydrology and Erodibility'!$B$4=1,0.634*'Hydrology and Erodibility'!$B$3*LS!E7*('Calculated Peak Flow'!E34)^0.56*('Hydrology and Erodibility'!$B$5)^1.12,IF('Hydrology and Erodibility'!$B$4=2,0.634*'Hydrology and Erodibility'!$B$3*LS!E7*('Calculated Peak Flow'!E55)^0.56*('Hydrology and Erodibility'!$B$5)^1.12,0.634*'Hydrology and Erodibility'!$B$3*LS!E7*('Calculated Peak Flow'!E75)^0.56*('Hydrology and Erodibility'!$B$5)^1.12))</f>
        <v>1.1305598227925102</v>
      </c>
      <c r="F8" s="48">
        <f>IF('Hydrology and Erodibility'!$B$4=1,0.634*'Hydrology and Erodibility'!$B$3*LS!F7*('Calculated Peak Flow'!F34)^0.56*('Hydrology and Erodibility'!$B$5)^1.12,IF('Hydrology and Erodibility'!$B$4=2,0.634*'Hydrology and Erodibility'!$B$3*LS!F7*('Calculated Peak Flow'!F55)^0.56*('Hydrology and Erodibility'!$B$5)^1.12,0.634*'Hydrology and Erodibility'!$B$3*LS!F7*('Calculated Peak Flow'!F75)^0.56*('Hydrology and Erodibility'!$B$5)^1.12))</f>
        <v>1.4465905747952297</v>
      </c>
      <c r="G8" s="48">
        <f>IF('Hydrology and Erodibility'!$B$4=1,0.634*'Hydrology and Erodibility'!$B$3*LS!G7*('Calculated Peak Flow'!G34)^0.56*('Hydrology and Erodibility'!$B$5)^1.12,IF('Hydrology and Erodibility'!$B$4=2,0.634*'Hydrology and Erodibility'!$B$3*LS!G7*('Calculated Peak Flow'!G55)^0.56*('Hydrology and Erodibility'!$B$5)^1.12,0.634*'Hydrology and Erodibility'!$B$3*LS!G7*('Calculated Peak Flow'!G75)^0.56*('Hydrology and Erodibility'!$B$5)^1.12))</f>
        <v>1.673403454107533</v>
      </c>
      <c r="H8" s="48">
        <f>IF('Hydrology and Erodibility'!$B$4=1,0.634*'Hydrology and Erodibility'!$B$3*LS!H7*('Calculated Peak Flow'!H34)^0.56*('Hydrology and Erodibility'!$B$5)^1.12,IF('Hydrology and Erodibility'!$B$4=2,0.634*'Hydrology and Erodibility'!$B$3*LS!H7*('Calculated Peak Flow'!H55)^0.56*('Hydrology and Erodibility'!$B$5)^1.12,0.634*'Hydrology and Erodibility'!$B$3*LS!H7*('Calculated Peak Flow'!H75)^0.56*('Hydrology and Erodibility'!$B$5)^1.12))</f>
        <v>1.8978518844189571</v>
      </c>
      <c r="I8" s="48">
        <f>IF('Hydrology and Erodibility'!$B$4=1,0.634*'Hydrology and Erodibility'!$B$3*LS!I7*('Calculated Peak Flow'!I34)^0.56*('Hydrology and Erodibility'!$B$5)^1.12,IF('Hydrology and Erodibility'!$B$4=2,0.634*'Hydrology and Erodibility'!$B$3*LS!I7*('Calculated Peak Flow'!I55)^0.56*('Hydrology and Erodibility'!$B$5)^1.12,0.634*'Hydrology and Erodibility'!$B$3*LS!I7*('Calculated Peak Flow'!I75)^0.56*('Hydrology and Erodibility'!$B$5)^1.12))</f>
        <v>2.1200521297105897</v>
      </c>
      <c r="J8" s="48">
        <f>IF('Hydrology and Erodibility'!$B$4=1,0.634*'Hydrology and Erodibility'!$B$3*LS!J7*('Calculated Peak Flow'!J34)^0.56*('Hydrology and Erodibility'!$B$5)^1.12,IF('Hydrology and Erodibility'!$B$4=2,0.634*'Hydrology and Erodibility'!$B$3*LS!J7*('Calculated Peak Flow'!J55)^0.56*('Hydrology and Erodibility'!$B$5)^1.12,0.634*'Hydrology and Erodibility'!$B$3*LS!J7*('Calculated Peak Flow'!J75)^0.56*('Hydrology and Erodibility'!$B$5)^1.12))</f>
        <v>2.5583487515752954</v>
      </c>
      <c r="K8" s="48">
        <f>IF('Hydrology and Erodibility'!$B$4=1,0.634*'Hydrology and Erodibility'!$B$3*LS!K7*('Calculated Peak Flow'!K34)^0.56*('Hydrology and Erodibility'!$B$5)^1.12,IF('Hydrology and Erodibility'!$B$4=2,0.634*'Hydrology and Erodibility'!$B$3*LS!K7*('Calculated Peak Flow'!K55)^0.56*('Hydrology and Erodibility'!$B$5)^1.12,0.634*'Hydrology and Erodibility'!$B$3*LS!K7*('Calculated Peak Flow'!K75)^0.56*('Hydrology and Erodibility'!$B$5)^1.12))</f>
        <v>2.989491984010019</v>
      </c>
      <c r="L8" s="48">
        <f>IF('Hydrology and Erodibility'!$B$4=1,0.634*'Hydrology and Erodibility'!$B$3*LS!L7*('Calculated Peak Flow'!L34)^0.56*('Hydrology and Erodibility'!$B$5)^1.12,IF('Hydrology and Erodibility'!$B$4=2,0.634*'Hydrology and Erodibility'!$B$3*LS!L7*('Calculated Peak Flow'!L55)^0.56*('Hydrology and Erodibility'!$B$5)^1.12,0.634*'Hydrology and Erodibility'!$B$3*LS!L7*('Calculated Peak Flow'!L75)^0.56*('Hydrology and Erodibility'!$B$5)^1.12))</f>
        <v>3.4920529541261516</v>
      </c>
      <c r="M8" s="48">
        <f>IF('Hydrology and Erodibility'!$B$4=1,0.634*'Hydrology and Erodibility'!$B$3*LS!M7*('Calculated Peak Flow'!M34)^0.56*('Hydrology and Erodibility'!$B$5)^1.12,IF('Hydrology and Erodibility'!$B$4=2,0.634*'Hydrology and Erodibility'!$B$3*LS!M7*('Calculated Peak Flow'!M55)^0.56*('Hydrology and Erodibility'!$B$5)^1.12,0.634*'Hydrology and Erodibility'!$B$3*LS!M7*('Calculated Peak Flow'!M75)^0.56*('Hydrology and Erodibility'!$B$5)^1.12))</f>
        <v>3.9106659156760775</v>
      </c>
      <c r="N8" s="48">
        <f>IF('Hydrology and Erodibility'!$B$4=1,0.634*'Hydrology and Erodibility'!$B$3*LS!N7*('Calculated Peak Flow'!N34)^0.56*('Hydrology and Erodibility'!$B$5)^1.12,IF('Hydrology and Erodibility'!$B$4=2,0.634*'Hydrology and Erodibility'!$B$3*LS!N7*('Calculated Peak Flow'!N55)^0.56*('Hydrology and Erodibility'!$B$5)^1.12,0.634*'Hydrology and Erodibility'!$B$3*LS!N7*('Calculated Peak Flow'!N75)^0.56*('Hydrology and Erodibility'!$B$5)^1.12))</f>
        <v>4.248694763761575</v>
      </c>
      <c r="O8" s="48">
        <f>IF('Hydrology and Erodibility'!$B$4=1,0.634*'Hydrology and Erodibility'!$B$3*LS!O7*('Calculated Peak Flow'!O34)^0.56*('Hydrology and Erodibility'!$B$5)^1.12,IF('Hydrology and Erodibility'!$B$4=2,0.634*'Hydrology and Erodibility'!$B$3*LS!O7*('Calculated Peak Flow'!O55)^0.56*('Hydrology and Erodibility'!$B$5)^1.12,0.634*'Hydrology and Erodibility'!$B$3*LS!O7*('Calculated Peak Flow'!O75)^0.56*('Hydrology and Erodibility'!$B$5)^1.12))</f>
        <v>4.990988274192708</v>
      </c>
      <c r="P8" s="48">
        <f>IF('Hydrology and Erodibility'!$B$4=1,0.634*'Hydrology and Erodibility'!$B$3*LS!P7*('Calculated Peak Flow'!P34)^0.56*('Hydrology and Erodibility'!$B$5)^1.12,IF('Hydrology and Erodibility'!$B$4=2,0.634*'Hydrology and Erodibility'!$B$3*LS!P7*('Calculated Peak Flow'!P55)^0.56*('Hydrology and Erodibility'!$B$5)^1.12,0.634*'Hydrology and Erodibility'!$B$3*LS!P7*('Calculated Peak Flow'!P75)^0.56*('Hydrology and Erodibility'!$B$5)^1.12))</f>
        <v>5.8470525114500385</v>
      </c>
      <c r="Q8" s="48">
        <f>IF('Hydrology and Erodibility'!$B$4=1,0.634*'Hydrology and Erodibility'!$B$3*LS!Q7*('Calculated Peak Flow'!Q34)^0.56*('Hydrology and Erodibility'!$B$5)^1.12,IF('Hydrology and Erodibility'!$B$4=2,0.634*'Hydrology and Erodibility'!$B$3*LS!Q7*('Calculated Peak Flow'!Q55)^0.56*('Hydrology and Erodibility'!$B$5)^1.12,0.634*'Hydrology and Erodibility'!$B$3*LS!Q7*('Calculated Peak Flow'!Q75)^0.56*('Hydrology and Erodibility'!$B$5)^1.12))</f>
        <v>6.544948764333582</v>
      </c>
      <c r="R8" s="48">
        <f>IF('Hydrology and Erodibility'!$B$4=1,0.634*'Hydrology and Erodibility'!$B$3*LS!R7*('Calculated Peak Flow'!R34)^0.56*('Hydrology and Erodibility'!$B$5)^1.12,IF('Hydrology and Erodibility'!$B$4=2,0.634*'Hydrology and Erodibility'!$B$3*LS!R7*('Calculated Peak Flow'!R55)^0.56*('Hydrology and Erodibility'!$B$5)^1.12,0.634*'Hydrology and Erodibility'!$B$3*LS!R7*('Calculated Peak Flow'!R75)^0.56*('Hydrology and Erodibility'!$B$5)^1.12))</f>
        <v>7.9160180081264375</v>
      </c>
      <c r="S8" s="48">
        <f>IF('Hydrology and Erodibility'!$B$4=1,0.634*'Hydrology and Erodibility'!$B$3*LS!S7*('Calculated Peak Flow'!S34)^0.56*('Hydrology and Erodibility'!$B$5)^1.12,IF('Hydrology and Erodibility'!$B$4=2,0.634*'Hydrology and Erodibility'!$B$3*LS!S7*('Calculated Peak Flow'!S55)^0.56*('Hydrology and Erodibility'!$B$5)^1.12,0.634*'Hydrology and Erodibility'!$B$3*LS!S7*('Calculated Peak Flow'!S75)^0.56*('Hydrology and Erodibility'!$B$5)^1.12))</f>
        <v>8.984110817472706</v>
      </c>
      <c r="T8" s="48">
        <f>IF('Hydrology and Erodibility'!$B$4=1,0.634*'Hydrology and Erodibility'!$B$3*LS!T7*('Calculated Peak Flow'!T34)^0.56*('Hydrology and Erodibility'!$B$5)^1.12,IF('Hydrology and Erodibility'!$B$4=2,0.634*'Hydrology and Erodibility'!$B$3*LS!T7*('Calculated Peak Flow'!T55)^0.56*('Hydrology and Erodibility'!$B$5)^1.12,0.634*'Hydrology and Erodibility'!$B$3*LS!T7*('Calculated Peak Flow'!T75)^0.56*('Hydrology and Erodibility'!$B$5)^1.12))</f>
        <v>9.90272659687825</v>
      </c>
    </row>
    <row r="9" spans="1:20" ht="12.75">
      <c r="A9" s="5">
        <v>12</v>
      </c>
      <c r="B9" s="48">
        <f>IF('Hydrology and Erodibility'!$B$4=1,0.634*'Hydrology and Erodibility'!$B$3*LS!B8*('Calculated Peak Flow'!B35)^0.56*('Hydrology and Erodibility'!$B$5)^1.12,IF('Hydrology and Erodibility'!$B$4=2,0.634*'Hydrology and Erodibility'!$B$3*LS!B8*('Calculated Peak Flow'!B56)^0.56*('Hydrology and Erodibility'!$B$5)^1.12,0.634*'Hydrology and Erodibility'!$B$3*LS!B8*('Calculated Peak Flow'!B76)^0.56*('Hydrology and Erodibility'!$B$5)^1.12))</f>
        <v>0.47435278103570133</v>
      </c>
      <c r="C9" s="48">
        <f>IF('Hydrology and Erodibility'!$B$4=1,0.634*'Hydrology and Erodibility'!$B$3*LS!C8*('Calculated Peak Flow'!C35)^0.56*('Hydrology and Erodibility'!$B$5)^1.12,IF('Hydrology and Erodibility'!$B$4=2,0.634*'Hydrology and Erodibility'!$B$3*LS!C8*('Calculated Peak Flow'!C56)^0.56*('Hydrology and Erodibility'!$B$5)^1.12,0.634*'Hydrology and Erodibility'!$B$3*LS!C8*('Calculated Peak Flow'!C76)^0.56*('Hydrology and Erodibility'!$B$5)^1.12))</f>
        <v>0.6543007973159457</v>
      </c>
      <c r="D9" s="48">
        <f>IF('Hydrology and Erodibility'!$B$4=1,0.634*'Hydrology and Erodibility'!$B$3*LS!D8*('Calculated Peak Flow'!D35)^0.56*('Hydrology and Erodibility'!$B$5)^1.12,IF('Hydrology and Erodibility'!$B$4=2,0.634*'Hydrology and Erodibility'!$B$3*LS!D8*('Calculated Peak Flow'!D56)^0.56*('Hydrology and Erodibility'!$B$5)^1.12,0.634*'Hydrology and Erodibility'!$B$3*LS!D8*('Calculated Peak Flow'!D76)^0.56*('Hydrology and Erodibility'!$B$5)^1.12))</f>
        <v>0.8252392605653001</v>
      </c>
      <c r="E9" s="48">
        <f>IF('Hydrology and Erodibility'!$B$4=1,0.634*'Hydrology and Erodibility'!$B$3*LS!E8*('Calculated Peak Flow'!E35)^0.56*('Hydrology and Erodibility'!$B$5)^1.12,IF('Hydrology and Erodibility'!$B$4=2,0.634*'Hydrology and Erodibility'!$B$3*LS!E8*('Calculated Peak Flow'!E56)^0.56*('Hydrology and Erodibility'!$B$5)^1.12,0.634*'Hydrology and Erodibility'!$B$3*LS!E8*('Calculated Peak Flow'!E76)^0.56*('Hydrology and Erodibility'!$B$5)^1.12))</f>
        <v>1.1613344772773235</v>
      </c>
      <c r="F9" s="48">
        <f>IF('Hydrology and Erodibility'!$B$4=1,0.634*'Hydrology and Erodibility'!$B$3*LS!F8*('Calculated Peak Flow'!F35)^0.56*('Hydrology and Erodibility'!$B$5)^1.12,IF('Hydrology and Erodibility'!$B$4=2,0.634*'Hydrology and Erodibility'!$B$3*LS!F8*('Calculated Peak Flow'!F56)^0.56*('Hydrology and Erodibility'!$B$5)^1.12,0.634*'Hydrology and Erodibility'!$B$3*LS!F8*('Calculated Peak Flow'!F76)^0.56*('Hydrology and Erodibility'!$B$5)^1.12))</f>
        <v>1.4909292792891862</v>
      </c>
      <c r="G9" s="48">
        <f>IF('Hydrology and Erodibility'!$B$4=1,0.634*'Hydrology and Erodibility'!$B$3*LS!G8*('Calculated Peak Flow'!G35)^0.56*('Hydrology and Erodibility'!$B$5)^1.12,IF('Hydrology and Erodibility'!$B$4=2,0.634*'Hydrology and Erodibility'!$B$3*LS!G8*('Calculated Peak Flow'!G56)^0.56*('Hydrology and Erodibility'!$B$5)^1.12,0.634*'Hydrology and Erodibility'!$B$3*LS!G8*('Calculated Peak Flow'!G76)^0.56*('Hydrology and Erodibility'!$B$5)^1.12))</f>
        <v>1.7287778560940295</v>
      </c>
      <c r="H9" s="48">
        <f>IF('Hydrology and Erodibility'!$B$4=1,0.634*'Hydrology and Erodibility'!$B$3*LS!H8*('Calculated Peak Flow'!H35)^0.56*('Hydrology and Erodibility'!$B$5)^1.12,IF('Hydrology and Erodibility'!$B$4=2,0.634*'Hydrology and Erodibility'!$B$3*LS!H8*('Calculated Peak Flow'!H56)^0.56*('Hydrology and Erodibility'!$B$5)^1.12,0.634*'Hydrology and Erodibility'!$B$3*LS!H8*('Calculated Peak Flow'!H76)^0.56*('Hydrology and Erodibility'!$B$5)^1.12))</f>
        <v>1.9642535176586147</v>
      </c>
      <c r="I9" s="48">
        <f>IF('Hydrology and Erodibility'!$B$4=1,0.634*'Hydrology and Erodibility'!$B$3*LS!I8*('Calculated Peak Flow'!I35)^0.56*('Hydrology and Erodibility'!$B$5)^1.12,IF('Hydrology and Erodibility'!$B$4=2,0.634*'Hydrology and Erodibility'!$B$3*LS!I8*('Calculated Peak Flow'!I56)^0.56*('Hydrology and Erodibility'!$B$5)^1.12,0.634*'Hydrology and Erodibility'!$B$3*LS!I8*('Calculated Peak Flow'!I76)^0.56*('Hydrology and Erodibility'!$B$5)^1.12))</f>
        <v>2.1975193636139436</v>
      </c>
      <c r="J9" s="48">
        <f>IF('Hydrology and Erodibility'!$B$4=1,0.634*'Hydrology and Erodibility'!$B$3*LS!J8*('Calculated Peak Flow'!J35)^0.56*('Hydrology and Erodibility'!$B$5)^1.12,IF('Hydrology and Erodibility'!$B$4=2,0.634*'Hydrology and Erodibility'!$B$3*LS!J8*('Calculated Peak Flow'!J56)^0.56*('Hydrology and Erodibility'!$B$5)^1.12,0.634*'Hydrology and Erodibility'!$B$3*LS!J8*('Calculated Peak Flow'!J76)^0.56*('Hydrology and Erodibility'!$B$5)^1.12))</f>
        <v>2.65811052422013</v>
      </c>
      <c r="K9" s="48">
        <f>IF('Hydrology and Erodibility'!$B$4=1,0.634*'Hydrology and Erodibility'!$B$3*LS!K8*('Calculated Peak Flow'!K35)^0.56*('Hydrology and Erodibility'!$B$5)^1.12,IF('Hydrology and Erodibility'!$B$4=2,0.634*'Hydrology and Erodibility'!$B$3*LS!K8*('Calculated Peak Flow'!K56)^0.56*('Hydrology and Erodibility'!$B$5)^1.12,0.634*'Hydrology and Erodibility'!$B$3*LS!K8*('Calculated Peak Flow'!K76)^0.56*('Hydrology and Erodibility'!$B$5)^1.12))</f>
        <v>3.193657846516703</v>
      </c>
      <c r="L9" s="48">
        <f>IF('Hydrology and Erodibility'!$B$4=1,0.634*'Hydrology and Erodibility'!$B$3*LS!L8*('Calculated Peak Flow'!L35)^0.56*('Hydrology and Erodibility'!$B$5)^1.12,IF('Hydrology and Erodibility'!$B$4=2,0.634*'Hydrology and Erodibility'!$B$3*LS!L8*('Calculated Peak Flow'!L56)^0.56*('Hydrology and Erodibility'!$B$5)^1.12,0.634*'Hydrology and Erodibility'!$B$3*LS!L8*('Calculated Peak Flow'!L76)^0.56*('Hydrology and Erodibility'!$B$5)^1.12))</f>
        <v>3.8021311555492683</v>
      </c>
      <c r="M9" s="48">
        <f>IF('Hydrology and Erodibility'!$B$4=1,0.634*'Hydrology and Erodibility'!$B$3*LS!M8*('Calculated Peak Flow'!M35)^0.56*('Hydrology and Erodibility'!$B$5)^1.12,IF('Hydrology and Erodibility'!$B$4=2,0.634*'Hydrology and Erodibility'!$B$3*LS!M8*('Calculated Peak Flow'!M56)^0.56*('Hydrology and Erodibility'!$B$5)^1.12,0.634*'Hydrology and Erodibility'!$B$3*LS!M8*('Calculated Peak Flow'!M76)^0.56*('Hydrology and Erodibility'!$B$5)^1.12))</f>
        <v>4.402045488187326</v>
      </c>
      <c r="N9" s="48">
        <f>IF('Hydrology and Erodibility'!$B$4=1,0.634*'Hydrology and Erodibility'!$B$3*LS!N8*('Calculated Peak Flow'!N35)^0.56*('Hydrology and Erodibility'!$B$5)^1.12,IF('Hydrology and Erodibility'!$B$4=2,0.634*'Hydrology and Erodibility'!$B$3*LS!N8*('Calculated Peak Flow'!N56)^0.56*('Hydrology and Erodibility'!$B$5)^1.12,0.634*'Hydrology and Erodibility'!$B$3*LS!N8*('Calculated Peak Flow'!N76)^0.56*('Hydrology and Erodibility'!$B$5)^1.12))</f>
        <v>4.915268430962312</v>
      </c>
      <c r="O9" s="48">
        <f>IF('Hydrology and Erodibility'!$B$4=1,0.634*'Hydrology and Erodibility'!$B$3*LS!O8*('Calculated Peak Flow'!O35)^0.56*('Hydrology and Erodibility'!$B$5)^1.12,IF('Hydrology and Erodibility'!$B$4=2,0.634*'Hydrology and Erodibility'!$B$3*LS!O8*('Calculated Peak Flow'!O56)^0.56*('Hydrology and Erodibility'!$B$5)^1.12,0.634*'Hydrology and Erodibility'!$B$3*LS!O8*('Calculated Peak Flow'!O76)^0.56*('Hydrology and Erodibility'!$B$5)^1.12))</f>
        <v>5.926660905012653</v>
      </c>
      <c r="P9" s="48">
        <f>IF('Hydrology and Erodibility'!$B$4=1,0.634*'Hydrology and Erodibility'!$B$3*LS!P8*('Calculated Peak Flow'!P35)^0.56*('Hydrology and Erodibility'!$B$5)^1.12,IF('Hydrology and Erodibility'!$B$4=2,0.634*'Hydrology and Erodibility'!$B$3*LS!P8*('Calculated Peak Flow'!P56)^0.56*('Hydrology and Erodibility'!$B$5)^1.12,0.634*'Hydrology and Erodibility'!$B$3*LS!P8*('Calculated Peak Flow'!P76)^0.56*('Hydrology and Erodibility'!$B$5)^1.12))</f>
        <v>7.128717268592844</v>
      </c>
      <c r="Q9" s="48">
        <f>IF('Hydrology and Erodibility'!$B$4=1,0.634*'Hydrology and Erodibility'!$B$3*LS!Q8*('Calculated Peak Flow'!Q35)^0.56*('Hydrology and Erodibility'!$B$5)^1.12,IF('Hydrology and Erodibility'!$B$4=2,0.634*'Hydrology and Erodibility'!$B$3*LS!Q8*('Calculated Peak Flow'!Q56)^0.56*('Hydrology and Erodibility'!$B$5)^1.12,0.634*'Hydrology and Erodibility'!$B$3*LS!Q8*('Calculated Peak Flow'!Q76)^0.56*('Hydrology and Erodibility'!$B$5)^1.12))</f>
        <v>8.158700591228206</v>
      </c>
      <c r="R9" s="48">
        <f>IF('Hydrology and Erodibility'!$B$4=1,0.634*'Hydrology and Erodibility'!$B$3*LS!R8*('Calculated Peak Flow'!R35)^0.56*('Hydrology and Erodibility'!$B$5)^1.12,IF('Hydrology and Erodibility'!$B$4=2,0.634*'Hydrology and Erodibility'!$B$3*LS!R8*('Calculated Peak Flow'!R56)^0.56*('Hydrology and Erodibility'!$B$5)^1.12,0.634*'Hydrology and Erodibility'!$B$3*LS!R8*('Calculated Peak Flow'!R76)^0.56*('Hydrology and Erodibility'!$B$5)^1.12))</f>
        <v>10.104350345807994</v>
      </c>
      <c r="S9" s="48">
        <f>IF('Hydrology and Erodibility'!$B$4=1,0.634*'Hydrology and Erodibility'!$B$3*LS!S8*('Calculated Peak Flow'!S35)^0.56*('Hydrology and Erodibility'!$B$5)^1.12,IF('Hydrology and Erodibility'!$B$4=2,0.634*'Hydrology and Erodibility'!$B$3*LS!S8*('Calculated Peak Flow'!S56)^0.56*('Hydrology and Erodibility'!$B$5)^1.12,0.634*'Hydrology and Erodibility'!$B$3*LS!S8*('Calculated Peak Flow'!S76)^0.56*('Hydrology and Erodibility'!$B$5)^1.12))</f>
        <v>11.718580619037283</v>
      </c>
      <c r="T9" s="48">
        <f>IF('Hydrology and Erodibility'!$B$4=1,0.634*'Hydrology and Erodibility'!$B$3*LS!T8*('Calculated Peak Flow'!T35)^0.56*('Hydrology and Erodibility'!$B$5)^1.12,IF('Hydrology and Erodibility'!$B$4=2,0.634*'Hydrology and Erodibility'!$B$3*LS!T8*('Calculated Peak Flow'!T56)^0.56*('Hydrology and Erodibility'!$B$5)^1.12,0.634*'Hydrology and Erodibility'!$B$3*LS!T8*('Calculated Peak Flow'!T76)^0.56*('Hydrology and Erodibility'!$B$5)^1.12))</f>
        <v>13.093700917501788</v>
      </c>
    </row>
    <row r="10" spans="1:20" ht="12.75">
      <c r="A10" s="5">
        <v>15</v>
      </c>
      <c r="B10" s="48">
        <f>IF('Hydrology and Erodibility'!$B$4=1,0.634*'Hydrology and Erodibility'!$B$3*LS!B9*('Calculated Peak Flow'!B36)^0.56*('Hydrology and Erodibility'!$B$5)^1.12,IF('Hydrology and Erodibility'!$B$4=2,0.634*'Hydrology and Erodibility'!$B$3*LS!B9*('Calculated Peak Flow'!B57)^0.56*('Hydrology and Erodibility'!$B$5)^1.12,0.634*'Hydrology and Erodibility'!$B$3*LS!B9*('Calculated Peak Flow'!B77)^0.56*('Hydrology and Erodibility'!$B$5)^1.12))</f>
        <v>0.47572638397852635</v>
      </c>
      <c r="C10" s="48">
        <f>IF('Hydrology and Erodibility'!$B$4=1,0.634*'Hydrology and Erodibility'!$B$3*LS!C9*('Calculated Peak Flow'!C36)^0.56*('Hydrology and Erodibility'!$B$5)^1.12,IF('Hydrology and Erodibility'!$B$4=2,0.634*'Hydrology and Erodibility'!$B$3*LS!C9*('Calculated Peak Flow'!C57)^0.56*('Hydrology and Erodibility'!$B$5)^1.12,0.634*'Hydrology and Erodibility'!$B$3*LS!C9*('Calculated Peak Flow'!C77)^0.56*('Hydrology and Erodibility'!$B$5)^1.12))</f>
        <v>0.6600407852307033</v>
      </c>
      <c r="D10" s="48">
        <f>IF('Hydrology and Erodibility'!$B$4=1,0.634*'Hydrology and Erodibility'!$B$3*LS!D9*('Calculated Peak Flow'!D36)^0.56*('Hydrology and Erodibility'!$B$5)^1.12,IF('Hydrology and Erodibility'!$B$4=2,0.634*'Hydrology and Erodibility'!$B$3*LS!D9*('Calculated Peak Flow'!D57)^0.56*('Hydrology and Erodibility'!$B$5)^1.12,0.634*'Hydrology and Erodibility'!$B$3*LS!D9*('Calculated Peak Flow'!D77)^0.56*('Hydrology and Erodibility'!$B$5)^1.12))</f>
        <v>0.8361665222368067</v>
      </c>
      <c r="E10" s="48">
        <f>IF('Hydrology and Erodibility'!$B$4=1,0.634*'Hydrology and Erodibility'!$B$3*LS!E9*('Calculated Peak Flow'!E36)^0.56*('Hydrology and Erodibility'!$B$5)^1.12,IF('Hydrology and Erodibility'!$B$4=2,0.634*'Hydrology and Erodibility'!$B$3*LS!E9*('Calculated Peak Flow'!E57)^0.56*('Hydrology and Erodibility'!$B$5)^1.12,0.634*'Hydrology and Erodibility'!$B$3*LS!E9*('Calculated Peak Flow'!E77)^0.56*('Hydrology and Erodibility'!$B$5)^1.12))</f>
        <v>1.1819246366247604</v>
      </c>
      <c r="F10" s="48">
        <f>IF('Hydrology and Erodibility'!$B$4=1,0.634*'Hydrology and Erodibility'!$B$3*LS!F9*('Calculated Peak Flow'!F36)^0.56*('Hydrology and Erodibility'!$B$5)^1.12,IF('Hydrology and Erodibility'!$B$4=2,0.634*'Hydrology and Erodibility'!$B$3*LS!F9*('Calculated Peak Flow'!F57)^0.56*('Hydrology and Erodibility'!$B$5)^1.12,0.634*'Hydrology and Erodibility'!$B$3*LS!F9*('Calculated Peak Flow'!F77)^0.56*('Hydrology and Erodibility'!$B$5)^1.12))</f>
        <v>1.521291318914853</v>
      </c>
      <c r="G10" s="48">
        <f>IF('Hydrology and Erodibility'!$B$4=1,0.634*'Hydrology and Erodibility'!$B$3*LS!G9*('Calculated Peak Flow'!G36)^0.56*('Hydrology and Erodibility'!$B$5)^1.12,IF('Hydrology and Erodibility'!$B$4=2,0.634*'Hydrology and Erodibility'!$B$3*LS!G9*('Calculated Peak Flow'!G57)^0.56*('Hydrology and Erodibility'!$B$5)^1.12,0.634*'Hydrology and Erodibility'!$B$3*LS!G9*('Calculated Peak Flow'!G77)^0.56*('Hydrology and Erodibility'!$B$5)^1.12))</f>
        <v>1.7672224851954892</v>
      </c>
      <c r="H10" s="48">
        <f>IF('Hydrology and Erodibility'!$B$4=1,0.634*'Hydrology and Erodibility'!$B$3*LS!H9*('Calculated Peak Flow'!H36)^0.56*('Hydrology and Erodibility'!$B$5)^1.12,IF('Hydrology and Erodibility'!$B$4=2,0.634*'Hydrology and Erodibility'!$B$3*LS!H9*('Calculated Peak Flow'!H57)^0.56*('Hydrology and Erodibility'!$B$5)^1.12,0.634*'Hydrology and Erodibility'!$B$3*LS!H9*('Calculated Peak Flow'!H77)^0.56*('Hydrology and Erodibility'!$B$5)^1.12))</f>
        <v>2.0107938172313204</v>
      </c>
      <c r="I10" s="48">
        <f>IF('Hydrology and Erodibility'!$B$4=1,0.634*'Hydrology and Erodibility'!$B$3*LS!I9*('Calculated Peak Flow'!I36)^0.56*('Hydrology and Erodibility'!$B$5)^1.12,IF('Hydrology and Erodibility'!$B$4=2,0.634*'Hydrology and Erodibility'!$B$3*LS!I9*('Calculated Peak Flow'!I57)^0.56*('Hydrology and Erodibility'!$B$5)^1.12,0.634*'Hydrology and Erodibility'!$B$3*LS!I9*('Calculated Peak Flow'!I77)^0.56*('Hydrology and Erodibility'!$B$5)^1.12))</f>
        <v>2.2522034820569954</v>
      </c>
      <c r="J10" s="48">
        <f>IF('Hydrology and Erodibility'!$B$4=1,0.634*'Hydrology and Erodibility'!$B$3*LS!J9*('Calculated Peak Flow'!J36)^0.56*('Hydrology and Erodibility'!$B$5)^1.12,IF('Hydrology and Erodibility'!$B$4=2,0.634*'Hydrology and Erodibility'!$B$3*LS!J9*('Calculated Peak Flow'!J57)^0.56*('Hydrology and Erodibility'!$B$5)^1.12,0.634*'Hydrology and Erodibility'!$B$3*LS!J9*('Calculated Peak Flow'!J77)^0.56*('Hydrology and Erodibility'!$B$5)^1.12))</f>
        <v>2.729258327812928</v>
      </c>
      <c r="K10" s="48">
        <f>IF('Hydrology and Erodibility'!$B$4=1,0.634*'Hydrology and Erodibility'!$B$3*LS!K9*('Calculated Peak Flow'!K36)^0.56*('Hydrology and Erodibility'!$B$5)^1.12,IF('Hydrology and Erodibility'!$B$4=2,0.634*'Hydrology and Erodibility'!$B$3*LS!K9*('Calculated Peak Flow'!K57)^0.56*('Hydrology and Erodibility'!$B$5)^1.12,0.634*'Hydrology and Erodibility'!$B$3*LS!K9*('Calculated Peak Flow'!K77)^0.56*('Hydrology and Erodibility'!$B$5)^1.12))</f>
        <v>3.3680097771388517</v>
      </c>
      <c r="L10" s="48">
        <f>IF('Hydrology and Erodibility'!$B$4=1,0.634*'Hydrology and Erodibility'!$B$3*LS!L9*('Calculated Peak Flow'!L36)^0.56*('Hydrology and Erodibility'!$B$5)^1.12,IF('Hydrology and Erodibility'!$B$4=2,0.634*'Hydrology and Erodibility'!$B$3*LS!L9*('Calculated Peak Flow'!L57)^0.56*('Hydrology and Erodibility'!$B$5)^1.12,0.634*'Hydrology and Erodibility'!$B$3*LS!L9*('Calculated Peak Flow'!L77)^0.56*('Hydrology and Erodibility'!$B$5)^1.12))</f>
        <v>4.080560324646694</v>
      </c>
      <c r="M10" s="48">
        <f>IF('Hydrology and Erodibility'!$B$4=1,0.634*'Hydrology and Erodibility'!$B$3*LS!M9*('Calculated Peak Flow'!M36)^0.56*('Hydrology and Erodibility'!$B$5)^1.12,IF('Hydrology and Erodibility'!$B$4=2,0.634*'Hydrology and Erodibility'!$B$3*LS!M9*('Calculated Peak Flow'!M57)^0.56*('Hydrology and Erodibility'!$B$5)^1.12,0.634*'Hydrology and Erodibility'!$B$3*LS!M9*('Calculated Peak Flow'!M77)^0.56*('Hydrology and Erodibility'!$B$5)^1.12))</f>
        <v>4.783449736497106</v>
      </c>
      <c r="N10" s="48">
        <f>IF('Hydrology and Erodibility'!$B$4=1,0.634*'Hydrology and Erodibility'!$B$3*LS!N9*('Calculated Peak Flow'!N36)^0.56*('Hydrology and Erodibility'!$B$5)^1.12,IF('Hydrology and Erodibility'!$B$4=2,0.634*'Hydrology and Erodibility'!$B$3*LS!N9*('Calculated Peak Flow'!N57)^0.56*('Hydrology and Erodibility'!$B$5)^1.12,0.634*'Hydrology and Erodibility'!$B$3*LS!N9*('Calculated Peak Flow'!N77)^0.56*('Hydrology and Erodibility'!$B$5)^1.12))</f>
        <v>5.477993774626648</v>
      </c>
      <c r="O10" s="48">
        <f>IF('Hydrology and Erodibility'!$B$4=1,0.634*'Hydrology and Erodibility'!$B$3*LS!O9*('Calculated Peak Flow'!O36)^0.56*('Hydrology and Erodibility'!$B$5)^1.12,IF('Hydrology and Erodibility'!$B$4=2,0.634*'Hydrology and Erodibility'!$B$3*LS!O9*('Calculated Peak Flow'!O57)^0.56*('Hydrology and Erodibility'!$B$5)^1.12,0.634*'Hydrology and Erodibility'!$B$3*LS!O9*('Calculated Peak Flow'!O77)^0.56*('Hydrology and Erodibility'!$B$5)^1.12))</f>
        <v>6.765266642809676</v>
      </c>
      <c r="P10" s="48">
        <f>IF('Hydrology and Erodibility'!$B$4=1,0.634*'Hydrology and Erodibility'!$B$3*LS!P9*('Calculated Peak Flow'!P36)^0.56*('Hydrology and Erodibility'!$B$5)^1.12,IF('Hydrology and Erodibility'!$B$4=2,0.634*'Hydrology and Erodibility'!$B$3*LS!P9*('Calculated Peak Flow'!P57)^0.56*('Hydrology and Erodibility'!$B$5)^1.12,0.634*'Hydrology and Erodibility'!$B$3*LS!P9*('Calculated Peak Flow'!P77)^0.56*('Hydrology and Erodibility'!$B$5)^1.12))</f>
        <v>8.24496640032388</v>
      </c>
      <c r="Q10" s="48">
        <f>IF('Hydrology and Erodibility'!$B$4=1,0.634*'Hydrology and Erodibility'!$B$3*LS!Q9*('Calculated Peak Flow'!Q36)^0.56*('Hydrology and Erodibility'!$B$5)^1.12,IF('Hydrology and Erodibility'!$B$4=2,0.634*'Hydrology and Erodibility'!$B$3*LS!Q9*('Calculated Peak Flow'!Q57)^0.56*('Hydrology and Erodibility'!$B$5)^1.12,0.634*'Hydrology and Erodibility'!$B$3*LS!Q9*('Calculated Peak Flow'!Q77)^0.56*('Hydrology and Erodibility'!$B$5)^1.12))</f>
        <v>9.699535738621586</v>
      </c>
      <c r="R10" s="48">
        <f>IF('Hydrology and Erodibility'!$B$4=1,0.634*'Hydrology and Erodibility'!$B$3*LS!R9*('Calculated Peak Flow'!R36)^0.56*('Hydrology and Erodibility'!$B$5)^1.12,IF('Hydrology and Erodibility'!$B$4=2,0.634*'Hydrology and Erodibility'!$B$3*LS!R9*('Calculated Peak Flow'!R57)^0.56*('Hydrology and Erodibility'!$B$5)^1.12,0.634*'Hydrology and Erodibility'!$B$3*LS!R9*('Calculated Peak Flow'!R77)^0.56*('Hydrology and Erodibility'!$B$5)^1.12))</f>
        <v>12.165043594869074</v>
      </c>
      <c r="S10" s="48">
        <f>IF('Hydrology and Erodibility'!$B$4=1,0.634*'Hydrology and Erodibility'!$B$3*LS!S9*('Calculated Peak Flow'!S36)^0.56*('Hydrology and Erodibility'!$B$5)^1.12,IF('Hydrology and Erodibility'!$B$4=2,0.634*'Hydrology and Erodibility'!$B$3*LS!S9*('Calculated Peak Flow'!S57)^0.56*('Hydrology and Erodibility'!$B$5)^1.12,0.634*'Hydrology and Erodibility'!$B$3*LS!S9*('Calculated Peak Flow'!S77)^0.56*('Hydrology and Erodibility'!$B$5)^1.12))</f>
        <v>14.352912766517584</v>
      </c>
      <c r="T10" s="48">
        <f>IF('Hydrology and Erodibility'!$B$4=1,0.634*'Hydrology and Erodibility'!$B$3*LS!T9*('Calculated Peak Flow'!T36)^0.56*('Hydrology and Erodibility'!$B$5)^1.12,IF('Hydrology and Erodibility'!$B$4=2,0.634*'Hydrology and Erodibility'!$B$3*LS!T9*('Calculated Peak Flow'!T57)^0.56*('Hydrology and Erodibility'!$B$5)^1.12,0.634*'Hydrology and Erodibility'!$B$3*LS!T9*('Calculated Peak Flow'!T77)^0.56*('Hydrology and Erodibility'!$B$5)^1.12))</f>
        <v>16.208405838870103</v>
      </c>
    </row>
    <row r="11" spans="1:20" ht="12.75">
      <c r="A11" s="5">
        <v>25</v>
      </c>
      <c r="B11" s="48">
        <f>IF('Hydrology and Erodibility'!$B$4=1,0.634*'Hydrology and Erodibility'!$B$3*LS!B10*('Calculated Peak Flow'!B37)^0.56*('Hydrology and Erodibility'!$B$5)^1.12,IF('Hydrology and Erodibility'!$B$4=2,0.634*'Hydrology and Erodibility'!$B$3*LS!B10*('Calculated Peak Flow'!B58)^0.56*('Hydrology and Erodibility'!$B$5)^1.12,0.634*'Hydrology and Erodibility'!$B$3*LS!B10*('Calculated Peak Flow'!B78)^0.56*('Hydrology and Erodibility'!$B$5)^1.12))</f>
        <v>0.47378236165925225</v>
      </c>
      <c r="C11" s="48">
        <f>IF('Hydrology and Erodibility'!$B$4=1,0.634*'Hydrology and Erodibility'!$B$3*LS!C10*('Calculated Peak Flow'!C37)^0.56*('Hydrology and Erodibility'!$B$5)^1.12,IF('Hydrology and Erodibility'!$B$4=2,0.634*'Hydrology and Erodibility'!$B$3*LS!C10*('Calculated Peak Flow'!C58)^0.56*('Hydrology and Erodibility'!$B$5)^1.12,0.634*'Hydrology and Erodibility'!$B$3*LS!C10*('Calculated Peak Flow'!C78)^0.56*('Hydrology and Erodibility'!$B$5)^1.12))</f>
        <v>0.6661950639594166</v>
      </c>
      <c r="D11" s="48">
        <f>IF('Hydrology and Erodibility'!$B$4=1,0.634*'Hydrology and Erodibility'!$B$3*LS!D10*('Calculated Peak Flow'!D37)^0.56*('Hydrology and Erodibility'!$B$5)^1.12,IF('Hydrology and Erodibility'!$B$4=2,0.634*'Hydrology and Erodibility'!$B$3*LS!D10*('Calculated Peak Flow'!D58)^0.56*('Hydrology and Erodibility'!$B$5)^1.12,0.634*'Hydrology and Erodibility'!$B$3*LS!D10*('Calculated Peak Flow'!D78)^0.56*('Hydrology and Erodibility'!$B$5)^1.12))</f>
        <v>0.9472731645426203</v>
      </c>
      <c r="E11" s="48">
        <f>IF('Hydrology and Erodibility'!$B$4=1,0.634*'Hydrology and Erodibility'!$B$3*LS!E10*('Calculated Peak Flow'!E37)^0.56*('Hydrology and Erodibility'!$B$5)^1.12,IF('Hydrology and Erodibility'!$B$4=2,0.634*'Hydrology and Erodibility'!$B$3*LS!E10*('Calculated Peak Flow'!E58)^0.56*('Hydrology and Erodibility'!$B$5)^1.12,0.634*'Hydrology and Erodibility'!$B$3*LS!E10*('Calculated Peak Flow'!E78)^0.56*('Hydrology and Erodibility'!$B$5)^1.12))</f>
        <v>1.4982549239595502</v>
      </c>
      <c r="F11" s="48">
        <f>IF('Hydrology and Erodibility'!$B$4=1,0.634*'Hydrology and Erodibility'!$B$3*LS!F10*('Calculated Peak Flow'!F37)^0.56*('Hydrology and Erodibility'!$B$5)^1.12,IF('Hydrology and Erodibility'!$B$4=2,0.634*'Hydrology and Erodibility'!$B$3*LS!F10*('Calculated Peak Flow'!F58)^0.56*('Hydrology and Erodibility'!$B$5)^1.12,0.634*'Hydrology and Erodibility'!$B$3*LS!F10*('Calculated Peak Flow'!F78)^0.56*('Hydrology and Erodibility'!$B$5)^1.12))</f>
        <v>1.9470297007318116</v>
      </c>
      <c r="G11" s="48">
        <f>IF('Hydrology and Erodibility'!$B$4=1,0.634*'Hydrology and Erodibility'!$B$3*LS!G10*('Calculated Peak Flow'!G37)^0.56*('Hydrology and Erodibility'!$B$5)^1.12,IF('Hydrology and Erodibility'!$B$4=2,0.634*'Hydrology and Erodibility'!$B$3*LS!G10*('Calculated Peak Flow'!G58)^0.56*('Hydrology and Erodibility'!$B$5)^1.12,0.634*'Hydrology and Erodibility'!$B$3*LS!G10*('Calculated Peak Flow'!G78)^0.56*('Hydrology and Erodibility'!$B$5)^1.12))</f>
        <v>2.3902768685069375</v>
      </c>
      <c r="H11" s="48">
        <f>IF('Hydrology and Erodibility'!$B$4=1,0.634*'Hydrology and Erodibility'!$B$3*LS!H10*('Calculated Peak Flow'!H37)^0.56*('Hydrology and Erodibility'!$B$5)^1.12,IF('Hydrology and Erodibility'!$B$4=2,0.634*'Hydrology and Erodibility'!$B$3*LS!H10*('Calculated Peak Flow'!H58)^0.56*('Hydrology and Erodibility'!$B$5)^1.12,0.634*'Hydrology and Erodibility'!$B$3*LS!H10*('Calculated Peak Flow'!H78)^0.56*('Hydrology and Erodibility'!$B$5)^1.12))</f>
        <v>2.828978748351458</v>
      </c>
      <c r="I11" s="48">
        <f>IF('Hydrology and Erodibility'!$B$4=1,0.634*'Hydrology and Erodibility'!$B$3*LS!I10*('Calculated Peak Flow'!I37)^0.56*('Hydrology and Erodibility'!$B$5)^1.12,IF('Hydrology and Erodibility'!$B$4=2,0.634*'Hydrology and Erodibility'!$B$3*LS!I10*('Calculated Peak Flow'!I58)^0.56*('Hydrology and Erodibility'!$B$5)^1.12,0.634*'Hydrology and Erodibility'!$B$3*LS!I10*('Calculated Peak Flow'!I78)^0.56*('Hydrology and Erodibility'!$B$5)^1.12))</f>
        <v>3.2637803570116595</v>
      </c>
      <c r="J11" s="48">
        <f>IF('Hydrology and Erodibility'!$B$4=1,0.634*'Hydrology and Erodibility'!$B$3*LS!J10*('Calculated Peak Flow'!J37)^0.56*('Hydrology and Erodibility'!$B$5)^1.12,IF('Hydrology and Erodibility'!$B$4=2,0.634*'Hydrology and Erodibility'!$B$3*LS!J10*('Calculated Peak Flow'!J58)^0.56*('Hydrology and Erodibility'!$B$5)^1.12,0.634*'Hydrology and Erodibility'!$B$3*LS!J10*('Calculated Peak Flow'!J78)^0.56*('Hydrology and Erodibility'!$B$5)^1.12))</f>
        <v>4.033807203424709</v>
      </c>
      <c r="K11" s="48">
        <f>IF('Hydrology and Erodibility'!$B$4=1,0.634*'Hydrology and Erodibility'!$B$3*LS!K10*('Calculated Peak Flow'!K37)^0.56*('Hydrology and Erodibility'!$B$5)^1.12,IF('Hydrology and Erodibility'!$B$4=2,0.634*'Hydrology and Erodibility'!$B$3*LS!K10*('Calculated Peak Flow'!K58)^0.56*('Hydrology and Erodibility'!$B$5)^1.12,0.634*'Hydrology and Erodibility'!$B$3*LS!K10*('Calculated Peak Flow'!K78)^0.56*('Hydrology and Erodibility'!$B$5)^1.12))</f>
        <v>5.060702689113623</v>
      </c>
      <c r="L11" s="48">
        <f>IF('Hydrology and Erodibility'!$B$4=1,0.634*'Hydrology and Erodibility'!$B$3*LS!L10*('Calculated Peak Flow'!L37)^0.56*('Hydrology and Erodibility'!$B$5)^1.12,IF('Hydrology and Erodibility'!$B$4=2,0.634*'Hydrology and Erodibility'!$B$3*LS!L10*('Calculated Peak Flow'!L58)^0.56*('Hydrology and Erodibility'!$B$5)^1.12,0.634*'Hydrology and Erodibility'!$B$3*LS!L10*('Calculated Peak Flow'!L78)^0.56*('Hydrology and Erodibility'!$B$5)^1.12))</f>
        <v>6.251159022930887</v>
      </c>
      <c r="M11" s="48">
        <f>IF('Hydrology and Erodibility'!$B$4=1,0.634*'Hydrology and Erodibility'!$B$3*LS!M10*('Calculated Peak Flow'!M37)^0.56*('Hydrology and Erodibility'!$B$5)^1.12,IF('Hydrology and Erodibility'!$B$4=2,0.634*'Hydrology and Erodibility'!$B$3*LS!M10*('Calculated Peak Flow'!M58)^0.56*('Hydrology and Erodibility'!$B$5)^1.12,0.634*'Hydrology and Erodibility'!$B$3*LS!M10*('Calculated Peak Flow'!M78)^0.56*('Hydrology and Erodibility'!$B$5)^1.12))</f>
        <v>7.428273548616301</v>
      </c>
      <c r="N11" s="48">
        <f>IF('Hydrology and Erodibility'!$B$4=1,0.634*'Hydrology and Erodibility'!$B$3*LS!N10*('Calculated Peak Flow'!N37)^0.56*('Hydrology and Erodibility'!$B$5)^1.12,IF('Hydrology and Erodibility'!$B$4=2,0.634*'Hydrology and Erodibility'!$B$3*LS!N10*('Calculated Peak Flow'!N58)^0.56*('Hydrology and Erodibility'!$B$5)^1.12,0.634*'Hydrology and Erodibility'!$B$3*LS!N10*('Calculated Peak Flow'!N78)^0.56*('Hydrology and Erodibility'!$B$5)^1.12))</f>
        <v>8.506973790653216</v>
      </c>
      <c r="O11" s="48">
        <f>IF('Hydrology and Erodibility'!$B$4=1,0.634*'Hydrology and Erodibility'!$B$3*LS!O10*('Calculated Peak Flow'!O37)^0.56*('Hydrology and Erodibility'!$B$5)^1.12,IF('Hydrology and Erodibility'!$B$4=2,0.634*'Hydrology and Erodibility'!$B$3*LS!O10*('Calculated Peak Flow'!O58)^0.56*('Hydrology and Erodibility'!$B$5)^1.12,0.634*'Hydrology and Erodibility'!$B$3*LS!O10*('Calculated Peak Flow'!O78)^0.56*('Hydrology and Erodibility'!$B$5)^1.12))</f>
        <v>10.637614876019345</v>
      </c>
      <c r="P11" s="48">
        <f>IF('Hydrology and Erodibility'!$B$4=1,0.634*'Hydrology and Erodibility'!$B$3*LS!P10*('Calculated Peak Flow'!P37)^0.56*('Hydrology and Erodibility'!$B$5)^1.12,IF('Hydrology and Erodibility'!$B$4=2,0.634*'Hydrology and Erodibility'!$B$3*LS!P10*('Calculated Peak Flow'!P58)^0.56*('Hydrology and Erodibility'!$B$5)^1.12,0.634*'Hydrology and Erodibility'!$B$3*LS!P10*('Calculated Peak Flow'!P78)^0.56*('Hydrology and Erodibility'!$B$5)^1.12))</f>
        <v>13.21635675049956</v>
      </c>
      <c r="Q11" s="48">
        <f>IF('Hydrology and Erodibility'!$B$4=1,0.634*'Hydrology and Erodibility'!$B$3*LS!Q10*('Calculated Peak Flow'!Q37)^0.56*('Hydrology and Erodibility'!$B$5)^1.12,IF('Hydrology and Erodibility'!$B$4=2,0.634*'Hydrology and Erodibility'!$B$3*LS!Q10*('Calculated Peak Flow'!Q58)^0.56*('Hydrology and Erodibility'!$B$5)^1.12,0.634*'Hydrology and Erodibility'!$B$3*LS!Q10*('Calculated Peak Flow'!Q78)^0.56*('Hydrology and Erodibility'!$B$5)^1.12))</f>
        <v>15.589409688923105</v>
      </c>
      <c r="R11" s="48">
        <f>IF('Hydrology and Erodibility'!$B$4=1,0.634*'Hydrology and Erodibility'!$B$3*LS!R10*('Calculated Peak Flow'!R37)^0.56*('Hydrology and Erodibility'!$B$5)^1.12,IF('Hydrology and Erodibility'!$B$4=2,0.634*'Hydrology and Erodibility'!$B$3*LS!R10*('Calculated Peak Flow'!R58)^0.56*('Hydrology and Erodibility'!$B$5)^1.12,0.634*'Hydrology and Erodibility'!$B$3*LS!R10*('Calculated Peak Flow'!R78)^0.56*('Hydrology and Erodibility'!$B$5)^1.12))</f>
        <v>19.840145982791974</v>
      </c>
      <c r="S11" s="48">
        <f>IF('Hydrology and Erodibility'!$B$4=1,0.634*'Hydrology and Erodibility'!$B$3*LS!S10*('Calculated Peak Flow'!S37)^0.56*('Hydrology and Erodibility'!$B$5)^1.12,IF('Hydrology and Erodibility'!$B$4=2,0.634*'Hydrology and Erodibility'!$B$3*LS!S10*('Calculated Peak Flow'!S58)^0.56*('Hydrology and Erodibility'!$B$5)^1.12,0.634*'Hydrology and Erodibility'!$B$3*LS!S10*('Calculated Peak Flow'!S78)^0.56*('Hydrology and Erodibility'!$B$5)^1.12))</f>
        <v>23.60617382644586</v>
      </c>
      <c r="T11" s="48">
        <f>IF('Hydrology and Erodibility'!$B$4=1,0.634*'Hydrology and Erodibility'!$B$3*LS!T10*('Calculated Peak Flow'!T37)^0.56*('Hydrology and Erodibility'!$B$5)^1.12,IF('Hydrology and Erodibility'!$B$4=2,0.634*'Hydrology and Erodibility'!$B$3*LS!T10*('Calculated Peak Flow'!T58)^0.56*('Hydrology and Erodibility'!$B$5)^1.12,0.634*'Hydrology and Erodibility'!$B$3*LS!T10*('Calculated Peak Flow'!T78)^0.56*('Hydrology and Erodibility'!$B$5)^1.12))</f>
        <v>26.916417657365557</v>
      </c>
    </row>
    <row r="12" spans="1:20" ht="12.75">
      <c r="A12" s="5">
        <v>50</v>
      </c>
      <c r="B12" s="48">
        <f>IF('Hydrology and Erodibility'!$B$4=1,0.634*'Hydrology and Erodibility'!$B$3*LS!B11*('Calculated Peak Flow'!B38)^0.56*('Hydrology and Erodibility'!$B$5)^1.12,IF('Hydrology and Erodibility'!$B$4=2,0.634*'Hydrology and Erodibility'!$B$3*LS!B11*('Calculated Peak Flow'!B59)^0.56*('Hydrology and Erodibility'!$B$5)^1.12,0.634*'Hydrology and Erodibility'!$B$3*LS!B11*('Calculated Peak Flow'!B79)^0.56*('Hydrology and Erodibility'!$B$5)^1.12))</f>
        <v>0.4600539397874679</v>
      </c>
      <c r="C12" s="48">
        <f>IF('Hydrology and Erodibility'!$B$4=1,0.634*'Hydrology and Erodibility'!$B$3*LS!C11*('Calculated Peak Flow'!C38)^0.56*('Hydrology and Erodibility'!$B$5)^1.12,IF('Hydrology and Erodibility'!$B$4=2,0.634*'Hydrology and Erodibility'!$B$3*LS!C11*('Calculated Peak Flow'!C59)^0.56*('Hydrology and Erodibility'!$B$5)^1.12,0.634*'Hydrology and Erodibility'!$B$3*LS!C11*('Calculated Peak Flow'!C79)^0.56*('Hydrology and Erodibility'!$B$5)^1.12))</f>
        <v>0.7528449282139479</v>
      </c>
      <c r="D12" s="48">
        <f>IF('Hydrology and Erodibility'!$B$4=1,0.634*'Hydrology and Erodibility'!$B$3*LS!D11*('Calculated Peak Flow'!D38)^0.56*('Hydrology and Erodibility'!$B$5)^1.12,IF('Hydrology and Erodibility'!$B$4=2,0.634*'Hydrology and Erodibility'!$B$3*LS!D11*('Calculated Peak Flow'!D59)^0.56*('Hydrology and Erodibility'!$B$5)^1.12,0.634*'Hydrology and Erodibility'!$B$3*LS!D11*('Calculated Peak Flow'!D79)^0.56*('Hydrology and Erodibility'!$B$5)^1.12))</f>
        <v>1.2345068158900447</v>
      </c>
      <c r="E12" s="48">
        <f>IF('Hydrology and Erodibility'!$B$4=1,0.634*'Hydrology and Erodibility'!$B$3*LS!E11*('Calculated Peak Flow'!E38)^0.56*('Hydrology and Erodibility'!$B$5)^1.12,IF('Hydrology and Erodibility'!$B$4=2,0.634*'Hydrology and Erodibility'!$B$3*LS!E11*('Calculated Peak Flow'!E59)^0.56*('Hydrology and Erodibility'!$B$5)^1.12,0.634*'Hydrology and Erodibility'!$B$3*LS!E11*('Calculated Peak Flow'!E79)^0.56*('Hydrology and Erodibility'!$B$5)^1.12))</f>
        <v>1.9985851918782498</v>
      </c>
      <c r="F12" s="48">
        <f>IF('Hydrology and Erodibility'!$B$4=1,0.634*'Hydrology and Erodibility'!$B$3*LS!F11*('Calculated Peak Flow'!F38)^0.56*('Hydrology and Erodibility'!$B$5)^1.12,IF('Hydrology and Erodibility'!$B$4=2,0.634*'Hydrology and Erodibility'!$B$3*LS!F11*('Calculated Peak Flow'!F59)^0.56*('Hydrology and Erodibility'!$B$5)^1.12,0.634*'Hydrology and Erodibility'!$B$3*LS!F11*('Calculated Peak Flow'!F79)^0.56*('Hydrology and Erodibility'!$B$5)^1.12))</f>
        <v>2.8497066233275548</v>
      </c>
      <c r="G12" s="48">
        <f>IF('Hydrology and Erodibility'!$B$4=1,0.634*'Hydrology and Erodibility'!$B$3*LS!G11*('Calculated Peak Flow'!G38)^0.56*('Hydrology and Erodibility'!$B$5)^1.12,IF('Hydrology and Erodibility'!$B$4=2,0.634*'Hydrology and Erodibility'!$B$3*LS!G11*('Calculated Peak Flow'!G59)^0.56*('Hydrology and Erodibility'!$B$5)^1.12,0.634*'Hydrology and Erodibility'!$B$3*LS!G11*('Calculated Peak Flow'!G79)^0.56*('Hydrology and Erodibility'!$B$5)^1.12))</f>
        <v>3.599638025261957</v>
      </c>
      <c r="H12" s="48">
        <f>IF('Hydrology and Erodibility'!$B$4=1,0.634*'Hydrology and Erodibility'!$B$3*LS!H11*('Calculated Peak Flow'!H38)^0.56*('Hydrology and Erodibility'!$B$5)^1.12,IF('Hydrology and Erodibility'!$B$4=2,0.634*'Hydrology and Erodibility'!$B$3*LS!H11*('Calculated Peak Flow'!H59)^0.56*('Hydrology and Erodibility'!$B$5)^1.12,0.634*'Hydrology and Erodibility'!$B$3*LS!H11*('Calculated Peak Flow'!H79)^0.56*('Hydrology and Erodibility'!$B$5)^1.12))</f>
        <v>4.3445596862954154</v>
      </c>
      <c r="I12" s="48">
        <f>IF('Hydrology and Erodibility'!$B$4=1,0.634*'Hydrology and Erodibility'!$B$3*LS!I11*('Calculated Peak Flow'!I38)^0.56*('Hydrology and Erodibility'!$B$5)^1.12,IF('Hydrology and Erodibility'!$B$4=2,0.634*'Hydrology and Erodibility'!$B$3*LS!I11*('Calculated Peak Flow'!I59)^0.56*('Hydrology and Erodibility'!$B$5)^1.12,0.634*'Hydrology and Erodibility'!$B$3*LS!I11*('Calculated Peak Flow'!I79)^0.56*('Hydrology and Erodibility'!$B$5)^1.12))</f>
        <v>5.085112117042825</v>
      </c>
      <c r="J12" s="48">
        <f>IF('Hydrology and Erodibility'!$B$4=1,0.634*'Hydrology and Erodibility'!$B$3*LS!J11*('Calculated Peak Flow'!J38)^0.56*('Hydrology and Erodibility'!$B$5)^1.12,IF('Hydrology and Erodibility'!$B$4=2,0.634*'Hydrology and Erodibility'!$B$3*LS!J11*('Calculated Peak Flow'!J59)^0.56*('Hydrology and Erodibility'!$B$5)^1.12,0.634*'Hydrology and Erodibility'!$B$3*LS!J11*('Calculated Peak Flow'!J79)^0.56*('Hydrology and Erodibility'!$B$5)^1.12))</f>
        <v>6.554865292323031</v>
      </c>
      <c r="K12" s="48">
        <f>IF('Hydrology and Erodibility'!$B$4=1,0.634*'Hydrology and Erodibility'!$B$3*LS!K11*('Calculated Peak Flow'!K38)^0.56*('Hydrology and Erodibility'!$B$5)^1.12,IF('Hydrology and Erodibility'!$B$4=2,0.634*'Hydrology and Erodibility'!$B$3*LS!K11*('Calculated Peak Flow'!K59)^0.56*('Hydrology and Erodibility'!$B$5)^1.12,0.634*'Hydrology and Erodibility'!$B$3*LS!K11*('Calculated Peak Flow'!K79)^0.56*('Hydrology and Erodibility'!$B$5)^1.12))</f>
        <v>8.477348546817266</v>
      </c>
      <c r="L12" s="48">
        <f>IF('Hydrology and Erodibility'!$B$4=1,0.634*'Hydrology and Erodibility'!$B$3*LS!L11*('Calculated Peak Flow'!L38)^0.56*('Hydrology and Erodibility'!$B$5)^1.12,IF('Hydrology and Erodibility'!$B$4=2,0.634*'Hydrology and Erodibility'!$B$3*LS!L11*('Calculated Peak Flow'!L59)^0.56*('Hydrology and Erodibility'!$B$5)^1.12,0.634*'Hydrology and Erodibility'!$B$3*LS!L11*('Calculated Peak Flow'!L79)^0.56*('Hydrology and Erodibility'!$B$5)^1.12))</f>
        <v>10.662305504007538</v>
      </c>
      <c r="M12" s="48">
        <f>IF('Hydrology and Erodibility'!$B$4=1,0.634*'Hydrology and Erodibility'!$B$3*LS!M11*('Calculated Peak Flow'!M38)^0.56*('Hydrology and Erodibility'!$B$5)^1.12,IF('Hydrology and Erodibility'!$B$4=2,0.634*'Hydrology and Erodibility'!$B$3*LS!M11*('Calculated Peak Flow'!M59)^0.56*('Hydrology and Erodibility'!$B$5)^1.12,0.634*'Hydrology and Erodibility'!$B$3*LS!M11*('Calculated Peak Flow'!M79)^0.56*('Hydrology and Erodibility'!$B$5)^1.12))</f>
        <v>12.923321500291385</v>
      </c>
      <c r="N12" s="48">
        <f>IF('Hydrology and Erodibility'!$B$4=1,0.634*'Hydrology and Erodibility'!$B$3*LS!N11*('Calculated Peak Flow'!N38)^0.56*('Hydrology and Erodibility'!$B$5)^1.12,IF('Hydrology and Erodibility'!$B$4=2,0.634*'Hydrology and Erodibility'!$B$3*LS!N11*('Calculated Peak Flow'!N59)^0.56*('Hydrology and Erodibility'!$B$5)^1.12,0.634*'Hydrology and Erodibility'!$B$3*LS!N11*('Calculated Peak Flow'!N79)^0.56*('Hydrology and Erodibility'!$B$5)^1.12))</f>
        <v>15.077131016736066</v>
      </c>
      <c r="O12" s="48">
        <f>IF('Hydrology and Erodibility'!$B$4=1,0.634*'Hydrology and Erodibility'!$B$3*LS!O11*('Calculated Peak Flow'!O38)^0.56*('Hydrology and Erodibility'!$B$5)^1.12,IF('Hydrology and Erodibility'!$B$4=2,0.634*'Hydrology and Erodibility'!$B$3*LS!O11*('Calculated Peak Flow'!O59)^0.56*('Hydrology and Erodibility'!$B$5)^1.12,0.634*'Hydrology and Erodibility'!$B$3*LS!O11*('Calculated Peak Flow'!O79)^0.56*('Hydrology and Erodibility'!$B$5)^1.12))</f>
        <v>19.164049585606655</v>
      </c>
      <c r="P12" s="48">
        <f>IF('Hydrology and Erodibility'!$B$4=1,0.634*'Hydrology and Erodibility'!$B$3*LS!P11*('Calculated Peak Flow'!P38)^0.56*('Hydrology and Erodibility'!$B$5)^1.12,IF('Hydrology and Erodibility'!$B$4=2,0.634*'Hydrology and Erodibility'!$B$3*LS!P11*('Calculated Peak Flow'!P59)^0.56*('Hydrology and Erodibility'!$B$5)^1.12,0.634*'Hydrology and Erodibility'!$B$3*LS!P11*('Calculated Peak Flow'!P79)^0.56*('Hydrology and Erodibility'!$B$5)^1.12))</f>
        <v>24.16926263280133</v>
      </c>
      <c r="Q12" s="48">
        <f>IF('Hydrology and Erodibility'!$B$4=1,0.634*'Hydrology and Erodibility'!$B$3*LS!Q11*('Calculated Peak Flow'!Q38)^0.56*('Hydrology and Erodibility'!$B$5)^1.12,IF('Hydrology and Erodibility'!$B$4=2,0.634*'Hydrology and Erodibility'!$B$3*LS!Q11*('Calculated Peak Flow'!Q59)^0.56*('Hydrology and Erodibility'!$B$5)^1.12,0.634*'Hydrology and Erodibility'!$B$3*LS!Q11*('Calculated Peak Flow'!Q79)^0.56*('Hydrology and Erodibility'!$B$5)^1.12))</f>
        <v>28.940497127158057</v>
      </c>
      <c r="R12" s="48">
        <f>IF('Hydrology and Erodibility'!$B$4=1,0.634*'Hydrology and Erodibility'!$B$3*LS!R11*('Calculated Peak Flow'!R38)^0.56*('Hydrology and Erodibility'!$B$5)^1.12,IF('Hydrology and Erodibility'!$B$4=2,0.634*'Hydrology and Erodibility'!$B$3*LS!R11*('Calculated Peak Flow'!R59)^0.56*('Hydrology and Erodibility'!$B$5)^1.12,0.634*'Hydrology and Erodibility'!$B$3*LS!R11*('Calculated Peak Flow'!R79)^0.56*('Hydrology and Erodibility'!$B$5)^1.12))</f>
        <v>37.64452526638906</v>
      </c>
      <c r="S12" s="48">
        <f>IF('Hydrology and Erodibility'!$B$4=1,0.634*'Hydrology and Erodibility'!$B$3*LS!S11*('Calculated Peak Flow'!S38)^0.56*('Hydrology and Erodibility'!$B$5)^1.12,IF('Hydrology and Erodibility'!$B$4=2,0.634*'Hydrology and Erodibility'!$B$3*LS!S11*('Calculated Peak Flow'!S59)^0.56*('Hydrology and Erodibility'!$B$5)^1.12,0.634*'Hydrology and Erodibility'!$B$3*LS!S11*('Calculated Peak Flow'!S79)^0.56*('Hydrology and Erodibility'!$B$5)^1.12))</f>
        <v>45.342977198441766</v>
      </c>
      <c r="T12" s="48">
        <f>IF('Hydrology and Erodibility'!$B$4=1,0.634*'Hydrology and Erodibility'!$B$3*LS!T11*('Calculated Peak Flow'!T38)^0.56*('Hydrology and Erodibility'!$B$5)^1.12,IF('Hydrology and Erodibility'!$B$4=2,0.634*'Hydrology and Erodibility'!$B$3*LS!T11*('Calculated Peak Flow'!T59)^0.56*('Hydrology and Erodibility'!$B$5)^1.12,0.634*'Hydrology and Erodibility'!$B$3*LS!T11*('Calculated Peak Flow'!T79)^0.56*('Hydrology and Erodibility'!$B$5)^1.12))</f>
        <v>51.99342600762638</v>
      </c>
    </row>
    <row r="13" spans="1:20" ht="12.75">
      <c r="A13" s="5">
        <v>75</v>
      </c>
      <c r="B13" s="48">
        <f>IF('Hydrology and Erodibility'!$B$4=1,0.634*'Hydrology and Erodibility'!$B$3*LS!B12*('Calculated Peak Flow'!B39)^0.56*('Hydrology and Erodibility'!$B$5)^1.12,IF('Hydrology and Erodibility'!$B$4=2,0.634*'Hydrology and Erodibility'!$B$3*LS!B12*('Calculated Peak Flow'!B60)^0.56*('Hydrology and Erodibility'!$B$5)^1.12,0.634*'Hydrology and Erodibility'!$B$3*LS!B12*('Calculated Peak Flow'!B80)^0.56*('Hydrology and Erodibility'!$B$5)^1.12))</f>
        <v>0.4464886195693658</v>
      </c>
      <c r="C13" s="48">
        <f>IF('Hydrology and Erodibility'!$B$4=1,0.634*'Hydrology and Erodibility'!$B$3*LS!C12*('Calculated Peak Flow'!C39)^0.56*('Hydrology and Erodibility'!$B$5)^1.12,IF('Hydrology and Erodibility'!$B$4=2,0.634*'Hydrology and Erodibility'!$B$3*LS!C12*('Calculated Peak Flow'!C60)^0.56*('Hydrology and Erodibility'!$B$5)^1.12,0.634*'Hydrology and Erodibility'!$B$3*LS!C12*('Calculated Peak Flow'!C80)^0.56*('Hydrology and Erodibility'!$B$5)^1.12))</f>
        <v>0.7384447746530154</v>
      </c>
      <c r="D13" s="48">
        <f>IF('Hydrology and Erodibility'!$B$4=1,0.634*'Hydrology and Erodibility'!$B$3*LS!D12*('Calculated Peak Flow'!D39)^0.56*('Hydrology and Erodibility'!$B$5)^1.12,IF('Hydrology and Erodibility'!$B$4=2,0.634*'Hydrology and Erodibility'!$B$3*LS!D12*('Calculated Peak Flow'!D60)^0.56*('Hydrology and Erodibility'!$B$5)^1.12,0.634*'Hydrology and Erodibility'!$B$3*LS!D12*('Calculated Peak Flow'!D80)^0.56*('Hydrology and Erodibility'!$B$5)^1.12))</f>
        <v>1.3145546446645242</v>
      </c>
      <c r="E13" s="48">
        <f>IF('Hydrology and Erodibility'!$B$4=1,0.634*'Hydrology and Erodibility'!$B$3*LS!E12*('Calculated Peak Flow'!E39)^0.56*('Hydrology and Erodibility'!$B$5)^1.12,IF('Hydrology and Erodibility'!$B$4=2,0.634*'Hydrology and Erodibility'!$B$3*LS!E12*('Calculated Peak Flow'!E60)^0.56*('Hydrology and Erodibility'!$B$5)^1.12,0.634*'Hydrology and Erodibility'!$B$3*LS!E12*('Calculated Peak Flow'!E80)^0.56*('Hydrology and Erodibility'!$B$5)^1.12))</f>
        <v>2.3715474778638317</v>
      </c>
      <c r="F13" s="48">
        <f>IF('Hydrology and Erodibility'!$B$4=1,0.634*'Hydrology and Erodibility'!$B$3*LS!F12*('Calculated Peak Flow'!F39)^0.56*('Hydrology and Erodibility'!$B$5)^1.12,IF('Hydrology and Erodibility'!$B$4=2,0.634*'Hydrology and Erodibility'!$B$3*LS!F12*('Calculated Peak Flow'!F60)^0.56*('Hydrology and Erodibility'!$B$5)^1.12,0.634*'Hydrology and Erodibility'!$B$3*LS!F12*('Calculated Peak Flow'!F80)^0.56*('Hydrology and Erodibility'!$B$5)^1.12))</f>
        <v>3.42460256195046</v>
      </c>
      <c r="G13" s="48">
        <f>IF('Hydrology and Erodibility'!$B$4=1,0.634*'Hydrology and Erodibility'!$B$3*LS!G12*('Calculated Peak Flow'!G39)^0.56*('Hydrology and Erodibility'!$B$5)^1.12,IF('Hydrology and Erodibility'!$B$4=2,0.634*'Hydrology and Erodibility'!$B$3*LS!G12*('Calculated Peak Flow'!G60)^0.56*('Hydrology and Erodibility'!$B$5)^1.12,0.634*'Hydrology and Erodibility'!$B$3*LS!G12*('Calculated Peak Flow'!G80)^0.56*('Hydrology and Erodibility'!$B$5)^1.12))</f>
        <v>4.473521329518322</v>
      </c>
      <c r="H13" s="48">
        <f>IF('Hydrology and Erodibility'!$B$4=1,0.634*'Hydrology and Erodibility'!$B$3*LS!H12*('Calculated Peak Flow'!H39)^0.56*('Hydrology and Erodibility'!$B$5)^1.12,IF('Hydrology and Erodibility'!$B$4=2,0.634*'Hydrology and Erodibility'!$B$3*LS!H12*('Calculated Peak Flow'!H60)^0.56*('Hydrology and Erodibility'!$B$5)^1.12,0.634*'Hydrology and Erodibility'!$B$3*LS!H12*('Calculated Peak Flow'!H80)^0.56*('Hydrology and Erodibility'!$B$5)^1.12))</f>
        <v>5.518426054150906</v>
      </c>
      <c r="I13" s="48">
        <f>IF('Hydrology and Erodibility'!$B$4=1,0.634*'Hydrology and Erodibility'!$B$3*LS!I12*('Calculated Peak Flow'!I39)^0.56*('Hydrology and Erodibility'!$B$5)^1.12,IF('Hydrology and Erodibility'!$B$4=2,0.634*'Hydrology and Erodibility'!$B$3*LS!I12*('Calculated Peak Flow'!I60)^0.56*('Hydrology and Erodibility'!$B$5)^1.12,0.634*'Hydrology and Erodibility'!$B$3*LS!I12*('Calculated Peak Flow'!I80)^0.56*('Hydrology and Erodibility'!$B$5)^1.12))</f>
        <v>6.559528432389645</v>
      </c>
      <c r="J13" s="48">
        <f>IF('Hydrology and Erodibility'!$B$4=1,0.634*'Hydrology and Erodibility'!$B$3*LS!J12*('Calculated Peak Flow'!J39)^0.56*('Hydrology and Erodibility'!$B$5)^1.12,IF('Hydrology and Erodibility'!$B$4=2,0.634*'Hydrology and Erodibility'!$B$3*LS!J12*('Calculated Peak Flow'!J60)^0.56*('Hydrology and Erodibility'!$B$5)^1.12,0.634*'Hydrology and Erodibility'!$B$3*LS!J12*('Calculated Peak Flow'!J80)^0.56*('Hydrology and Erodibility'!$B$5)^1.12))</f>
        <v>8.631206741578083</v>
      </c>
      <c r="K13" s="48">
        <f>IF('Hydrology and Erodibility'!$B$4=1,0.634*'Hydrology and Erodibility'!$B$3*LS!K12*('Calculated Peak Flow'!K39)^0.56*('Hydrology and Erodibility'!$B$5)^1.12,IF('Hydrology and Erodibility'!$B$4=2,0.634*'Hydrology and Erodibility'!$B$3*LS!K12*('Calculated Peak Flow'!K60)^0.56*('Hydrology and Erodibility'!$B$5)^1.12,0.634*'Hydrology and Erodibility'!$B$3*LS!K12*('Calculated Peak Flow'!K80)^0.56*('Hydrology and Erodibility'!$B$5)^1.12))</f>
        <v>11.352386450895226</v>
      </c>
      <c r="L13" s="48">
        <f>IF('Hydrology and Erodibility'!$B$4=1,0.634*'Hydrology and Erodibility'!$B$3*LS!L12*('Calculated Peak Flow'!L39)^0.56*('Hydrology and Erodibility'!$B$5)^1.12,IF('Hydrology and Erodibility'!$B$4=2,0.634*'Hydrology and Erodibility'!$B$3*LS!L12*('Calculated Peak Flow'!L60)^0.56*('Hydrology and Erodibility'!$B$5)^1.12,0.634*'Hydrology and Erodibility'!$B$3*LS!L12*('Calculated Peak Flow'!L80)^0.56*('Hydrology and Erodibility'!$B$5)^1.12))</f>
        <v>14.530438933200431</v>
      </c>
      <c r="M13" s="48">
        <f>IF('Hydrology and Erodibility'!$B$4=1,0.634*'Hydrology and Erodibility'!$B$3*LS!M12*('Calculated Peak Flow'!M39)^0.56*('Hydrology and Erodibility'!$B$5)^1.12,IF('Hydrology and Erodibility'!$B$4=2,0.634*'Hydrology and Erodibility'!$B$3*LS!M12*('Calculated Peak Flow'!M60)^0.56*('Hydrology and Erodibility'!$B$5)^1.12,0.634*'Hydrology and Erodibility'!$B$3*LS!M12*('Calculated Peak Flow'!M80)^0.56*('Hydrology and Erodibility'!$B$5)^1.12))</f>
        <v>17.59819598208982</v>
      </c>
      <c r="N13" s="48">
        <f>IF('Hydrology and Erodibility'!$B$4=1,0.634*'Hydrology and Erodibility'!$B$3*LS!N12*('Calculated Peak Flow'!N39)^0.56*('Hydrology and Erodibility'!$B$5)^1.12,IF('Hydrology and Erodibility'!$B$4=2,0.634*'Hydrology and Erodibility'!$B$3*LS!N12*('Calculated Peak Flow'!N60)^0.56*('Hydrology and Erodibility'!$B$5)^1.12,0.634*'Hydrology and Erodibility'!$B$3*LS!N12*('Calculated Peak Flow'!N80)^0.56*('Hydrology and Erodibility'!$B$5)^1.12))</f>
        <v>20.74528980642345</v>
      </c>
      <c r="O13" s="48">
        <f>IF('Hydrology and Erodibility'!$B$4=1,0.634*'Hydrology and Erodibility'!$B$3*LS!O12*('Calculated Peak Flow'!O39)^0.56*('Hydrology and Erodibility'!$B$5)^1.12,IF('Hydrology and Erodibility'!$B$4=2,0.634*'Hydrology and Erodibility'!$B$3*LS!O12*('Calculated Peak Flow'!O60)^0.56*('Hydrology and Erodibility'!$B$5)^1.12,0.634*'Hydrology and Erodibility'!$B$3*LS!O12*('Calculated Peak Flow'!O80)^0.56*('Hydrology and Erodibility'!$B$5)^1.12))</f>
        <v>26.71832778119809</v>
      </c>
      <c r="P13" s="48">
        <f>IF('Hydrology and Erodibility'!$B$4=1,0.634*'Hydrology and Erodibility'!$B$3*LS!P12*('Calculated Peak Flow'!P39)^0.56*('Hydrology and Erodibility'!$B$5)^1.12,IF('Hydrology and Erodibility'!$B$4=2,0.634*'Hydrology and Erodibility'!$B$3*LS!P12*('Calculated Peak Flow'!P60)^0.56*('Hydrology and Erodibility'!$B$5)^1.12,0.634*'Hydrology and Erodibility'!$B$3*LS!P12*('Calculated Peak Flow'!P80)^0.56*('Hydrology and Erodibility'!$B$5)^1.12))</f>
        <v>34.09701262898979</v>
      </c>
      <c r="Q13" s="48">
        <f>IF('Hydrology and Erodibility'!$B$4=1,0.634*'Hydrology and Erodibility'!$B$3*LS!Q12*('Calculated Peak Flow'!Q39)^0.56*('Hydrology and Erodibility'!$B$5)^1.12,IF('Hydrology and Erodibility'!$B$4=2,0.634*'Hydrology and Erodibility'!$B$3*LS!Q12*('Calculated Peak Flow'!Q60)^0.56*('Hydrology and Erodibility'!$B$5)^1.12,0.634*'Hydrology and Erodibility'!$B$3*LS!Q12*('Calculated Peak Flow'!Q80)^0.56*('Hydrology and Erodibility'!$B$5)^1.12))</f>
        <v>41.043904613662555</v>
      </c>
      <c r="R13" s="48">
        <f>IF('Hydrology and Erodibility'!$B$4=1,0.634*'Hydrology and Erodibility'!$B$3*LS!R12*('Calculated Peak Flow'!R39)^0.56*('Hydrology and Erodibility'!$B$5)^1.12,IF('Hydrology and Erodibility'!$B$4=2,0.634*'Hydrology and Erodibility'!$B$3*LS!R12*('Calculated Peak Flow'!R60)^0.56*('Hydrology and Erodibility'!$B$5)^1.12,0.634*'Hydrology and Erodibility'!$B$3*LS!R12*('Calculated Peak Flow'!R80)^0.56*('Hydrology and Erodibility'!$B$5)^1.12))</f>
        <v>53.96528659756069</v>
      </c>
      <c r="S13" s="48">
        <f>IF('Hydrology and Erodibility'!$B$4=1,0.634*'Hydrology and Erodibility'!$B$3*LS!S12*('Calculated Peak Flow'!S39)^0.56*('Hydrology and Erodibility'!$B$5)^1.12,IF('Hydrology and Erodibility'!$B$4=2,0.634*'Hydrology and Erodibility'!$B$3*LS!S12*('Calculated Peak Flow'!S60)^0.56*('Hydrology and Erodibility'!$B$5)^1.12,0.634*'Hydrology and Erodibility'!$B$3*LS!S12*('Calculated Peak Flow'!S80)^0.56*('Hydrology and Erodibility'!$B$5)^1.12))</f>
        <v>65.46044141306366</v>
      </c>
      <c r="T13" s="48">
        <f>IF('Hydrology and Erodibility'!$B$4=1,0.634*'Hydrology and Erodibility'!$B$3*LS!T12*('Calculated Peak Flow'!T39)^0.56*('Hydrology and Erodibility'!$B$5)^1.12,IF('Hydrology and Erodibility'!$B$4=2,0.634*'Hydrology and Erodibility'!$B$3*LS!T12*('Calculated Peak Flow'!T60)^0.56*('Hydrology and Erodibility'!$B$5)^1.12,0.634*'Hydrology and Erodibility'!$B$3*LS!T12*('Calculated Peak Flow'!T80)^0.56*('Hydrology and Erodibility'!$B$5)^1.12))</f>
        <v>75.57934473487659</v>
      </c>
    </row>
    <row r="14" spans="1:20" ht="12.75">
      <c r="A14" s="5">
        <v>100</v>
      </c>
      <c r="B14" s="48">
        <f>IF('Hydrology and Erodibility'!$B$4=1,0.634*'Hydrology and Erodibility'!$B$3*LS!B13*('Calculated Peak Flow'!B40)^0.56*('Hydrology and Erodibility'!$B$5)^1.12,IF('Hydrology and Erodibility'!$B$4=2,0.634*'Hydrology and Erodibility'!$B$3*LS!B13*('Calculated Peak Flow'!B61)^0.56*('Hydrology and Erodibility'!$B$5)^1.12,0.634*'Hydrology and Erodibility'!$B$3*LS!B13*('Calculated Peak Flow'!B81)^0.56*('Hydrology and Erodibility'!$B$5)^1.12))</f>
        <v>0.43462344711493023</v>
      </c>
      <c r="C14" s="48">
        <f>IF('Hydrology and Erodibility'!$B$4=1,0.634*'Hydrology and Erodibility'!$B$3*LS!C13*('Calculated Peak Flow'!C40)^0.56*('Hydrology and Erodibility'!$B$5)^1.12,IF('Hydrology and Erodibility'!$B$4=2,0.634*'Hydrology and Erodibility'!$B$3*LS!C13*('Calculated Peak Flow'!C61)^0.56*('Hydrology and Erodibility'!$B$5)^1.12,0.634*'Hydrology and Erodibility'!$B$3*LS!C13*('Calculated Peak Flow'!C81)^0.56*('Hydrology and Erodibility'!$B$5)^1.12))</f>
        <v>0.8147882450604189</v>
      </c>
      <c r="D14" s="48">
        <f>IF('Hydrology and Erodibility'!$B$4=1,0.634*'Hydrology and Erodibility'!$B$3*LS!D13*('Calculated Peak Flow'!D40)^0.56*('Hydrology and Erodibility'!$B$5)^1.12,IF('Hydrology and Erodibility'!$B$4=2,0.634*'Hydrology and Erodibility'!$B$3*LS!D13*('Calculated Peak Flow'!D61)^0.56*('Hydrology and Erodibility'!$B$5)^1.12,0.634*'Hydrology and Erodibility'!$B$3*LS!D13*('Calculated Peak Flow'!D81)^0.56*('Hydrology and Erodibility'!$B$5)^1.12))</f>
        <v>1.389283367097608</v>
      </c>
      <c r="E14" s="48">
        <f>IF('Hydrology and Erodibility'!$B$4=1,0.634*'Hydrology and Erodibility'!$B$3*LS!E13*('Calculated Peak Flow'!E40)^0.56*('Hydrology and Erodibility'!$B$5)^1.12,IF('Hydrology and Erodibility'!$B$4=2,0.634*'Hydrology and Erodibility'!$B$3*LS!E13*('Calculated Peak Flow'!E61)^0.56*('Hydrology and Erodibility'!$B$5)^1.12,0.634*'Hydrology and Erodibility'!$B$3*LS!E13*('Calculated Peak Flow'!E81)^0.56*('Hydrology and Erodibility'!$B$5)^1.12))</f>
        <v>2.6349572487488175</v>
      </c>
      <c r="F14" s="48">
        <f>IF('Hydrology and Erodibility'!$B$4=1,0.634*'Hydrology and Erodibility'!$B$3*LS!F13*('Calculated Peak Flow'!F40)^0.56*('Hydrology and Erodibility'!$B$5)^1.12,IF('Hydrology and Erodibility'!$B$4=2,0.634*'Hydrology and Erodibility'!$B$3*LS!F13*('Calculated Peak Flow'!F61)^0.56*('Hydrology and Erodibility'!$B$5)^1.12,0.634*'Hydrology and Erodibility'!$B$3*LS!F13*('Calculated Peak Flow'!F81)^0.56*('Hydrology and Erodibility'!$B$5)^1.12))</f>
        <v>3.882065878331936</v>
      </c>
      <c r="G14" s="48">
        <f>IF('Hydrology and Erodibility'!$B$4=1,0.634*'Hydrology and Erodibility'!$B$3*LS!G13*('Calculated Peak Flow'!G40)^0.56*('Hydrology and Erodibility'!$B$5)^1.12,IF('Hydrology and Erodibility'!$B$4=2,0.634*'Hydrology and Erodibility'!$B$3*LS!G13*('Calculated Peak Flow'!G61)^0.56*('Hydrology and Erodibility'!$B$5)^1.12,0.634*'Hydrology and Erodibility'!$B$3*LS!G13*('Calculated Peak Flow'!G81)^0.56*('Hydrology and Erodibility'!$B$5)^1.12))</f>
        <v>5.222913451842499</v>
      </c>
      <c r="H14" s="48">
        <f>IF('Hydrology and Erodibility'!$B$4=1,0.634*'Hydrology and Erodibility'!$B$3*LS!H13*('Calculated Peak Flow'!H40)^0.56*('Hydrology and Erodibility'!$B$5)^1.12,IF('Hydrology and Erodibility'!$B$4=2,0.634*'Hydrology and Erodibility'!$B$3*LS!H13*('Calculated Peak Flow'!H61)^0.56*('Hydrology and Erodibility'!$B$5)^1.12,0.634*'Hydrology and Erodibility'!$B$3*LS!H13*('Calculated Peak Flow'!H81)^0.56*('Hydrology and Erodibility'!$B$5)^1.12))</f>
        <v>6.466828239487562</v>
      </c>
      <c r="I14" s="48">
        <f>IF('Hydrology and Erodibility'!$B$4=1,0.634*'Hydrology and Erodibility'!$B$3*LS!I13*('Calculated Peak Flow'!I40)^0.56*('Hydrology and Erodibility'!$B$5)^1.12,IF('Hydrology and Erodibility'!$B$4=2,0.634*'Hydrology and Erodibility'!$B$3*LS!I13*('Calculated Peak Flow'!I61)^0.56*('Hydrology and Erodibility'!$B$5)^1.12,0.634*'Hydrology and Erodibility'!$B$3*LS!I13*('Calculated Peak Flow'!I81)^0.56*('Hydrology and Erodibility'!$B$5)^1.12))</f>
        <v>7.803393483023484</v>
      </c>
      <c r="J14" s="48">
        <f>IF('Hydrology and Erodibility'!$B$4=1,0.634*'Hydrology and Erodibility'!$B$3*LS!J13*('Calculated Peak Flow'!J40)^0.56*('Hydrology and Erodibility'!$B$5)^1.12,IF('Hydrology and Erodibility'!$B$4=2,0.634*'Hydrology and Erodibility'!$B$3*LS!J13*('Calculated Peak Flow'!J61)^0.56*('Hydrology and Erodibility'!$B$5)^1.12,0.634*'Hydrology and Erodibility'!$B$3*LS!J13*('Calculated Peak Flow'!J81)^0.56*('Hydrology and Erodibility'!$B$5)^1.12))</f>
        <v>10.46877957650512</v>
      </c>
      <c r="K14" s="48">
        <f>IF('Hydrology and Erodibility'!$B$4=1,0.634*'Hydrology and Erodibility'!$B$3*LS!K13*('Calculated Peak Flow'!K40)^0.56*('Hydrology and Erodibility'!$B$5)^1.12,IF('Hydrology and Erodibility'!$B$4=2,0.634*'Hydrology and Erodibility'!$B$3*LS!K13*('Calculated Peak Flow'!K61)^0.56*('Hydrology and Erodibility'!$B$5)^1.12,0.634*'Hydrology and Erodibility'!$B$3*LS!K13*('Calculated Peak Flow'!K81)^0.56*('Hydrology and Erodibility'!$B$5)^1.12))</f>
        <v>13.884451064759222</v>
      </c>
      <c r="L14" s="48">
        <f>IF('Hydrology and Erodibility'!$B$4=1,0.634*'Hydrology and Erodibility'!$B$3*LS!L13*('Calculated Peak Flow'!L40)^0.56*('Hydrology and Erodibility'!$B$5)^1.12,IF('Hydrology and Erodibility'!$B$4=2,0.634*'Hydrology and Erodibility'!$B$3*LS!L13*('Calculated Peak Flow'!L61)^0.56*('Hydrology and Erodibility'!$B$5)^1.12,0.634*'Hydrology and Erodibility'!$B$3*LS!L13*('Calculated Peak Flow'!L81)^0.56*('Hydrology and Erodibility'!$B$5)^1.12))</f>
        <v>17.85816150618601</v>
      </c>
      <c r="M14" s="48">
        <f>IF('Hydrology and Erodibility'!$B$4=1,0.634*'Hydrology and Erodibility'!$B$3*LS!M13*('Calculated Peak Flow'!M40)^0.56*('Hydrology and Erodibility'!$B$5)^1.12,IF('Hydrology and Erodibility'!$B$4=2,0.634*'Hydrology and Erodibility'!$B$3*LS!M13*('Calculated Peak Flow'!M61)^0.56*('Hydrology and Erodibility'!$B$5)^1.12,0.634*'Hydrology and Erodibility'!$B$3*LS!M13*('Calculated Peak Flow'!M81)^0.56*('Hydrology and Erodibility'!$B$5)^1.12))</f>
        <v>21.913400442624447</v>
      </c>
      <c r="N14" s="48">
        <f>IF('Hydrology and Erodibility'!$B$4=1,0.634*'Hydrology and Erodibility'!$B$3*LS!N13*('Calculated Peak Flow'!N40)^0.56*('Hydrology and Erodibility'!$B$5)^1.12,IF('Hydrology and Erodibility'!$B$4=2,0.634*'Hydrology and Erodibility'!$B$3*LS!N13*('Calculated Peak Flow'!N61)^0.56*('Hydrology and Erodibility'!$B$5)^1.12,0.634*'Hydrology and Erodibility'!$B$3*LS!N13*('Calculated Peak Flow'!N81)^0.56*('Hydrology and Erodibility'!$B$5)^1.12))</f>
        <v>25.860557392013533</v>
      </c>
      <c r="O14" s="48">
        <f>IF('Hydrology and Erodibility'!$B$4=1,0.634*'Hydrology and Erodibility'!$B$3*LS!O13*('Calculated Peak Flow'!O40)^0.56*('Hydrology and Erodibility'!$B$5)^1.12,IF('Hydrology and Erodibility'!$B$4=2,0.634*'Hydrology and Erodibility'!$B$3*LS!O13*('Calculated Peak Flow'!O61)^0.56*('Hydrology and Erodibility'!$B$5)^1.12,0.634*'Hydrology and Erodibility'!$B$3*LS!O13*('Calculated Peak Flow'!O81)^0.56*('Hydrology and Erodibility'!$B$5)^1.12))</f>
        <v>33.71756104364051</v>
      </c>
      <c r="P14" s="48">
        <f>IF('Hydrology and Erodibility'!$B$4=1,0.634*'Hydrology and Erodibility'!$B$3*LS!P13*('Calculated Peak Flow'!P40)^0.56*('Hydrology and Erodibility'!$B$5)^1.12,IF('Hydrology and Erodibility'!$B$4=2,0.634*'Hydrology and Erodibility'!$B$3*LS!P13*('Calculated Peak Flow'!P61)^0.56*('Hydrology and Erodibility'!$B$5)^1.12,0.634*'Hydrology and Erodibility'!$B$3*LS!P13*('Calculated Peak Flow'!P81)^0.56*('Hydrology and Erodibility'!$B$5)^1.12))</f>
        <v>43.192102182143984</v>
      </c>
      <c r="Q14" s="48">
        <f>IF('Hydrology and Erodibility'!$B$4=1,0.634*'Hydrology and Erodibility'!$B$3*LS!Q13*('Calculated Peak Flow'!Q40)^0.56*('Hydrology and Erodibility'!$B$5)^1.12,IF('Hydrology and Erodibility'!$B$4=2,0.634*'Hydrology and Erodibility'!$B$3*LS!Q13*('Calculated Peak Flow'!Q61)^0.56*('Hydrology and Erodibility'!$B$5)^1.12,0.634*'Hydrology and Erodibility'!$B$3*LS!Q13*('Calculated Peak Flow'!Q81)^0.56*('Hydrology and Erodibility'!$B$5)^1.12))</f>
        <v>52.32295161386372</v>
      </c>
      <c r="R14" s="48">
        <f>IF('Hydrology and Erodibility'!$B$4=1,0.634*'Hydrology and Erodibility'!$B$3*LS!R13*('Calculated Peak Flow'!R40)^0.56*('Hydrology and Erodibility'!$B$5)^1.12,IF('Hydrology and Erodibility'!$B$4=2,0.634*'Hydrology and Erodibility'!$B$3*LS!R13*('Calculated Peak Flow'!R61)^0.56*('Hydrology and Erodibility'!$B$5)^1.12,0.634*'Hydrology and Erodibility'!$B$3*LS!R13*('Calculated Peak Flow'!R81)^0.56*('Hydrology and Erodibility'!$B$5)^1.12))</f>
        <v>69.30931119595655</v>
      </c>
      <c r="S14" s="48">
        <f>IF('Hydrology and Erodibility'!$B$4=1,0.634*'Hydrology and Erodibility'!$B$3*LS!S13*('Calculated Peak Flow'!S40)^0.56*('Hydrology and Erodibility'!$B$5)^1.12,IF('Hydrology and Erodibility'!$B$4=2,0.634*'Hydrology and Erodibility'!$B$3*LS!S13*('Calculated Peak Flow'!S61)^0.56*('Hydrology and Erodibility'!$B$5)^1.12,0.634*'Hydrology and Erodibility'!$B$3*LS!S13*('Calculated Peak Flow'!S81)^0.56*('Hydrology and Erodibility'!$B$5)^1.12))</f>
        <v>84.55384452019443</v>
      </c>
      <c r="T14" s="48">
        <f>IF('Hydrology and Erodibility'!$B$4=1,0.634*'Hydrology and Erodibility'!$B$3*LS!T13*('Calculated Peak Flow'!T40)^0.56*('Hydrology and Erodibility'!$B$5)^1.12,IF('Hydrology and Erodibility'!$B$4=2,0.634*'Hydrology and Erodibility'!$B$3*LS!T13*('Calculated Peak Flow'!T61)^0.56*('Hydrology and Erodibility'!$B$5)^1.12,0.634*'Hydrology and Erodibility'!$B$3*LS!T13*('Calculated Peak Flow'!T81)^0.56*('Hydrology and Erodibility'!$B$5)^1.12))</f>
        <v>97.9214923900019</v>
      </c>
    </row>
    <row r="15" spans="1:20" ht="12.75">
      <c r="A15" s="5">
        <v>150</v>
      </c>
      <c r="B15" s="48">
        <f>IF('Hydrology and Erodibility'!$B$4=1,0.634*'Hydrology and Erodibility'!$B$3*LS!B14*('Calculated Peak Flow'!B41)^0.56*('Hydrology and Erodibility'!$B$5)^1.12,IF('Hydrology and Erodibility'!$B$4=2,0.634*'Hydrology and Erodibility'!$B$3*LS!B14*('Calculated Peak Flow'!B62)^0.56*('Hydrology and Erodibility'!$B$5)^1.12,0.634*'Hydrology and Erodibility'!$B$3*LS!B14*('Calculated Peak Flow'!B82)^0.56*('Hydrology and Erodibility'!$B$5)^1.12))</f>
        <v>0.41508672074812986</v>
      </c>
      <c r="C15" s="48">
        <f>IF('Hydrology and Erodibility'!$B$4=1,0.634*'Hydrology and Erodibility'!$B$3*LS!C14*('Calculated Peak Flow'!C41)^0.56*('Hydrology and Erodibility'!$B$5)^1.12,IF('Hydrology and Erodibility'!$B$4=2,0.634*'Hydrology and Erodibility'!$B$3*LS!C14*('Calculated Peak Flow'!C62)^0.56*('Hydrology and Erodibility'!$B$5)^1.12,0.634*'Hydrology and Erodibility'!$B$3*LS!C14*('Calculated Peak Flow'!C82)^0.56*('Hydrology and Erodibility'!$B$5)^1.12))</f>
        <v>0.7864684333008227</v>
      </c>
      <c r="D15" s="48">
        <f>IF('Hydrology and Erodibility'!$B$4=1,0.634*'Hydrology and Erodibility'!$B$3*LS!D14*('Calculated Peak Flow'!D41)^0.56*('Hydrology and Erodibility'!$B$5)^1.12,IF('Hydrology and Erodibility'!$B$4=2,0.634*'Hydrology and Erodibility'!$B$3*LS!D14*('Calculated Peak Flow'!D62)^0.56*('Hydrology and Erodibility'!$B$5)^1.12,0.634*'Hydrology and Erodibility'!$B$3*LS!D14*('Calculated Peak Flow'!D82)^0.56*('Hydrology and Erodibility'!$B$5)^1.12))</f>
        <v>1.5320502692090718</v>
      </c>
      <c r="E15" s="48">
        <f>IF('Hydrology and Erodibility'!$B$4=1,0.634*'Hydrology and Erodibility'!$B$3*LS!E14*('Calculated Peak Flow'!E41)^0.56*('Hydrology and Erodibility'!$B$5)^1.12,IF('Hydrology and Erodibility'!$B$4=2,0.634*'Hydrology and Erodibility'!$B$3*LS!E14*('Calculated Peak Flow'!E62)^0.56*('Hydrology and Erodibility'!$B$5)^1.12,0.634*'Hydrology and Erodibility'!$B$3*LS!E14*('Calculated Peak Flow'!E82)^0.56*('Hydrology and Erodibility'!$B$5)^1.12))</f>
        <v>3.0460846954436884</v>
      </c>
      <c r="F15" s="48">
        <f>IF('Hydrology and Erodibility'!$B$4=1,0.634*'Hydrology and Erodibility'!$B$3*LS!F14*('Calculated Peak Flow'!F41)^0.56*('Hydrology and Erodibility'!$B$5)^1.12,IF('Hydrology and Erodibility'!$B$4=2,0.634*'Hydrology and Erodibility'!$B$3*LS!F14*('Calculated Peak Flow'!F62)^0.56*('Hydrology and Erodibility'!$B$5)^1.12,0.634*'Hydrology and Erodibility'!$B$3*LS!F14*('Calculated Peak Flow'!F82)^0.56*('Hydrology and Erodibility'!$B$5)^1.12))</f>
        <v>4.6655395622056</v>
      </c>
      <c r="G15" s="48">
        <f>IF('Hydrology and Erodibility'!$B$4=1,0.634*'Hydrology and Erodibility'!$B$3*LS!G14*('Calculated Peak Flow'!G41)^0.56*('Hydrology and Erodibility'!$B$5)^1.12,IF('Hydrology and Erodibility'!$B$4=2,0.634*'Hydrology and Erodibility'!$B$3*LS!G14*('Calculated Peak Flow'!G62)^0.56*('Hydrology and Erodibility'!$B$5)^1.12,0.634*'Hydrology and Erodibility'!$B$3*LS!G14*('Calculated Peak Flow'!G82)^0.56*('Hydrology and Erodibility'!$B$5)^1.12))</f>
        <v>6.384979702656262</v>
      </c>
      <c r="H15" s="48">
        <f>IF('Hydrology and Erodibility'!$B$4=1,0.634*'Hydrology and Erodibility'!$B$3*LS!H14*('Calculated Peak Flow'!H41)^0.56*('Hydrology and Erodibility'!$B$5)^1.12,IF('Hydrology and Erodibility'!$B$4=2,0.634*'Hydrology and Erodibility'!$B$3*LS!H14*('Calculated Peak Flow'!H62)^0.56*('Hydrology and Erodibility'!$B$5)^1.12,0.634*'Hydrology and Erodibility'!$B$3*LS!H14*('Calculated Peak Flow'!H82)^0.56*('Hydrology and Erodibility'!$B$5)^1.12))</f>
        <v>8.107822094091855</v>
      </c>
      <c r="I15" s="48">
        <f>IF('Hydrology and Erodibility'!$B$4=1,0.634*'Hydrology and Erodibility'!$B$3*LS!I14*('Calculated Peak Flow'!I41)^0.56*('Hydrology and Erodibility'!$B$5)^1.12,IF('Hydrology and Erodibility'!$B$4=2,0.634*'Hydrology and Erodibility'!$B$3*LS!I14*('Calculated Peak Flow'!I62)^0.56*('Hydrology and Erodibility'!$B$5)^1.12,0.634*'Hydrology and Erodibility'!$B$3*LS!I14*('Calculated Peak Flow'!I82)^0.56*('Hydrology and Erodibility'!$B$5)^1.12))</f>
        <v>9.926582511587371</v>
      </c>
      <c r="J15" s="48">
        <f>IF('Hydrology and Erodibility'!$B$4=1,0.634*'Hydrology and Erodibility'!$B$3*LS!J14*('Calculated Peak Flow'!J41)^0.56*('Hydrology and Erodibility'!$B$5)^1.12,IF('Hydrology and Erodibility'!$B$4=2,0.634*'Hydrology and Erodibility'!$B$3*LS!J14*('Calculated Peak Flow'!J62)^0.56*('Hydrology and Erodibility'!$B$5)^1.12,0.634*'Hydrology and Erodibility'!$B$3*LS!J14*('Calculated Peak Flow'!J82)^0.56*('Hydrology and Erodibility'!$B$5)^1.12))</f>
        <v>13.565251573381119</v>
      </c>
      <c r="K15" s="48">
        <f>IF('Hydrology and Erodibility'!$B$4=1,0.634*'Hydrology and Erodibility'!$B$3*LS!K14*('Calculated Peak Flow'!K41)^0.56*('Hydrology and Erodibility'!$B$5)^1.12,IF('Hydrology and Erodibility'!$B$4=2,0.634*'Hydrology and Erodibility'!$B$3*LS!K14*('Calculated Peak Flow'!K62)^0.56*('Hydrology and Erodibility'!$B$5)^1.12,0.634*'Hydrology and Erodibility'!$B$3*LS!K14*('Calculated Peak Flow'!K82)^0.56*('Hydrology and Erodibility'!$B$5)^1.12))</f>
        <v>18.246871299245083</v>
      </c>
      <c r="L15" s="48">
        <f>IF('Hydrology and Erodibility'!$B$4=1,0.634*'Hydrology and Erodibility'!$B$3*LS!L14*('Calculated Peak Flow'!L41)^0.56*('Hydrology and Erodibility'!$B$5)^1.12,IF('Hydrology and Erodibility'!$B$4=2,0.634*'Hydrology and Erodibility'!$B$3*LS!L14*('Calculated Peak Flow'!L62)^0.56*('Hydrology and Erodibility'!$B$5)^1.12,0.634*'Hydrology and Erodibility'!$B$3*LS!L14*('Calculated Peak Flow'!L82)^0.56*('Hydrology and Erodibility'!$B$5)^1.12))</f>
        <v>23.877090084710147</v>
      </c>
      <c r="M15" s="48">
        <f>IF('Hydrology and Erodibility'!$B$4=1,0.634*'Hydrology and Erodibility'!$B$3*LS!M14*('Calculated Peak Flow'!M41)^0.56*('Hydrology and Erodibility'!$B$5)^1.12,IF('Hydrology and Erodibility'!$B$4=2,0.634*'Hydrology and Erodibility'!$B$3*LS!M14*('Calculated Peak Flow'!M62)^0.56*('Hydrology and Erodibility'!$B$5)^1.12,0.634*'Hydrology and Erodibility'!$B$3*LS!M14*('Calculated Peak Flow'!M82)^0.56*('Hydrology and Erodibility'!$B$5)^1.12))</f>
        <v>29.407679283352756</v>
      </c>
      <c r="N15" s="48">
        <f>IF('Hydrology and Erodibility'!$B$4=1,0.634*'Hydrology and Erodibility'!$B$3*LS!N14*('Calculated Peak Flow'!N41)^0.56*('Hydrology and Erodibility'!$B$5)^1.12,IF('Hydrology and Erodibility'!$B$4=2,0.634*'Hydrology and Erodibility'!$B$3*LS!N14*('Calculated Peak Flow'!N62)^0.56*('Hydrology and Erodibility'!$B$5)^1.12,0.634*'Hydrology and Erodibility'!$B$3*LS!N14*('Calculated Peak Flow'!N82)^0.56*('Hydrology and Erodibility'!$B$5)^1.12))</f>
        <v>35.02672019707962</v>
      </c>
      <c r="O15" s="48">
        <f>IF('Hydrology and Erodibility'!$B$4=1,0.634*'Hydrology and Erodibility'!$B$3*LS!O14*('Calculated Peak Flow'!O41)^0.56*('Hydrology and Erodibility'!$B$5)^1.12,IF('Hydrology and Erodibility'!$B$4=2,0.634*'Hydrology and Erodibility'!$B$3*LS!O14*('Calculated Peak Flow'!O62)^0.56*('Hydrology and Erodibility'!$B$5)^1.12,0.634*'Hydrology and Erodibility'!$B$3*LS!O14*('Calculated Peak Flow'!O82)^0.56*('Hydrology and Erodibility'!$B$5)^1.12))</f>
        <v>46.145459245917046</v>
      </c>
      <c r="P15" s="48">
        <f>IF('Hydrology and Erodibility'!$B$4=1,0.634*'Hydrology and Erodibility'!$B$3*LS!P14*('Calculated Peak Flow'!P41)^0.56*('Hydrology and Erodibility'!$B$5)^1.12,IF('Hydrology and Erodibility'!$B$4=2,0.634*'Hydrology and Erodibility'!$B$3*LS!P14*('Calculated Peak Flow'!P62)^0.56*('Hydrology and Erodibility'!$B$5)^1.12,0.634*'Hydrology and Erodibility'!$B$3*LS!P14*('Calculated Peak Flow'!P82)^0.56*('Hydrology and Erodibility'!$B$5)^1.12))</f>
        <v>59.876220740899186</v>
      </c>
      <c r="Q15" s="48">
        <f>IF('Hydrology and Erodibility'!$B$4=1,0.634*'Hydrology and Erodibility'!$B$3*LS!Q14*('Calculated Peak Flow'!Q41)^0.56*('Hydrology and Erodibility'!$B$5)^1.12,IF('Hydrology and Erodibility'!$B$4=2,0.634*'Hydrology and Erodibility'!$B$3*LS!Q14*('Calculated Peak Flow'!Q62)^0.56*('Hydrology and Erodibility'!$B$5)^1.12,0.634*'Hydrology and Erodibility'!$B$3*LS!Q14*('Calculated Peak Flow'!Q82)^0.56*('Hydrology and Erodibility'!$B$5)^1.12))</f>
        <v>73.07829295347194</v>
      </c>
      <c r="R15" s="48">
        <f>IF('Hydrology and Erodibility'!$B$4=1,0.634*'Hydrology and Erodibility'!$B$3*LS!R14*('Calculated Peak Flow'!R41)^0.56*('Hydrology and Erodibility'!$B$5)^1.12,IF('Hydrology and Erodibility'!$B$4=2,0.634*'Hydrology and Erodibility'!$B$3*LS!R14*('Calculated Peak Flow'!R62)^0.56*('Hydrology and Erodibility'!$B$5)^1.12,0.634*'Hydrology and Erodibility'!$B$3*LS!R14*('Calculated Peak Flow'!R82)^0.56*('Hydrology and Erodibility'!$B$5)^1.12))</f>
        <v>97.91433313897132</v>
      </c>
      <c r="S15" s="48">
        <f>IF('Hydrology and Erodibility'!$B$4=1,0.634*'Hydrology and Erodibility'!$B$3*LS!S14*('Calculated Peak Flow'!S41)^0.56*('Hydrology and Erodibility'!$B$5)^1.12,IF('Hydrology and Erodibility'!$B$4=2,0.634*'Hydrology and Erodibility'!$B$3*LS!S14*('Calculated Peak Flow'!S62)^0.56*('Hydrology and Erodibility'!$B$5)^1.12,0.634*'Hydrology and Erodibility'!$B$3*LS!S14*('Calculated Peak Flow'!S82)^0.56*('Hydrology and Erodibility'!$B$5)^1.12))</f>
        <v>120.22171445273523</v>
      </c>
      <c r="T15" s="48">
        <f>IF('Hydrology and Erodibility'!$B$4=1,0.634*'Hydrology and Erodibility'!$B$3*LS!T14*('Calculated Peak Flow'!T41)^0.56*('Hydrology and Erodibility'!$B$5)^1.12,IF('Hydrology and Erodibility'!$B$4=2,0.634*'Hydrology and Erodibility'!$B$3*LS!T14*('Calculated Peak Flow'!T62)^0.56*('Hydrology and Erodibility'!$B$5)^1.12,0.634*'Hydrology and Erodibility'!$B$3*LS!T14*('Calculated Peak Flow'!T82)^0.56*('Hydrology and Erodibility'!$B$5)^1.12))</f>
        <v>139.9481189480932</v>
      </c>
    </row>
    <row r="16" spans="1:20" ht="12.75">
      <c r="A16" s="5">
        <v>200</v>
      </c>
      <c r="B16" s="48">
        <f>IF('Hydrology and Erodibility'!$B$4=1,0.634*'Hydrology and Erodibility'!$B$3*LS!B15*('Calculated Peak Flow'!B42)^0.56*('Hydrology and Erodibility'!$B$5)^1.12,IF('Hydrology and Erodibility'!$B$4=2,0.634*'Hydrology and Erodibility'!$B$3*LS!B15*('Calculated Peak Flow'!B63)^0.56*('Hydrology and Erodibility'!$B$5)^1.12,0.634*'Hydrology and Erodibility'!$B$3*LS!B15*('Calculated Peak Flow'!B83)^0.56*('Hydrology and Erodibility'!$B$5)^1.12))</f>
        <v>0.4793727332474956</v>
      </c>
      <c r="C16" s="48">
        <f>IF('Hydrology and Erodibility'!$B$4=1,0.634*'Hydrology and Erodibility'!$B$3*LS!C15*('Calculated Peak Flow'!C42)^0.56*('Hydrology and Erodibility'!$B$5)^1.12,IF('Hydrology and Erodibility'!$B$4=2,0.634*'Hydrology and Erodibility'!$B$3*LS!C15*('Calculated Peak Flow'!C63)^0.56*('Hydrology and Erodibility'!$B$5)^1.12,0.634*'Hydrology and Erodibility'!$B$3*LS!C15*('Calculated Peak Flow'!C83)^0.56*('Hydrology and Erodibility'!$B$5)^1.12))</f>
        <v>0.8473512621536445</v>
      </c>
      <c r="D16" s="48">
        <f>IF('Hydrology and Erodibility'!$B$4=1,0.634*'Hydrology and Erodibility'!$B$3*LS!D15*('Calculated Peak Flow'!D42)^0.56*('Hydrology and Erodibility'!$B$5)^1.12,IF('Hydrology and Erodibility'!$B$4=2,0.634*'Hydrology and Erodibility'!$B$3*LS!D15*('Calculated Peak Flow'!D63)^0.56*('Hydrology and Erodibility'!$B$5)^1.12,0.634*'Hydrology and Erodibility'!$B$3*LS!D15*('Calculated Peak Flow'!D83)^0.56*('Hydrology and Erodibility'!$B$5)^1.12))</f>
        <v>1.5819620162380343</v>
      </c>
      <c r="E16" s="48">
        <f>IF('Hydrology and Erodibility'!$B$4=1,0.634*'Hydrology and Erodibility'!$B$3*LS!E15*('Calculated Peak Flow'!E42)^0.56*('Hydrology and Erodibility'!$B$5)^1.12,IF('Hydrology and Erodibility'!$B$4=2,0.634*'Hydrology and Erodibility'!$B$3*LS!E15*('Calculated Peak Flow'!E63)^0.56*('Hydrology and Erodibility'!$B$5)^1.12,0.634*'Hydrology and Erodibility'!$B$3*LS!E15*('Calculated Peak Flow'!E83)^0.56*('Hydrology and Erodibility'!$B$5)^1.12))</f>
        <v>3.3496850074706117</v>
      </c>
      <c r="F16" s="48">
        <f>IF('Hydrology and Erodibility'!$B$4=1,0.634*'Hydrology and Erodibility'!$B$3*LS!F15*('Calculated Peak Flow'!F42)^0.56*('Hydrology and Erodibility'!$B$5)^1.12,IF('Hydrology and Erodibility'!$B$4=2,0.634*'Hydrology and Erodibility'!$B$3*LS!F15*('Calculated Peak Flow'!F63)^0.56*('Hydrology and Erodibility'!$B$5)^1.12,0.634*'Hydrology and Erodibility'!$B$3*LS!F15*('Calculated Peak Flow'!F83)^0.56*('Hydrology and Erodibility'!$B$5)^1.12))</f>
        <v>5.23393806533554</v>
      </c>
      <c r="G16" s="48">
        <f>IF('Hydrology and Erodibility'!$B$4=1,0.634*'Hydrology and Erodibility'!$B$3*LS!G15*('Calculated Peak Flow'!G42)^0.56*('Hydrology and Erodibility'!$B$5)^1.12,IF('Hydrology and Erodibility'!$B$4=2,0.634*'Hydrology and Erodibility'!$B$3*LS!G15*('Calculated Peak Flow'!G63)^0.56*('Hydrology and Erodibility'!$B$5)^1.12,0.634*'Hydrology and Erodibility'!$B$3*LS!G15*('Calculated Peak Flow'!G83)^0.56*('Hydrology and Erodibility'!$B$5)^1.12))</f>
        <v>7.3168924000474025</v>
      </c>
      <c r="H16" s="48">
        <f>IF('Hydrology and Erodibility'!$B$4=1,0.634*'Hydrology and Erodibility'!$B$3*LS!H15*('Calculated Peak Flow'!H42)^0.56*('Hydrology and Erodibility'!$B$5)^1.12,IF('Hydrology and Erodibility'!$B$4=2,0.634*'Hydrology and Erodibility'!$B$3*LS!H15*('Calculated Peak Flow'!H63)^0.56*('Hydrology and Erodibility'!$B$5)^1.12,0.634*'Hydrology and Erodibility'!$B$3*LS!H15*('Calculated Peak Flow'!H83)^0.56*('Hydrology and Erodibility'!$B$5)^1.12))</f>
        <v>9.502800113890892</v>
      </c>
      <c r="I16" s="48">
        <f>IF('Hydrology and Erodibility'!$B$4=1,0.634*'Hydrology and Erodibility'!$B$3*LS!I15*('Calculated Peak Flow'!I42)^0.56*('Hydrology and Erodibility'!$B$5)^1.12,IF('Hydrology and Erodibility'!$B$4=2,0.634*'Hydrology and Erodibility'!$B$3*LS!I15*('Calculated Peak Flow'!I63)^0.56*('Hydrology and Erodibility'!$B$5)^1.12,0.634*'Hydrology and Erodibility'!$B$3*LS!I15*('Calculated Peak Flow'!I83)^0.56*('Hydrology and Erodibility'!$B$5)^1.12))</f>
        <v>11.695453873911204</v>
      </c>
      <c r="J16" s="48">
        <f>IF('Hydrology and Erodibility'!$B$4=1,0.634*'Hydrology and Erodibility'!$B$3*LS!J15*('Calculated Peak Flow'!J42)^0.56*('Hydrology and Erodibility'!$B$5)^1.12,IF('Hydrology and Erodibility'!$B$4=2,0.634*'Hydrology and Erodibility'!$B$3*LS!J15*('Calculated Peak Flow'!J63)^0.56*('Hydrology and Erodibility'!$B$5)^1.12,0.634*'Hydrology and Erodibility'!$B$3*LS!J15*('Calculated Peak Flow'!J83)^0.56*('Hydrology and Erodibility'!$B$5)^1.12))</f>
        <v>16.18616595659988</v>
      </c>
      <c r="K16" s="48">
        <f>IF('Hydrology and Erodibility'!$B$4=1,0.634*'Hydrology and Erodibility'!$B$3*LS!K15*('Calculated Peak Flow'!K42)^0.56*('Hydrology and Erodibility'!$B$5)^1.12,IF('Hydrology and Erodibility'!$B$4=2,0.634*'Hydrology and Erodibility'!$B$3*LS!K15*('Calculated Peak Flow'!K63)^0.56*('Hydrology and Erodibility'!$B$5)^1.12,0.634*'Hydrology and Erodibility'!$B$3*LS!K15*('Calculated Peak Flow'!K83)^0.56*('Hydrology and Erodibility'!$B$5)^1.12))</f>
        <v>22.10158698110651</v>
      </c>
      <c r="L16" s="48">
        <f>IF('Hydrology and Erodibility'!$B$4=1,0.634*'Hydrology and Erodibility'!$B$3*LS!L15*('Calculated Peak Flow'!L42)^0.56*('Hydrology and Erodibility'!$B$5)^1.12,IF('Hydrology and Erodibility'!$B$4=2,0.634*'Hydrology and Erodibility'!$B$3*LS!L15*('Calculated Peak Flow'!L63)^0.56*('Hydrology and Erodibility'!$B$5)^1.12,0.634*'Hydrology and Erodibility'!$B$3*LS!L15*('Calculated Peak Flow'!L83)^0.56*('Hydrology and Erodibility'!$B$5)^1.12))</f>
        <v>29.068151820680598</v>
      </c>
      <c r="M16" s="48">
        <f>IF('Hydrology and Erodibility'!$B$4=1,0.634*'Hydrology and Erodibility'!$B$3*LS!M15*('Calculated Peak Flow'!M42)^0.56*('Hydrology and Erodibility'!$B$5)^1.12,IF('Hydrology and Erodibility'!$B$4=2,0.634*'Hydrology and Erodibility'!$B$3*LS!M15*('Calculated Peak Flow'!M63)^0.56*('Hydrology and Erodibility'!$B$5)^1.12,0.634*'Hydrology and Erodibility'!$B$3*LS!M15*('Calculated Peak Flow'!M83)^0.56*('Hydrology and Erodibility'!$B$5)^1.12))</f>
        <v>36.13674115885984</v>
      </c>
      <c r="N16" s="48">
        <f>IF('Hydrology and Erodibility'!$B$4=1,0.634*'Hydrology and Erodibility'!$B$3*LS!N15*('Calculated Peak Flow'!N42)^0.56*('Hydrology and Erodibility'!$B$5)^1.12,IF('Hydrology and Erodibility'!$B$4=2,0.634*'Hydrology and Erodibility'!$B$3*LS!N15*('Calculated Peak Flow'!N63)^0.56*('Hydrology and Erodibility'!$B$5)^1.12,0.634*'Hydrology and Erodibility'!$B$3*LS!N15*('Calculated Peak Flow'!N83)^0.56*('Hydrology and Erodibility'!$B$5)^1.12))</f>
        <v>43.30270061891234</v>
      </c>
      <c r="O16" s="48">
        <f>IF('Hydrology and Erodibility'!$B$4=1,0.634*'Hydrology and Erodibility'!$B$3*LS!O15*('Calculated Peak Flow'!O42)^0.56*('Hydrology and Erodibility'!$B$5)^1.12,IF('Hydrology and Erodibility'!$B$4=2,0.634*'Hydrology and Erodibility'!$B$3*LS!O15*('Calculated Peak Flow'!O63)^0.56*('Hydrology and Erodibility'!$B$5)^1.12,0.634*'Hydrology and Erodibility'!$B$3*LS!O15*('Calculated Peak Flow'!O83)^0.56*('Hydrology and Erodibility'!$B$5)^1.12))</f>
        <v>57.4406508330954</v>
      </c>
      <c r="P16" s="48">
        <f>IF('Hydrology and Erodibility'!$B$4=1,0.634*'Hydrology and Erodibility'!$B$3*LS!P15*('Calculated Peak Flow'!P42)^0.56*('Hydrology and Erodibility'!$B$5)^1.12,IF('Hydrology and Erodibility'!$B$4=2,0.634*'Hydrology and Erodibility'!$B$3*LS!P15*('Calculated Peak Flow'!P63)^0.56*('Hydrology and Erodibility'!$B$5)^1.12,0.634*'Hydrology and Erodibility'!$B$3*LS!P15*('Calculated Peak Flow'!P83)^0.56*('Hydrology and Erodibility'!$B$5)^1.12))</f>
        <v>74.99493318910574</v>
      </c>
      <c r="Q16" s="48">
        <f>IF('Hydrology and Erodibility'!$B$4=1,0.634*'Hydrology and Erodibility'!$B$3*LS!Q15*('Calculated Peak Flow'!Q42)^0.56*('Hydrology and Erodibility'!$B$5)^1.12,IF('Hydrology and Erodibility'!$B$4=2,0.634*'Hydrology and Erodibility'!$B$3*LS!Q15*('Calculated Peak Flow'!Q63)^0.56*('Hydrology and Erodibility'!$B$5)^1.12,0.634*'Hydrology and Erodibility'!$B$3*LS!Q15*('Calculated Peak Flow'!Q83)^0.56*('Hydrology and Erodibility'!$B$5)^1.12))</f>
        <v>92.03795558792852</v>
      </c>
      <c r="R16" s="48">
        <f>IF('Hydrology and Erodibility'!$B$4=1,0.634*'Hydrology and Erodibility'!$B$3*LS!R15*('Calculated Peak Flow'!R42)^0.56*('Hydrology and Erodibility'!$B$5)^1.12,IF('Hydrology and Erodibility'!$B$4=2,0.634*'Hydrology and Erodibility'!$B$3*LS!R15*('Calculated Peak Flow'!R63)^0.56*('Hydrology and Erodibility'!$B$5)^1.12,0.634*'Hydrology and Erodibility'!$B$3*LS!R15*('Calculated Peak Flow'!R83)^0.56*('Hydrology and Erodibility'!$B$5)^1.12))</f>
        <v>124.29436672356373</v>
      </c>
      <c r="S16" s="48">
        <f>IF('Hydrology and Erodibility'!$B$4=1,0.634*'Hydrology and Erodibility'!$B$3*LS!S15*('Calculated Peak Flow'!S42)^0.56*('Hydrology and Erodibility'!$B$5)^1.12,IF('Hydrology and Erodibility'!$B$4=2,0.634*'Hydrology and Erodibility'!$B$3*LS!S15*('Calculated Peak Flow'!S63)^0.56*('Hydrology and Erodibility'!$B$5)^1.12,0.634*'Hydrology and Erodibility'!$B$3*LS!S15*('Calculated Peak Flow'!S83)^0.56*('Hydrology and Erodibility'!$B$5)^1.12))</f>
        <v>153.45488591183673</v>
      </c>
      <c r="T16" s="48">
        <f>IF('Hydrology and Erodibility'!$B$4=1,0.634*'Hydrology and Erodibility'!$B$3*LS!T15*('Calculated Peak Flow'!T42)^0.56*('Hydrology and Erodibility'!$B$5)^1.12,IF('Hydrology and Erodibility'!$B$4=2,0.634*'Hydrology and Erodibility'!$B$3*LS!T15*('Calculated Peak Flow'!T63)^0.56*('Hydrology and Erodibility'!$B$5)^1.12,0.634*'Hydrology and Erodibility'!$B$3*LS!T15*('Calculated Peak Flow'!T83)^0.56*('Hydrology and Erodibility'!$B$5)^1.12))</f>
        <v>179.35400471387726</v>
      </c>
    </row>
    <row r="17" spans="1:20" ht="12.75">
      <c r="A17" s="5">
        <v>250</v>
      </c>
      <c r="B17" s="48">
        <f>IF('Hydrology and Erodibility'!$B$4=1,0.634*'Hydrology and Erodibility'!$B$3*LS!B16*('Calculated Peak Flow'!B43)^0.56*('Hydrology and Erodibility'!$B$5)^1.12,IF('Hydrology and Erodibility'!$B$4=2,0.634*'Hydrology and Erodibility'!$B$3*LS!B16*('Calculated Peak Flow'!B64)^0.56*('Hydrology and Erodibility'!$B$5)^1.12,0.634*'Hydrology and Erodibility'!$B$3*LS!B16*('Calculated Peak Flow'!B84)^0.56*('Hydrology and Erodibility'!$B$5)^1.12))</f>
        <v>0.46381676305325253</v>
      </c>
      <c r="C17" s="48">
        <f>IF('Hydrology and Erodibility'!$B$4=1,0.634*'Hydrology and Erodibility'!$B$3*LS!C16*('Calculated Peak Flow'!C43)^0.56*('Hydrology and Erodibility'!$B$5)^1.12,IF('Hydrology and Erodibility'!$B$4=2,0.634*'Hydrology and Erodibility'!$B$3*LS!C16*('Calculated Peak Flow'!C64)^0.56*('Hydrology and Erodibility'!$B$5)^1.12,0.634*'Hydrology and Erodibility'!$B$3*LS!C16*('Calculated Peak Flow'!C84)^0.56*('Hydrology and Erodibility'!$B$5)^1.12))</f>
        <v>0.824658480146448</v>
      </c>
      <c r="D17" s="48">
        <f>IF('Hydrology and Erodibility'!$B$4=1,0.634*'Hydrology and Erodibility'!$B$3*LS!D16*('Calculated Peak Flow'!D43)^0.56*('Hydrology and Erodibility'!$B$5)^1.12,IF('Hydrology and Erodibility'!$B$4=2,0.634*'Hydrology and Erodibility'!$B$3*LS!D16*('Calculated Peak Flow'!D64)^0.56*('Hydrology and Erodibility'!$B$5)^1.12,0.634*'Hydrology and Erodibility'!$B$3*LS!D16*('Calculated Peak Flow'!D84)^0.56*('Hydrology and Erodibility'!$B$5)^1.12))</f>
        <v>1.6323277646099068</v>
      </c>
      <c r="E17" s="48">
        <f>IF('Hydrology and Erodibility'!$B$4=1,0.634*'Hydrology and Erodibility'!$B$3*LS!E16*('Calculated Peak Flow'!E43)^0.56*('Hydrology and Erodibility'!$B$5)^1.12,IF('Hydrology and Erodibility'!$B$4=2,0.634*'Hydrology and Erodibility'!$B$3*LS!E16*('Calculated Peak Flow'!E64)^0.56*('Hydrology and Erodibility'!$B$5)^1.12,0.634*'Hydrology and Erodibility'!$B$3*LS!E16*('Calculated Peak Flow'!E84)^0.56*('Hydrology and Erodibility'!$B$5)^1.12))</f>
        <v>3.555592885325927</v>
      </c>
      <c r="F17" s="48">
        <f>IF('Hydrology and Erodibility'!$B$4=1,0.634*'Hydrology and Erodibility'!$B$3*LS!F16*('Calculated Peak Flow'!F43)^0.56*('Hydrology and Erodibility'!$B$5)^1.12,IF('Hydrology and Erodibility'!$B$4=2,0.634*'Hydrology and Erodibility'!$B$3*LS!F16*('Calculated Peak Flow'!F64)^0.56*('Hydrology and Erodibility'!$B$5)^1.12,0.634*'Hydrology and Erodibility'!$B$3*LS!F16*('Calculated Peak Flow'!F84)^0.56*('Hydrology and Erodibility'!$B$5)^1.12))</f>
        <v>5.785040007453999</v>
      </c>
      <c r="G17" s="48">
        <f>IF('Hydrology and Erodibility'!$B$4=1,0.634*'Hydrology and Erodibility'!$B$3*LS!G16*('Calculated Peak Flow'!G43)^0.56*('Hydrology and Erodibility'!$B$5)^1.12,IF('Hydrology and Erodibility'!$B$4=2,0.634*'Hydrology and Erodibility'!$B$3*LS!G16*('Calculated Peak Flow'!G64)^0.56*('Hydrology and Erodibility'!$B$5)^1.12,0.634*'Hydrology and Erodibility'!$B$3*LS!G16*('Calculated Peak Flow'!G84)^0.56*('Hydrology and Erodibility'!$B$5)^1.12))</f>
        <v>8.129408500090504</v>
      </c>
      <c r="H17" s="48">
        <f>IF('Hydrology and Erodibility'!$B$4=1,0.634*'Hydrology and Erodibility'!$B$3*LS!H16*('Calculated Peak Flow'!H43)^0.56*('Hydrology and Erodibility'!$B$5)^1.12,IF('Hydrology and Erodibility'!$B$4=2,0.634*'Hydrology and Erodibility'!$B$3*LS!H16*('Calculated Peak Flow'!H64)^0.56*('Hydrology and Erodibility'!$B$5)^1.12,0.634*'Hydrology and Erodibility'!$B$3*LS!H16*('Calculated Peak Flow'!H84)^0.56*('Hydrology and Erodibility'!$B$5)^1.12))</f>
        <v>10.673251403069255</v>
      </c>
      <c r="I17" s="48">
        <f>IF('Hydrology and Erodibility'!$B$4=1,0.634*'Hydrology and Erodibility'!$B$3*LS!I16*('Calculated Peak Flow'!I43)^0.56*('Hydrology and Erodibility'!$B$5)^1.12,IF('Hydrology and Erodibility'!$B$4=2,0.634*'Hydrology and Erodibility'!$B$3*LS!I16*('Calculated Peak Flow'!I64)^0.56*('Hydrology and Erodibility'!$B$5)^1.12,0.634*'Hydrology and Erodibility'!$B$3*LS!I16*('Calculated Peak Flow'!I84)^0.56*('Hydrology and Erodibility'!$B$5)^1.12))</f>
        <v>13.229253719847065</v>
      </c>
      <c r="J17" s="48">
        <f>IF('Hydrology and Erodibility'!$B$4=1,0.634*'Hydrology and Erodibility'!$B$3*LS!J16*('Calculated Peak Flow'!J43)^0.56*('Hydrology and Erodibility'!$B$5)^1.12,IF('Hydrology and Erodibility'!$B$4=2,0.634*'Hydrology and Erodibility'!$B$3*LS!J16*('Calculated Peak Flow'!J64)^0.56*('Hydrology and Erodibility'!$B$5)^1.12,0.634*'Hydrology and Erodibility'!$B$3*LS!J16*('Calculated Peak Flow'!J84)^0.56*('Hydrology and Erodibility'!$B$5)^1.12))</f>
        <v>18.550582591480914</v>
      </c>
      <c r="K17" s="48">
        <f>IF('Hydrology and Erodibility'!$B$4=1,0.634*'Hydrology and Erodibility'!$B$3*LS!K16*('Calculated Peak Flow'!K43)^0.56*('Hydrology and Erodibility'!$B$5)^1.12,IF('Hydrology and Erodibility'!$B$4=2,0.634*'Hydrology and Erodibility'!$B$3*LS!K16*('Calculated Peak Flow'!K64)^0.56*('Hydrology and Erodibility'!$B$5)^1.12,0.634*'Hydrology and Erodibility'!$B$3*LS!K16*('Calculated Peak Flow'!K84)^0.56*('Hydrology and Erodibility'!$B$5)^1.12))</f>
        <v>25.484927623698002</v>
      </c>
      <c r="L17" s="48">
        <f>IF('Hydrology and Erodibility'!$B$4=1,0.634*'Hydrology and Erodibility'!$B$3*LS!L16*('Calculated Peak Flow'!L43)^0.56*('Hydrology and Erodibility'!$B$5)^1.12,IF('Hydrology and Erodibility'!$B$4=2,0.634*'Hydrology and Erodibility'!$B$3*LS!L16*('Calculated Peak Flow'!L64)^0.56*('Hydrology and Erodibility'!$B$5)^1.12,0.634*'Hydrology and Erodibility'!$B$3*LS!L16*('Calculated Peak Flow'!L84)^0.56*('Hydrology and Erodibility'!$B$5)^1.12))</f>
        <v>33.852703506316374</v>
      </c>
      <c r="M17" s="48">
        <f>IF('Hydrology and Erodibility'!$B$4=1,0.634*'Hydrology and Erodibility'!$B$3*LS!M16*('Calculated Peak Flow'!M43)^0.56*('Hydrology and Erodibility'!$B$5)^1.12,IF('Hydrology and Erodibility'!$B$4=2,0.634*'Hydrology and Erodibility'!$B$3*LS!M16*('Calculated Peak Flow'!M64)^0.56*('Hydrology and Erodibility'!$B$5)^1.12,0.634*'Hydrology and Erodibility'!$B$3*LS!M16*('Calculated Peak Flow'!M84)^0.56*('Hydrology and Erodibility'!$B$5)^1.12))</f>
        <v>42.241636389839336</v>
      </c>
      <c r="N17" s="48">
        <f>IF('Hydrology and Erodibility'!$B$4=1,0.634*'Hydrology and Erodibility'!$B$3*LS!N16*('Calculated Peak Flow'!N43)^0.56*('Hydrology and Erodibility'!$B$5)^1.12,IF('Hydrology and Erodibility'!$B$4=2,0.634*'Hydrology and Erodibility'!$B$3*LS!N16*('Calculated Peak Flow'!N64)^0.56*('Hydrology and Erodibility'!$B$5)^1.12,0.634*'Hydrology and Erodibility'!$B$3*LS!N16*('Calculated Peak Flow'!N84)^0.56*('Hydrology and Erodibility'!$B$5)^1.12))</f>
        <v>50.7379518649587</v>
      </c>
      <c r="O17" s="48">
        <f>IF('Hydrology and Erodibility'!$B$4=1,0.634*'Hydrology and Erodibility'!$B$3*LS!O16*('Calculated Peak Flow'!O43)^0.56*('Hydrology and Erodibility'!$B$5)^1.12,IF('Hydrology and Erodibility'!$B$4=2,0.634*'Hydrology and Erodibility'!$B$3*LS!O16*('Calculated Peak Flow'!O64)^0.56*('Hydrology and Erodibility'!$B$5)^1.12,0.634*'Hydrology and Erodibility'!$B$3*LS!O16*('Calculated Peak Flow'!O84)^0.56*('Hydrology and Erodibility'!$B$5)^1.12))</f>
        <v>67.84563418960488</v>
      </c>
      <c r="P17" s="48">
        <f>IF('Hydrology and Erodibility'!$B$4=1,0.634*'Hydrology and Erodibility'!$B$3*LS!P16*('Calculated Peak Flow'!P43)^0.56*('Hydrology and Erodibility'!$B$5)^1.12,IF('Hydrology and Erodibility'!$B$4=2,0.634*'Hydrology and Erodibility'!$B$3*LS!P16*('Calculated Peak Flow'!P64)^0.56*('Hydrology and Erodibility'!$B$5)^1.12,0.634*'Hydrology and Erodibility'!$B$3*LS!P16*('Calculated Peak Flow'!P84)^0.56*('Hydrology and Erodibility'!$B$5)^1.12))</f>
        <v>89.07441486960478</v>
      </c>
      <c r="Q17" s="48">
        <f>IF('Hydrology and Erodibility'!$B$4=1,0.634*'Hydrology and Erodibility'!$B$3*LS!Q16*('Calculated Peak Flow'!Q43)^0.56*('Hydrology and Erodibility'!$B$5)^1.12,IF('Hydrology and Erodibility'!$B$4=2,0.634*'Hydrology and Erodibility'!$B$3*LS!Q16*('Calculated Peak Flow'!Q64)^0.56*('Hydrology and Erodibility'!$B$5)^1.12,0.634*'Hydrology and Erodibility'!$B$3*LS!Q16*('Calculated Peak Flow'!Q84)^0.56*('Hydrology and Erodibility'!$B$5)^1.12))</f>
        <v>109.81756794869236</v>
      </c>
      <c r="R17" s="48">
        <f>IF('Hydrology and Erodibility'!$B$4=1,0.634*'Hydrology and Erodibility'!$B$3*LS!R16*('Calculated Peak Flow'!R43)^0.56*('Hydrology and Erodibility'!$B$5)^1.12,IF('Hydrology and Erodibility'!$B$4=2,0.634*'Hydrology and Erodibility'!$B$3*LS!R16*('Calculated Peak Flow'!R64)^0.56*('Hydrology and Erodibility'!$B$5)^1.12,0.634*'Hydrology and Erodibility'!$B$3*LS!R16*('Calculated Peak Flow'!R84)^0.56*('Hydrology and Erodibility'!$B$5)^1.12))</f>
        <v>149.13888680683883</v>
      </c>
      <c r="S17" s="48">
        <f>IF('Hydrology and Erodibility'!$B$4=1,0.634*'Hydrology and Erodibility'!$B$3*LS!S16*('Calculated Peak Flow'!S43)^0.56*('Hydrology and Erodibility'!$B$5)^1.12,IF('Hydrology and Erodibility'!$B$4=2,0.634*'Hydrology and Erodibility'!$B$3*LS!S16*('Calculated Peak Flow'!S64)^0.56*('Hydrology and Erodibility'!$B$5)^1.12,0.634*'Hydrology and Erodibility'!$B$3*LS!S16*('Calculated Peak Flow'!S84)^0.56*('Hydrology and Erodibility'!$B$5)^1.12))</f>
        <v>184.8215448870267</v>
      </c>
      <c r="T17" s="48">
        <f>IF('Hydrology and Erodibility'!$B$4=1,0.634*'Hydrology and Erodibility'!$B$3*LS!T16*('Calculated Peak Flow'!T43)^0.56*('Hydrology and Erodibility'!$B$5)^1.12,IF('Hydrology and Erodibility'!$B$4=2,0.634*'Hydrology and Erodibility'!$B$3*LS!T16*('Calculated Peak Flow'!T64)^0.56*('Hydrology and Erodibility'!$B$5)^1.12,0.634*'Hydrology and Erodibility'!$B$3*LS!T16*('Calculated Peak Flow'!T84)^0.56*('Hydrology and Erodibility'!$B$5)^1.12))</f>
        <v>216.676886102696</v>
      </c>
    </row>
    <row r="18" spans="1:20" ht="12.75">
      <c r="A18" s="5">
        <v>300</v>
      </c>
      <c r="B18" s="48">
        <f>IF('Hydrology and Erodibility'!$B$4=1,0.634*'Hydrology and Erodibility'!$B$3*LS!B17*('Calculated Peak Flow'!B44)^0.56*('Hydrology and Erodibility'!$B$5)^1.12,IF('Hydrology and Erodibility'!$B$4=2,0.634*'Hydrology and Erodibility'!$B$3*LS!B17*('Calculated Peak Flow'!B65)^0.56*('Hydrology and Erodibility'!$B$5)^1.12,0.634*'Hydrology and Erodibility'!$B$3*LS!B17*('Calculated Peak Flow'!B85)^0.56*('Hydrology and Erodibility'!$B$5)^1.12))</f>
        <v>0.45052932442755406</v>
      </c>
      <c r="C18" s="48">
        <f>IF('Hydrology and Erodibility'!$B$4=1,0.634*'Hydrology and Erodibility'!$B$3*LS!C17*('Calculated Peak Flow'!C44)^0.56*('Hydrology and Erodibility'!$B$5)^1.12,IF('Hydrology and Erodibility'!$B$4=2,0.634*'Hydrology and Erodibility'!$B$3*LS!C17*('Calculated Peak Flow'!C65)^0.56*('Hydrology and Erodibility'!$B$5)^1.12,0.634*'Hydrology and Erodibility'!$B$3*LS!C17*('Calculated Peak Flow'!C85)^0.56*('Hydrology and Erodibility'!$B$5)^1.12))</f>
        <v>0.8048669049695426</v>
      </c>
      <c r="D18" s="48">
        <f>IF('Hydrology and Erodibility'!$B$4=1,0.634*'Hydrology and Erodibility'!$B$3*LS!D17*('Calculated Peak Flow'!D44)^0.56*('Hydrology and Erodibility'!$B$5)^1.12,IF('Hydrology and Erodibility'!$B$4=2,0.634*'Hydrology and Erodibility'!$B$3*LS!D17*('Calculated Peak Flow'!D65)^0.56*('Hydrology and Erodibility'!$B$5)^1.12,0.634*'Hydrology and Erodibility'!$B$3*LS!D17*('Calculated Peak Flow'!D85)^0.56*('Hydrology and Erodibility'!$B$5)^1.12))</f>
        <v>1.6830697230726066</v>
      </c>
      <c r="E18" s="48">
        <f>IF('Hydrology and Erodibility'!$B$4=1,0.634*'Hydrology and Erodibility'!$B$3*LS!E17*('Calculated Peak Flow'!E44)^0.56*('Hydrology and Erodibility'!$B$5)^1.12,IF('Hydrology and Erodibility'!$B$4=2,0.634*'Hydrology and Erodibility'!$B$3*LS!E17*('Calculated Peak Flow'!E65)^0.56*('Hydrology and Erodibility'!$B$5)^1.12,0.634*'Hydrology and Erodibility'!$B$3*LS!E17*('Calculated Peak Flow'!E85)^0.56*('Hydrology and Erodibility'!$B$5)^1.12))</f>
        <v>3.757571403548375</v>
      </c>
      <c r="F18" s="48">
        <f>IF('Hydrology and Erodibility'!$B$4=1,0.634*'Hydrology and Erodibility'!$B$3*LS!F17*('Calculated Peak Flow'!F44)^0.56*('Hydrology and Erodibility'!$B$5)^1.12,IF('Hydrology and Erodibility'!$B$4=2,0.634*'Hydrology and Erodibility'!$B$3*LS!F17*('Calculated Peak Flow'!F65)^0.56*('Hydrology and Erodibility'!$B$5)^1.12,0.634*'Hydrology and Erodibility'!$B$3*LS!F17*('Calculated Peak Flow'!F85)^0.56*('Hydrology and Erodibility'!$B$5)^1.12))</f>
        <v>6.144402970237265</v>
      </c>
      <c r="G18" s="48">
        <f>IF('Hydrology and Erodibility'!$B$4=1,0.634*'Hydrology and Erodibility'!$B$3*LS!G17*('Calculated Peak Flow'!G44)^0.56*('Hydrology and Erodibility'!$B$5)^1.12,IF('Hydrology and Erodibility'!$B$4=2,0.634*'Hydrology and Erodibility'!$B$3*LS!G17*('Calculated Peak Flow'!G65)^0.56*('Hydrology and Erodibility'!$B$5)^1.12,0.634*'Hydrology and Erodibility'!$B$3*LS!G17*('Calculated Peak Flow'!G85)^0.56*('Hydrology and Erodibility'!$B$5)^1.12))</f>
        <v>8.831819198969942</v>
      </c>
      <c r="H18" s="48">
        <f>IF('Hydrology and Erodibility'!$B$4=1,0.634*'Hydrology and Erodibility'!$B$3*LS!H17*('Calculated Peak Flow'!H44)^0.56*('Hydrology and Erodibility'!$B$5)^1.12,IF('Hydrology and Erodibility'!$B$4=2,0.634*'Hydrology and Erodibility'!$B$3*LS!H17*('Calculated Peak Flow'!H65)^0.56*('Hydrology and Erodibility'!$B$5)^1.12,0.634*'Hydrology and Erodibility'!$B$3*LS!H17*('Calculated Peak Flow'!H85)^0.56*('Hydrology and Erodibility'!$B$5)^1.12))</f>
        <v>11.633456932975712</v>
      </c>
      <c r="I18" s="48">
        <f>IF('Hydrology and Erodibility'!$B$4=1,0.634*'Hydrology and Erodibility'!$B$3*LS!I17*('Calculated Peak Flow'!I44)^0.56*('Hydrology and Erodibility'!$B$5)^1.12,IF('Hydrology and Erodibility'!$B$4=2,0.634*'Hydrology and Erodibility'!$B$3*LS!I17*('Calculated Peak Flow'!I65)^0.56*('Hydrology and Erodibility'!$B$5)^1.12,0.634*'Hydrology and Erodibility'!$B$3*LS!I17*('Calculated Peak Flow'!I85)^0.56*('Hydrology and Erodibility'!$B$5)^1.12))</f>
        <v>14.63497220886409</v>
      </c>
      <c r="J18" s="48">
        <f>IF('Hydrology and Erodibility'!$B$4=1,0.634*'Hydrology and Erodibility'!$B$3*LS!J17*('Calculated Peak Flow'!J44)^0.56*('Hydrology and Erodibility'!$B$5)^1.12,IF('Hydrology and Erodibility'!$B$4=2,0.634*'Hydrology and Erodibility'!$B$3*LS!J17*('Calculated Peak Flow'!J65)^0.56*('Hydrology and Erodibility'!$B$5)^1.12,0.634*'Hydrology and Erodibility'!$B$3*LS!J17*('Calculated Peak Flow'!J85)^0.56*('Hydrology and Erodibility'!$B$5)^1.12))</f>
        <v>20.676453690284433</v>
      </c>
      <c r="K18" s="48">
        <f>IF('Hydrology and Erodibility'!$B$4=1,0.634*'Hydrology and Erodibility'!$B$3*LS!K17*('Calculated Peak Flow'!K44)^0.56*('Hydrology and Erodibility'!$B$5)^1.12,IF('Hydrology and Erodibility'!$B$4=2,0.634*'Hydrology and Erodibility'!$B$3*LS!K17*('Calculated Peak Flow'!K65)^0.56*('Hydrology and Erodibility'!$B$5)^1.12,0.634*'Hydrology and Erodibility'!$B$3*LS!K17*('Calculated Peak Flow'!K85)^0.56*('Hydrology and Erodibility'!$B$5)^1.12))</f>
        <v>28.70129225757956</v>
      </c>
      <c r="L18" s="48">
        <f>IF('Hydrology and Erodibility'!$B$4=1,0.634*'Hydrology and Erodibility'!$B$3*LS!L17*('Calculated Peak Flow'!L44)^0.56*('Hydrology and Erodibility'!$B$5)^1.12,IF('Hydrology and Erodibility'!$B$4=2,0.634*'Hydrology and Erodibility'!$B$3*LS!L17*('Calculated Peak Flow'!L65)^0.56*('Hydrology and Erodibility'!$B$5)^1.12,0.634*'Hydrology and Erodibility'!$B$3*LS!L17*('Calculated Peak Flow'!L85)^0.56*('Hydrology and Erodibility'!$B$5)^1.12))</f>
        <v>38.16411361884181</v>
      </c>
      <c r="M18" s="48">
        <f>IF('Hydrology and Erodibility'!$B$4=1,0.634*'Hydrology and Erodibility'!$B$3*LS!M17*('Calculated Peak Flow'!M44)^0.56*('Hydrology and Erodibility'!$B$5)^1.12,IF('Hydrology and Erodibility'!$B$4=2,0.634*'Hydrology and Erodibility'!$B$3*LS!M17*('Calculated Peak Flow'!M65)^0.56*('Hydrology and Erodibility'!$B$5)^1.12,0.634*'Hydrology and Erodibility'!$B$3*LS!M17*('Calculated Peak Flow'!M85)^0.56*('Hydrology and Erodibility'!$B$5)^1.12))</f>
        <v>47.84906288069105</v>
      </c>
      <c r="N18" s="48">
        <f>IF('Hydrology and Erodibility'!$B$4=1,0.634*'Hydrology and Erodibility'!$B$3*LS!N17*('Calculated Peak Flow'!N44)^0.56*('Hydrology and Erodibility'!$B$5)^1.12,IF('Hydrology and Erodibility'!$B$4=2,0.634*'Hydrology and Erodibility'!$B$3*LS!N17*('Calculated Peak Flow'!N65)^0.56*('Hydrology and Erodibility'!$B$5)^1.12,0.634*'Hydrology and Erodibility'!$B$3*LS!N17*('Calculated Peak Flow'!N85)^0.56*('Hydrology and Erodibility'!$B$5)^1.12))</f>
        <v>57.746507604905894</v>
      </c>
      <c r="O18" s="48">
        <f>IF('Hydrology and Erodibility'!$B$4=1,0.634*'Hydrology and Erodibility'!$B$3*LS!O17*('Calculated Peak Flow'!O44)^0.56*('Hydrology and Erodibility'!$B$5)^1.12,IF('Hydrology and Erodibility'!$B$4=2,0.634*'Hydrology and Erodibility'!$B$3*LS!O17*('Calculated Peak Flow'!O65)^0.56*('Hydrology and Erodibility'!$B$5)^1.12,0.634*'Hydrology and Erodibility'!$B$3*LS!O17*('Calculated Peak Flow'!O85)^0.56*('Hydrology and Erodibility'!$B$5)^1.12))</f>
        <v>77.58997190043716</v>
      </c>
      <c r="P18" s="48">
        <f>IF('Hydrology and Erodibility'!$B$4=1,0.634*'Hydrology and Erodibility'!$B$3*LS!P17*('Calculated Peak Flow'!P44)^0.56*('Hydrology and Erodibility'!$B$5)^1.12,IF('Hydrology and Erodibility'!$B$4=2,0.634*'Hydrology and Erodibility'!$B$3*LS!P17*('Calculated Peak Flow'!P65)^0.56*('Hydrology and Erodibility'!$B$5)^1.12,0.634*'Hydrology and Erodibility'!$B$3*LS!P17*('Calculated Peak Flow'!P85)^0.56*('Hydrology and Erodibility'!$B$5)^1.12))</f>
        <v>102.25336817960502</v>
      </c>
      <c r="Q18" s="48">
        <f>IF('Hydrology and Erodibility'!$B$4=1,0.634*'Hydrology and Erodibility'!$B$3*LS!Q17*('Calculated Peak Flow'!Q44)^0.56*('Hydrology and Erodibility'!$B$5)^1.12,IF('Hydrology and Erodibility'!$B$4=2,0.634*'Hydrology and Erodibility'!$B$3*LS!Q17*('Calculated Peak Flow'!Q65)^0.56*('Hydrology and Erodibility'!$B$5)^1.12,0.634*'Hydrology and Erodibility'!$B$3*LS!Q17*('Calculated Peak Flow'!Q85)^0.56*('Hydrology and Erodibility'!$B$5)^1.12))</f>
        <v>126.55678564745783</v>
      </c>
      <c r="R18" s="48">
        <f>IF('Hydrology and Erodibility'!$B$4=1,0.634*'Hydrology and Erodibility'!$B$3*LS!R17*('Calculated Peak Flow'!R44)^0.56*('Hydrology and Erodibility'!$B$5)^1.12,IF('Hydrology and Erodibility'!$B$4=2,0.634*'Hydrology and Erodibility'!$B$3*LS!R17*('Calculated Peak Flow'!R65)^0.56*('Hydrology and Erodibility'!$B$5)^1.12,0.634*'Hydrology and Erodibility'!$B$3*LS!R17*('Calculated Peak Flow'!R85)^0.56*('Hydrology and Erodibility'!$B$5)^1.12))</f>
        <v>172.68002682671</v>
      </c>
      <c r="S18" s="48">
        <f>IF('Hydrology and Erodibility'!$B$4=1,0.634*'Hydrology and Erodibility'!$B$3*LS!S17*('Calculated Peak Flow'!S44)^0.56*('Hydrology and Erodibility'!$B$5)^1.12,IF('Hydrology and Erodibility'!$B$4=2,0.634*'Hydrology and Erodibility'!$B$3*LS!S17*('Calculated Peak Flow'!S65)^0.56*('Hydrology and Erodibility'!$B$5)^1.12,0.634*'Hydrology and Erodibility'!$B$3*LS!S17*('Calculated Peak Flow'!S85)^0.56*('Hydrology and Erodibility'!$B$5)^1.12))</f>
        <v>214.73613026357583</v>
      </c>
      <c r="T18" s="48">
        <f>IF('Hydrology and Erodibility'!$B$4=1,0.634*'Hydrology and Erodibility'!$B$3*LS!T17*('Calculated Peak Flow'!T44)^0.56*('Hydrology and Erodibility'!$B$5)^1.12,IF('Hydrology and Erodibility'!$B$4=2,0.634*'Hydrology and Erodibility'!$B$3*LS!T17*('Calculated Peak Flow'!T65)^0.56*('Hydrology and Erodibility'!$B$5)^1.12,0.634*'Hydrology and Erodibility'!$B$3*LS!T17*('Calculated Peak Flow'!T85)^0.56*('Hydrology and Erodibility'!$B$5)^1.12))</f>
        <v>252.3197994304597</v>
      </c>
    </row>
    <row r="19" spans="1:20" ht="12.75">
      <c r="A19" s="5">
        <v>400</v>
      </c>
      <c r="B19" s="48">
        <f>IF('Hydrology and Erodibility'!$B$4=1,0.634*'Hydrology and Erodibility'!$B$3*LS!B18*('Calculated Peak Flow'!B45)^0.56*('Hydrology and Erodibility'!$B$5)^1.12,IF('Hydrology and Erodibility'!$B$4=2,0.634*'Hydrology and Erodibility'!$B$3*LS!B18*('Calculated Peak Flow'!B66)^0.56*('Hydrology and Erodibility'!$B$5)^1.12,0.634*'Hydrology and Erodibility'!$B$3*LS!B18*('Calculated Peak Flow'!B86)^0.56*('Hydrology and Erodibility'!$B$5)^1.12))</f>
        <v>0.4286736504680441</v>
      </c>
      <c r="C19" s="48">
        <f>IF('Hydrology and Erodibility'!$B$4=1,0.634*'Hydrology and Erodibility'!$B$3*LS!C18*('Calculated Peak Flow'!C45)^0.56*('Hydrology and Erodibility'!$B$5)^1.12,IF('Hydrology and Erodibility'!$B$4=2,0.634*'Hydrology and Erodibility'!$B$3*LS!C18*('Calculated Peak Flow'!C66)^0.56*('Hydrology and Erodibility'!$B$5)^1.12,0.634*'Hydrology and Erodibility'!$B$3*LS!C18*('Calculated Peak Flow'!C86)^0.56*('Hydrology and Erodibility'!$B$5)^1.12))</f>
        <v>0.8487737370978675</v>
      </c>
      <c r="D19" s="48">
        <f>IF('Hydrology and Erodibility'!$B$4=1,0.634*'Hydrology and Erodibility'!$B$3*LS!D18*('Calculated Peak Flow'!D45)^0.56*('Hydrology and Erodibility'!$B$5)^1.12,IF('Hydrology and Erodibility'!$B$4=2,0.634*'Hydrology and Erodibility'!$B$3*LS!D18*('Calculated Peak Flow'!D66)^0.56*('Hydrology and Erodibility'!$B$5)^1.12,0.634*'Hydrology and Erodibility'!$B$3*LS!D18*('Calculated Peak Flow'!D86)^0.56*('Hydrology and Erodibility'!$B$5)^1.12))</f>
        <v>1.7850267496077084</v>
      </c>
      <c r="E19" s="48">
        <f>IF('Hydrology and Erodibility'!$B$4=1,0.634*'Hydrology and Erodibility'!$B$3*LS!E18*('Calculated Peak Flow'!E45)^0.56*('Hydrology and Erodibility'!$B$5)^1.12,IF('Hydrology and Erodibility'!$B$4=2,0.634*'Hydrology and Erodibility'!$B$3*LS!E18*('Calculated Peak Flow'!E66)^0.56*('Hydrology and Erodibility'!$B$5)^1.12,0.634*'Hydrology and Erodibility'!$B$3*LS!E18*('Calculated Peak Flow'!E86)^0.56*('Hydrology and Erodibility'!$B$5)^1.12))</f>
        <v>4.067286058337492</v>
      </c>
      <c r="F19" s="48">
        <f>IF('Hydrology and Erodibility'!$B$4=1,0.634*'Hydrology and Erodibility'!$B$3*LS!F18*('Calculated Peak Flow'!F45)^0.56*('Hydrology and Erodibility'!$B$5)^1.12,IF('Hydrology and Erodibility'!$B$4=2,0.634*'Hydrology and Erodibility'!$B$3*LS!F18*('Calculated Peak Flow'!F66)^0.56*('Hydrology and Erodibility'!$B$5)^1.12,0.634*'Hydrology and Erodibility'!$B$3*LS!F18*('Calculated Peak Flow'!F86)^0.56*('Hydrology and Erodibility'!$B$5)^1.12))</f>
        <v>6.930952486436035</v>
      </c>
      <c r="G19" s="48">
        <f>IF('Hydrology and Erodibility'!$B$4=1,0.634*'Hydrology and Erodibility'!$B$3*LS!G18*('Calculated Peak Flow'!G45)^0.56*('Hydrology and Erodibility'!$B$5)^1.12,IF('Hydrology and Erodibility'!$B$4=2,0.634*'Hydrology and Erodibility'!$B$3*LS!G18*('Calculated Peak Flow'!G66)^0.56*('Hydrology and Erodibility'!$B$5)^1.12,0.634*'Hydrology and Erodibility'!$B$3*LS!G18*('Calculated Peak Flow'!G86)^0.56*('Hydrology and Erodibility'!$B$5)^1.12))</f>
        <v>10.019092769507552</v>
      </c>
      <c r="H19" s="48">
        <f>IF('Hydrology and Erodibility'!$B$4=1,0.634*'Hydrology and Erodibility'!$B$3*LS!H18*('Calculated Peak Flow'!H45)^0.56*('Hydrology and Erodibility'!$B$5)^1.12,IF('Hydrology and Erodibility'!$B$4=2,0.634*'Hydrology and Erodibility'!$B$3*LS!H18*('Calculated Peak Flow'!H66)^0.56*('Hydrology and Erodibility'!$B$5)^1.12,0.634*'Hydrology and Erodibility'!$B$3*LS!H18*('Calculated Peak Flow'!H86)^0.56*('Hydrology and Erodibility'!$B$5)^1.12))</f>
        <v>13.408244190239605</v>
      </c>
      <c r="I19" s="48">
        <f>IF('Hydrology and Erodibility'!$B$4=1,0.634*'Hydrology and Erodibility'!$B$3*LS!I18*('Calculated Peak Flow'!I45)^0.56*('Hydrology and Erodibility'!$B$5)^1.12,IF('Hydrology and Erodibility'!$B$4=2,0.634*'Hydrology and Erodibility'!$B$3*LS!I18*('Calculated Peak Flow'!I66)^0.56*('Hydrology and Erodibility'!$B$5)^1.12,0.634*'Hydrology and Erodibility'!$B$3*LS!I18*('Calculated Peak Flow'!I86)^0.56*('Hydrology and Erodibility'!$B$5)^1.12))</f>
        <v>17.00484248961697</v>
      </c>
      <c r="J19" s="48">
        <f>IF('Hydrology and Erodibility'!$B$4=1,0.634*'Hydrology and Erodibility'!$B$3*LS!J18*('Calculated Peak Flow'!J45)^0.56*('Hydrology and Erodibility'!$B$5)^1.12,IF('Hydrology and Erodibility'!$B$4=2,0.634*'Hydrology and Erodibility'!$B$3*LS!J18*('Calculated Peak Flow'!J66)^0.56*('Hydrology and Erodibility'!$B$5)^1.12,0.634*'Hydrology and Erodibility'!$B$3*LS!J18*('Calculated Peak Flow'!J86)^0.56*('Hydrology and Erodibility'!$B$5)^1.12))</f>
        <v>24.443647351812572</v>
      </c>
      <c r="K19" s="48">
        <f>IF('Hydrology and Erodibility'!$B$4=1,0.634*'Hydrology and Erodibility'!$B$3*LS!K18*('Calculated Peak Flow'!K45)^0.56*('Hydrology and Erodibility'!$B$5)^1.12,IF('Hydrology and Erodibility'!$B$4=2,0.634*'Hydrology and Erodibility'!$B$3*LS!K18*('Calculated Peak Flow'!K66)^0.56*('Hydrology and Erodibility'!$B$5)^1.12,0.634*'Hydrology and Erodibility'!$B$3*LS!K18*('Calculated Peak Flow'!K86)^0.56*('Hydrology and Erodibility'!$B$5)^1.12))</f>
        <v>34.22513297473055</v>
      </c>
      <c r="L19" s="48">
        <f>IF('Hydrology and Erodibility'!$B$4=1,0.634*'Hydrology and Erodibility'!$B$3*LS!L18*('Calculated Peak Flow'!L45)^0.56*('Hydrology and Erodibility'!$B$5)^1.12,IF('Hydrology and Erodibility'!$B$4=2,0.634*'Hydrology and Erodibility'!$B$3*LS!L18*('Calculated Peak Flow'!L66)^0.56*('Hydrology and Erodibility'!$B$5)^1.12,0.634*'Hydrology and Erodibility'!$B$3*LS!L18*('Calculated Peak Flow'!L86)^0.56*('Hydrology and Erodibility'!$B$5)^1.12))</f>
        <v>46.00356089005448</v>
      </c>
      <c r="M19" s="48">
        <f>IF('Hydrology and Erodibility'!$B$4=1,0.634*'Hydrology and Erodibility'!$B$3*LS!M18*('Calculated Peak Flow'!M45)^0.56*('Hydrology and Erodibility'!$B$5)^1.12,IF('Hydrology and Erodibility'!$B$4=2,0.634*'Hydrology and Erodibility'!$B$3*LS!M18*('Calculated Peak Flow'!M66)^0.56*('Hydrology and Erodibility'!$B$5)^1.12,0.634*'Hydrology and Erodibility'!$B$3*LS!M18*('Calculated Peak Flow'!M86)^0.56*('Hydrology and Erodibility'!$B$5)^1.12))</f>
        <v>58.12531303298512</v>
      </c>
      <c r="N19" s="48">
        <f>IF('Hydrology and Erodibility'!$B$4=1,0.634*'Hydrology and Erodibility'!$B$3*LS!N18*('Calculated Peak Flow'!N45)^0.56*('Hydrology and Erodibility'!$B$5)^1.12,IF('Hydrology and Erodibility'!$B$4=2,0.634*'Hydrology and Erodibility'!$B$3*LS!N18*('Calculated Peak Flow'!N66)^0.56*('Hydrology and Erodibility'!$B$5)^1.12,0.634*'Hydrology and Erodibility'!$B$3*LS!N18*('Calculated Peak Flow'!N86)^0.56*('Hydrology and Erodibility'!$B$5)^1.12))</f>
        <v>70.39035726627881</v>
      </c>
      <c r="O19" s="48">
        <f>IF('Hydrology and Erodibility'!$B$4=1,0.634*'Hydrology and Erodibility'!$B$3*LS!O18*('Calculated Peak Flow'!O45)^0.56*('Hydrology and Erodibility'!$B$5)^1.12,IF('Hydrology and Erodibility'!$B$4=2,0.634*'Hydrology and Erodibility'!$B$3*LS!O18*('Calculated Peak Flow'!O66)^0.56*('Hydrology and Erodibility'!$B$5)^1.12,0.634*'Hydrology and Erodibility'!$B$3*LS!O18*('Calculated Peak Flow'!O86)^0.56*('Hydrology and Erodibility'!$B$5)^1.12))</f>
        <v>95.40065996690461</v>
      </c>
      <c r="P19" s="48">
        <f>IF('Hydrology and Erodibility'!$B$4=1,0.634*'Hydrology and Erodibility'!$B$3*LS!P18*('Calculated Peak Flow'!P45)^0.56*('Hydrology and Erodibility'!$B$5)^1.12,IF('Hydrology and Erodibility'!$B$4=2,0.634*'Hydrology and Erodibility'!$B$3*LS!P18*('Calculated Peak Flow'!P66)^0.56*('Hydrology and Erodibility'!$B$5)^1.12,0.634*'Hydrology and Erodibility'!$B$3*LS!P18*('Calculated Peak Flow'!P86)^0.56*('Hydrology and Erodibility'!$B$5)^1.12))</f>
        <v>126.70451250769675</v>
      </c>
      <c r="Q19" s="48">
        <f>IF('Hydrology and Erodibility'!$B$4=1,0.634*'Hydrology and Erodibility'!$B$3*LS!Q18*('Calculated Peak Flow'!Q45)^0.56*('Hydrology and Erodibility'!$B$5)^1.12,IF('Hydrology and Erodibility'!$B$4=2,0.634*'Hydrology and Erodibility'!$B$3*LS!Q18*('Calculated Peak Flow'!Q66)^0.56*('Hydrology and Erodibility'!$B$5)^1.12,0.634*'Hydrology and Erodibility'!$B$3*LS!Q18*('Calculated Peak Flow'!Q86)^0.56*('Hydrology and Erodibility'!$B$5)^1.12))</f>
        <v>157.62697335523896</v>
      </c>
      <c r="R19" s="48">
        <f>IF('Hydrology and Erodibility'!$B$4=1,0.634*'Hydrology and Erodibility'!$B$3*LS!R18*('Calculated Peak Flow'!R45)^0.56*('Hydrology and Erodibility'!$B$5)^1.12,IF('Hydrology and Erodibility'!$B$4=2,0.634*'Hydrology and Erodibility'!$B$3*LS!R18*('Calculated Peak Flow'!R66)^0.56*('Hydrology and Erodibility'!$B$5)^1.12,0.634*'Hydrology and Erodibility'!$B$3*LS!R18*('Calculated Peak Flow'!R86)^0.56*('Hydrology and Erodibility'!$B$5)^1.12))</f>
        <v>216.76556462239074</v>
      </c>
      <c r="S19" s="48">
        <f>IF('Hydrology and Erodibility'!$B$4=1,0.634*'Hydrology and Erodibility'!$B$3*LS!S18*('Calculated Peak Flow'!S45)^0.56*('Hydrology and Erodibility'!$B$5)^1.12,IF('Hydrology and Erodibility'!$B$4=2,0.634*'Hydrology and Erodibility'!$B$3*LS!S18*('Calculated Peak Flow'!S66)^0.56*('Hydrology and Erodibility'!$B$5)^1.12,0.634*'Hydrology and Erodibility'!$B$3*LS!S18*('Calculated Peak Flow'!S86)^0.56*('Hydrology and Erodibility'!$B$5)^1.12))</f>
        <v>270.92975984043176</v>
      </c>
      <c r="T19" s="48">
        <f>IF('Hydrology and Erodibility'!$B$4=1,0.634*'Hydrology and Erodibility'!$B$3*LS!T18*('Calculated Peak Flow'!T45)^0.56*('Hydrology and Erodibility'!$B$5)^1.12,IF('Hydrology and Erodibility'!$B$4=2,0.634*'Hydrology and Erodibility'!$B$3*LS!T18*('Calculated Peak Flow'!T66)^0.56*('Hydrology and Erodibility'!$B$5)^1.12,0.634*'Hydrology and Erodibility'!$B$3*LS!T18*('Calculated Peak Flow'!T86)^0.56*('Hydrology and Erodibility'!$B$5)^1.12))</f>
        <v>319.5602715123047</v>
      </c>
    </row>
    <row r="20" spans="1:20" ht="12.75">
      <c r="A20" s="5">
        <v>600</v>
      </c>
      <c r="B20" s="48">
        <f>IF('Hydrology and Erodibility'!$B$4=1,0.634*'Hydrology and Erodibility'!$B$3*LS!B19*('Calculated Peak Flow'!B46)^0.56*('Hydrology and Erodibility'!$B$5)^1.12,IF('Hydrology and Erodibility'!$B$4=2,0.634*'Hydrology and Erodibility'!$B$3*LS!B19*('Calculated Peak Flow'!B67)^0.56*('Hydrology and Erodibility'!$B$5)^1.12,0.634*'Hydrology and Erodibility'!$B$3*LS!B19*('Calculated Peak Flow'!B87)^0.56*('Hydrology and Erodibility'!$B$5)^1.12))</f>
        <v>0.39646109299261756</v>
      </c>
      <c r="C20" s="48">
        <f>IF('Hydrology and Erodibility'!$B$4=1,0.634*'Hydrology and Erodibility'!$B$3*LS!C19*('Calculated Peak Flow'!C46)^0.56*('Hydrology and Erodibility'!$B$5)^1.12,IF('Hydrology and Erodibility'!$B$4=2,0.634*'Hydrology and Erodibility'!$B$3*LS!C19*('Calculated Peak Flow'!C67)^0.56*('Hydrology and Erodibility'!$B$5)^1.12,0.634*'Hydrology and Erodibility'!$B$3*LS!C19*('Calculated Peak Flow'!C87)^0.56*('Hydrology and Erodibility'!$B$5)^1.12))</f>
        <v>0.8654961330398432</v>
      </c>
      <c r="D20" s="48">
        <f>IF('Hydrology and Erodibility'!$B$4=1,0.634*'Hydrology and Erodibility'!$B$3*LS!D19*('Calculated Peak Flow'!D46)^0.56*('Hydrology and Erodibility'!$B$5)^1.12,IF('Hydrology and Erodibility'!$B$4=2,0.634*'Hydrology and Erodibility'!$B$3*LS!D19*('Calculated Peak Flow'!D67)^0.56*('Hydrology and Erodibility'!$B$5)^1.12,0.634*'Hydrology and Erodibility'!$B$3*LS!D19*('Calculated Peak Flow'!D87)^0.56*('Hydrology and Erodibility'!$B$5)^1.12))</f>
        <v>1.834872548272034</v>
      </c>
      <c r="E20" s="48">
        <f>IF('Hydrology and Erodibility'!$B$4=1,0.634*'Hydrology and Erodibility'!$B$3*LS!E19*('Calculated Peak Flow'!E46)^0.56*('Hydrology and Erodibility'!$B$5)^1.12,IF('Hydrology and Erodibility'!$B$4=2,0.634*'Hydrology and Erodibility'!$B$3*LS!E19*('Calculated Peak Flow'!E67)^0.56*('Hydrology and Erodibility'!$B$5)^1.12,0.634*'Hydrology and Erodibility'!$B$3*LS!E19*('Calculated Peak Flow'!E87)^0.56*('Hydrology and Erodibility'!$B$5)^1.12))</f>
        <v>4.5072546678294385</v>
      </c>
      <c r="F20" s="48">
        <f>IF('Hydrology and Erodibility'!$B$4=1,0.634*'Hydrology and Erodibility'!$B$3*LS!F19*('Calculated Peak Flow'!F46)^0.56*('Hydrology and Erodibility'!$B$5)^1.12,IF('Hydrology and Erodibility'!$B$4=2,0.634*'Hydrology and Erodibility'!$B$3*LS!F19*('Calculated Peak Flow'!F67)^0.56*('Hydrology and Erodibility'!$B$5)^1.12,0.634*'Hydrology and Erodibility'!$B$3*LS!F19*('Calculated Peak Flow'!F87)^0.56*('Hydrology and Erodibility'!$B$5)^1.12))</f>
        <v>7.937341979289905</v>
      </c>
      <c r="G20" s="48">
        <f>IF('Hydrology and Erodibility'!$B$4=1,0.634*'Hydrology and Erodibility'!$B$3*LS!G19*('Calculated Peak Flow'!G46)^0.56*('Hydrology and Erodibility'!$B$5)^1.12,IF('Hydrology and Erodibility'!$B$4=2,0.634*'Hydrology and Erodibility'!$B$3*LS!G19*('Calculated Peak Flow'!G67)^0.56*('Hydrology and Erodibility'!$B$5)^1.12,0.634*'Hydrology and Erodibility'!$B$3*LS!G19*('Calculated Peak Flow'!G87)^0.56*('Hydrology and Erodibility'!$B$5)^1.12))</f>
        <v>11.949795033815505</v>
      </c>
      <c r="H20" s="48">
        <f>IF('Hydrology and Erodibility'!$B$4=1,0.634*'Hydrology and Erodibility'!$B$3*LS!H19*('Calculated Peak Flow'!H46)^0.56*('Hydrology and Erodibility'!$B$5)^1.12,IF('Hydrology and Erodibility'!$B$4=2,0.634*'Hydrology and Erodibility'!$B$3*LS!H19*('Calculated Peak Flow'!H67)^0.56*('Hydrology and Erodibility'!$B$5)^1.12,0.634*'Hydrology and Erodibility'!$B$3*LS!H19*('Calculated Peak Flow'!H87)^0.56*('Hydrology and Erodibility'!$B$5)^1.12))</f>
        <v>16.281700937643432</v>
      </c>
      <c r="I20" s="48">
        <f>IF('Hydrology and Erodibility'!$B$4=1,0.634*'Hydrology and Erodibility'!$B$3*LS!I19*('Calculated Peak Flow'!I46)^0.56*('Hydrology and Erodibility'!$B$5)^1.12,IF('Hydrology and Erodibility'!$B$4=2,0.634*'Hydrology and Erodibility'!$B$3*LS!I19*('Calculated Peak Flow'!I67)^0.56*('Hydrology and Erodibility'!$B$5)^1.12,0.634*'Hydrology and Erodibility'!$B$3*LS!I19*('Calculated Peak Flow'!I87)^0.56*('Hydrology and Erodibility'!$B$5)^1.12))</f>
        <v>20.922529387931245</v>
      </c>
      <c r="J20" s="48">
        <f>IF('Hydrology and Erodibility'!$B$4=1,0.634*'Hydrology and Erodibility'!$B$3*LS!J19*('Calculated Peak Flow'!J46)^0.56*('Hydrology and Erodibility'!$B$5)^1.12,IF('Hydrology and Erodibility'!$B$4=2,0.634*'Hydrology and Erodibility'!$B$3*LS!J19*('Calculated Peak Flow'!J67)^0.56*('Hydrology and Erodibility'!$B$5)^1.12,0.634*'Hydrology and Erodibility'!$B$3*LS!J19*('Calculated Peak Flow'!J87)^0.56*('Hydrology and Erodibility'!$B$5)^1.12))</f>
        <v>30.759654280209958</v>
      </c>
      <c r="K20" s="48">
        <f>IF('Hydrology and Erodibility'!$B$4=1,0.634*'Hydrology and Erodibility'!$B$3*LS!K19*('Calculated Peak Flow'!K46)^0.56*('Hydrology and Erodibility'!$B$5)^1.12,IF('Hydrology and Erodibility'!$B$4=2,0.634*'Hydrology and Erodibility'!$B$3*LS!K19*('Calculated Peak Flow'!K67)^0.56*('Hydrology and Erodibility'!$B$5)^1.12,0.634*'Hydrology and Erodibility'!$B$3*LS!K19*('Calculated Peak Flow'!K87)^0.56*('Hydrology and Erodibility'!$B$5)^1.12))</f>
        <v>43.71983295094454</v>
      </c>
      <c r="L20" s="48">
        <f>IF('Hydrology and Erodibility'!$B$4=1,0.634*'Hydrology and Erodibility'!$B$3*LS!L19*('Calculated Peak Flow'!L46)^0.56*('Hydrology and Erodibility'!$B$5)^1.12,IF('Hydrology and Erodibility'!$B$4=2,0.634*'Hydrology and Erodibility'!$B$3*LS!L19*('Calculated Peak Flow'!L67)^0.56*('Hydrology and Erodibility'!$B$5)^1.12,0.634*'Hydrology and Erodibility'!$B$3*LS!L19*('Calculated Peak Flow'!L87)^0.56*('Hydrology and Erodibility'!$B$5)^1.12))</f>
        <v>59.395895378960226</v>
      </c>
      <c r="M20" s="48">
        <f>IF('Hydrology and Erodibility'!$B$4=1,0.634*'Hydrology and Erodibility'!$B$3*LS!M19*('Calculated Peak Flow'!M46)^0.56*('Hydrology and Erodibility'!$B$5)^1.12,IF('Hydrology and Erodibility'!$B$4=2,0.634*'Hydrology and Erodibility'!$B$3*LS!M19*('Calculated Peak Flow'!M67)^0.56*('Hydrology and Erodibility'!$B$5)^1.12,0.634*'Hydrology and Erodibility'!$B$3*LS!M19*('Calculated Peak Flow'!M87)^0.56*('Hydrology and Erodibility'!$B$5)^1.12))</f>
        <v>75.74152408501831</v>
      </c>
      <c r="N20" s="48">
        <f>IF('Hydrology and Erodibility'!$B$4=1,0.634*'Hydrology and Erodibility'!$B$3*LS!N19*('Calculated Peak Flow'!N46)^0.56*('Hydrology and Erodibility'!$B$5)^1.12,IF('Hydrology and Erodibility'!$B$4=2,0.634*'Hydrology and Erodibility'!$B$3*LS!N19*('Calculated Peak Flow'!N67)^0.56*('Hydrology and Erodibility'!$B$5)^1.12,0.634*'Hydrology and Erodibility'!$B$3*LS!N19*('Calculated Peak Flow'!N87)^0.56*('Hydrology and Erodibility'!$B$5)^1.12))</f>
        <v>92.46373977697102</v>
      </c>
      <c r="O20" s="48">
        <f>IF('Hydrology and Erodibility'!$B$4=1,0.634*'Hydrology and Erodibility'!$B$3*LS!O19*('Calculated Peak Flow'!O46)^0.56*('Hydrology and Erodibility'!$B$5)^1.12,IF('Hydrology and Erodibility'!$B$4=2,0.634*'Hydrology and Erodibility'!$B$3*LS!O19*('Calculated Peak Flow'!O67)^0.56*('Hydrology and Erodibility'!$B$5)^1.12,0.634*'Hydrology and Erodibility'!$B$3*LS!O19*('Calculated Peak Flow'!O87)^0.56*('Hydrology and Erodibility'!$B$5)^1.12))</f>
        <v>126.69561691068859</v>
      </c>
      <c r="P20" s="48">
        <f>IF('Hydrology and Erodibility'!$B$4=1,0.634*'Hydrology and Erodibility'!$B$3*LS!P19*('Calculated Peak Flow'!P46)^0.56*('Hydrology and Erodibility'!$B$5)^1.12,IF('Hydrology and Erodibility'!$B$4=2,0.634*'Hydrology and Erodibility'!$B$3*LS!P19*('Calculated Peak Flow'!P67)^0.56*('Hydrology and Erodibility'!$B$5)^1.12,0.634*'Hydrology and Erodibility'!$B$3*LS!P19*('Calculated Peak Flow'!P87)^0.56*('Hydrology and Erodibility'!$B$5)^1.12))</f>
        <v>170.0890913937331</v>
      </c>
      <c r="Q20" s="48">
        <f>IF('Hydrology and Erodibility'!$B$4=1,0.634*'Hydrology and Erodibility'!$B$3*LS!Q19*('Calculated Peak Flow'!Q46)^0.56*('Hydrology and Erodibility'!$B$5)^1.12,IF('Hydrology and Erodibility'!$B$4=2,0.634*'Hydrology and Erodibility'!$B$3*LS!Q19*('Calculated Peak Flow'!Q67)^0.56*('Hydrology and Erodibility'!$B$5)^1.12,0.634*'Hydrology and Erodibility'!$B$3*LS!Q19*('Calculated Peak Flow'!Q87)^0.56*('Hydrology and Erodibility'!$B$5)^1.12))</f>
        <v>213.18103087949555</v>
      </c>
      <c r="R20" s="48">
        <f>IF('Hydrology and Erodibility'!$B$4=1,0.634*'Hydrology and Erodibility'!$B$3*LS!R19*('Calculated Peak Flow'!R46)^0.56*('Hydrology and Erodibility'!$B$5)^1.12,IF('Hydrology and Erodibility'!$B$4=2,0.634*'Hydrology and Erodibility'!$B$3*LS!R19*('Calculated Peak Flow'!R67)^0.56*('Hydrology and Erodibility'!$B$5)^1.12,0.634*'Hydrology and Erodibility'!$B$3*LS!R19*('Calculated Peak Flow'!R87)^0.56*('Hydrology and Erodibility'!$B$5)^1.12))</f>
        <v>296.2084822311366</v>
      </c>
      <c r="S20" s="48">
        <f>IF('Hydrology and Erodibility'!$B$4=1,0.634*'Hydrology and Erodibility'!$B$3*LS!S19*('Calculated Peak Flow'!S46)^0.56*('Hydrology and Erodibility'!$B$5)^1.12,IF('Hydrology and Erodibility'!$B$4=2,0.634*'Hydrology and Erodibility'!$B$3*LS!S19*('Calculated Peak Flow'!S67)^0.56*('Hydrology and Erodibility'!$B$5)^1.12,0.634*'Hydrology and Erodibility'!$B$3*LS!S19*('Calculated Peak Flow'!S87)^0.56*('Hydrology and Erodibility'!$B$5)^1.12))</f>
        <v>373.1347614836691</v>
      </c>
      <c r="T20" s="48">
        <f>IF('Hydrology and Erodibility'!$B$4=1,0.634*'Hydrology and Erodibility'!$B$3*LS!T19*('Calculated Peak Flow'!T46)^0.56*('Hydrology and Erodibility'!$B$5)^1.12,IF('Hydrology and Erodibility'!$B$4=2,0.634*'Hydrology and Erodibility'!$B$3*LS!T19*('Calculated Peak Flow'!T67)^0.56*('Hydrology and Erodibility'!$B$5)^1.12,0.634*'Hydrology and Erodibility'!$B$3*LS!T19*('Calculated Peak Flow'!T87)^0.56*('Hydrology and Erodibility'!$B$5)^1.12))</f>
        <v>442.4287155668595</v>
      </c>
    </row>
    <row r="21" spans="1:20" ht="12.75">
      <c r="A21" s="5">
        <v>800</v>
      </c>
      <c r="B21" s="48">
        <f>IF('Hydrology and Erodibility'!$B$4=1,0.634*'Hydrology and Erodibility'!$B$3*LS!B20*('Calculated Peak Flow'!B47)^0.56*('Hydrology and Erodibility'!$B$5)^1.12,IF('Hydrology and Erodibility'!$B$4=2,0.634*'Hydrology and Erodibility'!$B$3*LS!B20*('Calculated Peak Flow'!B68)^0.56*('Hydrology and Erodibility'!$B$5)^1.12,0.634*'Hydrology and Erodibility'!$B$3*LS!B20*('Calculated Peak Flow'!B88)^0.56*('Hydrology and Erodibility'!$B$5)^1.12))</f>
        <v>0.3729535821516912</v>
      </c>
      <c r="C21" s="48">
        <f>IF('Hydrology and Erodibility'!$B$4=1,0.634*'Hydrology and Erodibility'!$B$3*LS!C20*('Calculated Peak Flow'!C47)^0.56*('Hydrology and Erodibility'!$B$5)^1.12,IF('Hydrology and Erodibility'!$B$4=2,0.634*'Hydrology and Erodibility'!$B$3*LS!C20*('Calculated Peak Flow'!C68)^0.56*('Hydrology and Erodibility'!$B$5)^1.12,0.634*'Hydrology and Erodibility'!$B$3*LS!C20*('Calculated Peak Flow'!C88)^0.56*('Hydrology and Erodibility'!$B$5)^1.12))</f>
        <v>0.8203341534222085</v>
      </c>
      <c r="D21" s="48">
        <f>IF('Hydrology and Erodibility'!$B$4=1,0.634*'Hydrology and Erodibility'!$B$3*LS!D20*('Calculated Peak Flow'!D47)^0.56*('Hydrology and Erodibility'!$B$5)^1.12,IF('Hydrology and Erodibility'!$B$4=2,0.634*'Hydrology and Erodibility'!$B$3*LS!D20*('Calculated Peak Flow'!D68)^0.56*('Hydrology and Erodibility'!$B$5)^1.12,0.634*'Hydrology and Erodibility'!$B$3*LS!D20*('Calculated Peak Flow'!D88)^0.56*('Hydrology and Erodibility'!$B$5)^1.12))</f>
        <v>1.8948220457861797</v>
      </c>
      <c r="E21" s="48">
        <f>IF('Hydrology and Erodibility'!$B$4=1,0.634*'Hydrology and Erodibility'!$B$3*LS!E20*('Calculated Peak Flow'!E47)^0.56*('Hydrology and Erodibility'!$B$5)^1.12,IF('Hydrology and Erodibility'!$B$4=2,0.634*'Hydrology and Erodibility'!$B$3*LS!E20*('Calculated Peak Flow'!E68)^0.56*('Hydrology and Erodibility'!$B$5)^1.12,0.634*'Hydrology and Erodibility'!$B$3*LS!E20*('Calculated Peak Flow'!E88)^0.56*('Hydrology and Erodibility'!$B$5)^1.12))</f>
        <v>4.861158676105969</v>
      </c>
      <c r="F21" s="48">
        <f>IF('Hydrology and Erodibility'!$B$4=1,0.634*'Hydrology and Erodibility'!$B$3*LS!F20*('Calculated Peak Flow'!F47)^0.56*('Hydrology and Erodibility'!$B$5)^1.12,IF('Hydrology and Erodibility'!$B$4=2,0.634*'Hydrology and Erodibility'!$B$3*LS!F20*('Calculated Peak Flow'!F68)^0.56*('Hydrology and Erodibility'!$B$5)^1.12,0.634*'Hydrology and Erodibility'!$B$3*LS!F20*('Calculated Peak Flow'!F88)^0.56*('Hydrology and Erodibility'!$B$5)^1.12))</f>
        <v>8.748213287031938</v>
      </c>
      <c r="G21" s="48">
        <f>IF('Hydrology and Erodibility'!$B$4=1,0.634*'Hydrology and Erodibility'!$B$3*LS!G20*('Calculated Peak Flow'!G47)^0.56*('Hydrology and Erodibility'!$B$5)^1.12,IF('Hydrology and Erodibility'!$B$4=2,0.634*'Hydrology and Erodibility'!$B$3*LS!G20*('Calculated Peak Flow'!G68)^0.56*('Hydrology and Erodibility'!$B$5)^1.12,0.634*'Hydrology and Erodibility'!$B$3*LS!G20*('Calculated Peak Flow'!G88)^0.56*('Hydrology and Erodibility'!$B$5)^1.12))</f>
        <v>13.387700622057812</v>
      </c>
      <c r="H21" s="48">
        <f>IF('Hydrology and Erodibility'!$B$4=1,0.634*'Hydrology and Erodibility'!$B$3*LS!H20*('Calculated Peak Flow'!H47)^0.56*('Hydrology and Erodibility'!$B$5)^1.12,IF('Hydrology and Erodibility'!$B$4=2,0.634*'Hydrology and Erodibility'!$B$3*LS!H20*('Calculated Peak Flow'!H68)^0.56*('Hydrology and Erodibility'!$B$5)^1.12,0.634*'Hydrology and Erodibility'!$B$3*LS!H20*('Calculated Peak Flow'!H88)^0.56*('Hydrology and Erodibility'!$B$5)^1.12))</f>
        <v>18.52659272511925</v>
      </c>
      <c r="I21" s="48">
        <f>IF('Hydrology and Erodibility'!$B$4=1,0.634*'Hydrology and Erodibility'!$B$3*LS!I20*('Calculated Peak Flow'!I47)^0.56*('Hydrology and Erodibility'!$B$5)^1.12,IF('Hydrology and Erodibility'!$B$4=2,0.634*'Hydrology and Erodibility'!$B$3*LS!I20*('Calculated Peak Flow'!I68)^0.56*('Hydrology and Erodibility'!$B$5)^1.12,0.634*'Hydrology and Erodibility'!$B$3*LS!I20*('Calculated Peak Flow'!I88)^0.56*('Hydrology and Erodibility'!$B$5)^1.12))</f>
        <v>24.071509896580334</v>
      </c>
      <c r="J21" s="48">
        <f>IF('Hydrology and Erodibility'!$B$4=1,0.634*'Hydrology and Erodibility'!$B$3*LS!J20*('Calculated Peak Flow'!J47)^0.56*('Hydrology and Erodibility'!$B$5)^1.12,IF('Hydrology and Erodibility'!$B$4=2,0.634*'Hydrology and Erodibility'!$B$3*LS!J20*('Calculated Peak Flow'!J68)^0.56*('Hydrology and Erodibility'!$B$5)^1.12,0.634*'Hydrology and Erodibility'!$B$3*LS!J20*('Calculated Peak Flow'!J88)^0.56*('Hydrology and Erodibility'!$B$5)^1.12))</f>
        <v>35.92769351531453</v>
      </c>
      <c r="K21" s="48">
        <f>IF('Hydrology and Erodibility'!$B$4=1,0.634*'Hydrology and Erodibility'!$B$3*LS!K20*('Calculated Peak Flow'!K47)^0.56*('Hydrology and Erodibility'!$B$5)^1.12,IF('Hydrology and Erodibility'!$B$4=2,0.634*'Hydrology and Erodibility'!$B$3*LS!K20*('Calculated Peak Flow'!K68)^0.56*('Hydrology and Erodibility'!$B$5)^1.12,0.634*'Hydrology and Erodibility'!$B$3*LS!K20*('Calculated Peak Flow'!K88)^0.56*('Hydrology and Erodibility'!$B$5)^1.12))</f>
        <v>51.73828103366823</v>
      </c>
      <c r="L21" s="48">
        <f>IF('Hydrology and Erodibility'!$B$4=1,0.634*'Hydrology and Erodibility'!$B$3*LS!L20*('Calculated Peak Flow'!L47)^0.56*('Hydrology and Erodibility'!$B$5)^1.12,IF('Hydrology and Erodibility'!$B$4=2,0.634*'Hydrology and Erodibility'!$B$3*LS!L20*('Calculated Peak Flow'!L68)^0.56*('Hydrology and Erodibility'!$B$5)^1.12,0.634*'Hydrology and Erodibility'!$B$3*LS!L20*('Calculated Peak Flow'!L88)^0.56*('Hydrology and Erodibility'!$B$5)^1.12))</f>
        <v>70.782352267728</v>
      </c>
      <c r="M21" s="48">
        <f>IF('Hydrology and Erodibility'!$B$4=1,0.634*'Hydrology and Erodibility'!$B$3*LS!M20*('Calculated Peak Flow'!M47)^0.56*('Hydrology and Erodibility'!$B$5)^1.12,IF('Hydrology and Erodibility'!$B$4=2,0.634*'Hydrology and Erodibility'!$B$3*LS!M20*('Calculated Peak Flow'!M68)^0.56*('Hydrology and Erodibility'!$B$5)^1.12,0.634*'Hydrology and Erodibility'!$B$3*LS!M20*('Calculated Peak Flow'!M88)^0.56*('Hydrology and Erodibility'!$B$5)^1.12))</f>
        <v>90.80993663197164</v>
      </c>
      <c r="N21" s="48">
        <f>IF('Hydrology and Erodibility'!$B$4=1,0.634*'Hydrology and Erodibility'!$B$3*LS!N20*('Calculated Peak Flow'!N47)^0.56*('Hydrology and Erodibility'!$B$5)^1.12,IF('Hydrology and Erodibility'!$B$4=2,0.634*'Hydrology and Erodibility'!$B$3*LS!N20*('Calculated Peak Flow'!N68)^0.56*('Hydrology and Erodibility'!$B$5)^1.12,0.634*'Hydrology and Erodibility'!$B$3*LS!N20*('Calculated Peak Flow'!N88)^0.56*('Hydrology and Erodibility'!$B$5)^1.12))</f>
        <v>111.52832214478144</v>
      </c>
      <c r="O21" s="48">
        <f>IF('Hydrology and Erodibility'!$B$4=1,0.634*'Hydrology and Erodibility'!$B$3*LS!O20*('Calculated Peak Flow'!O47)^0.56*('Hydrology and Erodibility'!$B$5)^1.12,IF('Hydrology and Erodibility'!$B$4=2,0.634*'Hydrology and Erodibility'!$B$3*LS!O20*('Calculated Peak Flow'!O68)^0.56*('Hydrology and Erodibility'!$B$5)^1.12,0.634*'Hydrology and Erodibility'!$B$3*LS!O20*('Calculated Peak Flow'!O88)^0.56*('Hydrology and Erodibility'!$B$5)^1.12))</f>
        <v>154.06161370904448</v>
      </c>
      <c r="P21" s="48">
        <f>IF('Hydrology and Erodibility'!$B$4=1,0.634*'Hydrology and Erodibility'!$B$3*LS!P20*('Calculated Peak Flow'!P47)^0.56*('Hydrology and Erodibility'!$B$5)^1.12,IF('Hydrology and Erodibility'!$B$4=2,0.634*'Hydrology and Erodibility'!$B$3*LS!P20*('Calculated Peak Flow'!P68)^0.56*('Hydrology and Erodibility'!$B$5)^1.12,0.634*'Hydrology and Erodibility'!$B$3*LS!P20*('Calculated Peak Flow'!P88)^0.56*('Hydrology and Erodibility'!$B$5)^1.12))</f>
        <v>208.35000825049067</v>
      </c>
      <c r="Q21" s="48">
        <f>IF('Hydrology and Erodibility'!$B$4=1,0.634*'Hydrology and Erodibility'!$B$3*LS!Q20*('Calculated Peak Flow'!Q47)^0.56*('Hydrology and Erodibility'!$B$5)^1.12,IF('Hydrology and Erodibility'!$B$4=2,0.634*'Hydrology and Erodibility'!$B$3*LS!Q20*('Calculated Peak Flow'!Q68)^0.56*('Hydrology and Erodibility'!$B$5)^1.12,0.634*'Hydrology and Erodibility'!$B$3*LS!Q20*('Calculated Peak Flow'!Q88)^0.56*('Hydrology and Erodibility'!$B$5)^1.12))</f>
        <v>262.52702829694056</v>
      </c>
      <c r="R21" s="48">
        <f>IF('Hydrology and Erodibility'!$B$4=1,0.634*'Hydrology and Erodibility'!$B$3*LS!R20*('Calculated Peak Flow'!R47)^0.56*('Hydrology and Erodibility'!$B$5)^1.12,IF('Hydrology and Erodibility'!$B$4=2,0.634*'Hydrology and Erodibility'!$B$3*LS!R20*('Calculated Peak Flow'!R68)^0.56*('Hydrology and Erodibility'!$B$5)^1.12,0.634*'Hydrology and Erodibility'!$B$3*LS!R20*('Calculated Peak Flow'!R88)^0.56*('Hydrology and Erodibility'!$B$5)^1.12))</f>
        <v>367.7148286805051</v>
      </c>
      <c r="S21" s="48">
        <f>IF('Hydrology and Erodibility'!$B$4=1,0.634*'Hydrology and Erodibility'!$B$3*LS!S20*('Calculated Peak Flow'!S47)^0.56*('Hydrology and Erodibility'!$B$5)^1.12,IF('Hydrology and Erodibility'!$B$4=2,0.634*'Hydrology and Erodibility'!$B$3*LS!S20*('Calculated Peak Flow'!S68)^0.56*('Hydrology and Erodibility'!$B$5)^1.12,0.634*'Hydrology and Erodibility'!$B$3*LS!S20*('Calculated Peak Flow'!S88)^0.56*('Hydrology and Erodibility'!$B$5)^1.12))</f>
        <v>465.505110162172</v>
      </c>
      <c r="T21" s="48">
        <f>IF('Hydrology and Erodibility'!$B$4=1,0.634*'Hydrology and Erodibility'!$B$3*LS!T20*('Calculated Peak Flow'!T47)^0.56*('Hydrology and Erodibility'!$B$5)^1.12,IF('Hydrology and Erodibility'!$B$4=2,0.634*'Hydrology and Erodibility'!$B$3*LS!T20*('Calculated Peak Flow'!T68)^0.56*('Hydrology and Erodibility'!$B$5)^1.12,0.634*'Hydrology and Erodibility'!$B$3*LS!T20*('Calculated Peak Flow'!T88)^0.56*('Hydrology and Erodibility'!$B$5)^1.12))</f>
        <v>554.0490232671198</v>
      </c>
    </row>
    <row r="22" spans="1:20" ht="12.75">
      <c r="A22" s="5">
        <v>1000</v>
      </c>
      <c r="B22" s="48">
        <f>IF('Hydrology and Erodibility'!$B$4=1,0.634*'Hydrology and Erodibility'!$B$3*LS!B21*('Calculated Peak Flow'!B48)^0.56*('Hydrology and Erodibility'!$B$5)^1.12,IF('Hydrology and Erodibility'!$B$4=2,0.634*'Hydrology and Erodibility'!$B$3*LS!B21*('Calculated Peak Flow'!B69)^0.56*('Hydrology and Erodibility'!$B$5)^1.12,0.634*'Hydrology and Erodibility'!$B$3*LS!B21*('Calculated Peak Flow'!B89)^0.56*('Hydrology and Erodibility'!$B$5)^1.12))</f>
        <v>0.3545272397196246</v>
      </c>
      <c r="C22" s="48">
        <f>IF('Hydrology and Erodibility'!$B$4=1,0.634*'Hydrology and Erodibility'!$B$3*LS!C21*('Calculated Peak Flow'!C48)^0.56*('Hydrology and Erodibility'!$B$5)^1.12,IF('Hydrology and Erodibility'!$B$4=2,0.634*'Hydrology and Erodibility'!$B$3*LS!C21*('Calculated Peak Flow'!C69)^0.56*('Hydrology and Erodibility'!$B$5)^1.12,0.634*'Hydrology and Erodibility'!$B$3*LS!C21*('Calculated Peak Flow'!C89)^0.56*('Hydrology and Erodibility'!$B$5)^1.12))</f>
        <v>0.8497384331466352</v>
      </c>
      <c r="D22" s="48">
        <f>IF('Hydrology and Erodibility'!$B$4=1,0.634*'Hydrology and Erodibility'!$B$3*LS!D21*('Calculated Peak Flow'!D48)^0.56*('Hydrology and Erodibility'!$B$5)^1.12,IF('Hydrology and Erodibility'!$B$4=2,0.634*'Hydrology and Erodibility'!$B$3*LS!D21*('Calculated Peak Flow'!D69)^0.56*('Hydrology and Erodibility'!$B$5)^1.12,0.634*'Hydrology and Erodibility'!$B$3*LS!D21*('Calculated Peak Flow'!D89)^0.56*('Hydrology and Erodibility'!$B$5)^1.12))</f>
        <v>1.8897779571121205</v>
      </c>
      <c r="E22" s="48">
        <f>IF('Hydrology and Erodibility'!$B$4=1,0.634*'Hydrology and Erodibility'!$B$3*LS!E21*('Calculated Peak Flow'!E48)^0.56*('Hydrology and Erodibility'!$B$5)^1.12,IF('Hydrology and Erodibility'!$B$4=2,0.634*'Hydrology and Erodibility'!$B$3*LS!E21*('Calculated Peak Flow'!E69)^0.56*('Hydrology and Erodibility'!$B$5)^1.12,0.634*'Hydrology and Erodibility'!$B$3*LS!E21*('Calculated Peak Flow'!E89)^0.56*('Hydrology and Erodibility'!$B$5)^1.12))</f>
        <v>5.135938847534652</v>
      </c>
      <c r="F22" s="48">
        <f>IF('Hydrology and Erodibility'!$B$4=1,0.634*'Hydrology and Erodibility'!$B$3*LS!F21*('Calculated Peak Flow'!F48)^0.56*('Hydrology and Erodibility'!$B$5)^1.12,IF('Hydrology and Erodibility'!$B$4=2,0.634*'Hydrology and Erodibility'!$B$3*LS!F21*('Calculated Peak Flow'!F69)^0.56*('Hydrology and Erodibility'!$B$5)^1.12,0.634*'Hydrology and Erodibility'!$B$3*LS!F21*('Calculated Peak Flow'!F89)^0.56*('Hydrology and Erodibility'!$B$5)^1.12))</f>
        <v>9.46076319082473</v>
      </c>
      <c r="G22" s="48">
        <f>IF('Hydrology and Erodibility'!$B$4=1,0.634*'Hydrology and Erodibility'!$B$3*LS!G21*('Calculated Peak Flow'!G48)^0.56*('Hydrology and Erodibility'!$B$5)^1.12,IF('Hydrology and Erodibility'!$B$4=2,0.634*'Hydrology and Erodibility'!$B$3*LS!G21*('Calculated Peak Flow'!G69)^0.56*('Hydrology and Erodibility'!$B$5)^1.12,0.634*'Hydrology and Erodibility'!$B$3*LS!G21*('Calculated Peak Flow'!G89)^0.56*('Hydrology and Erodibility'!$B$5)^1.12))</f>
        <v>14.622649459442295</v>
      </c>
      <c r="H22" s="48">
        <f>IF('Hydrology and Erodibility'!$B$4=1,0.634*'Hydrology and Erodibility'!$B$3*LS!H21*('Calculated Peak Flow'!H48)^0.56*('Hydrology and Erodibility'!$B$5)^1.12,IF('Hydrology and Erodibility'!$B$4=2,0.634*'Hydrology and Erodibility'!$B$3*LS!H21*('Calculated Peak Flow'!H69)^0.56*('Hydrology and Erodibility'!$B$5)^1.12,0.634*'Hydrology and Erodibility'!$B$3*LS!H21*('Calculated Peak Flow'!H89)^0.56*('Hydrology and Erodibility'!$B$5)^1.12))</f>
        <v>20.373341163018562</v>
      </c>
      <c r="I22" s="48">
        <f>IF('Hydrology and Erodibility'!$B$4=1,0.634*'Hydrology and Erodibility'!$B$3*LS!I21*('Calculated Peak Flow'!I48)^0.56*('Hydrology and Erodibility'!$B$5)^1.12,IF('Hydrology and Erodibility'!$B$4=2,0.634*'Hydrology and Erodibility'!$B$3*LS!I21*('Calculated Peak Flow'!I69)^0.56*('Hydrology and Erodibility'!$B$5)^1.12,0.634*'Hydrology and Erodibility'!$B$3*LS!I21*('Calculated Peak Flow'!I89)^0.56*('Hydrology and Erodibility'!$B$5)^1.12))</f>
        <v>26.70136011069819</v>
      </c>
      <c r="J22" s="48">
        <f>IF('Hydrology and Erodibility'!$B$4=1,0.634*'Hydrology and Erodibility'!$B$3*LS!J21*('Calculated Peak Flow'!J48)^0.56*('Hydrology and Erodibility'!$B$5)^1.12,IF('Hydrology and Erodibility'!$B$4=2,0.634*'Hydrology and Erodibility'!$B$3*LS!J21*('Calculated Peak Flow'!J69)^0.56*('Hydrology and Erodibility'!$B$5)^1.12,0.634*'Hydrology and Erodibility'!$B$3*LS!J21*('Calculated Peak Flow'!J89)^0.56*('Hydrology and Erodibility'!$B$5)^1.12))</f>
        <v>40.4907313751906</v>
      </c>
      <c r="K22" s="48">
        <f>IF('Hydrology and Erodibility'!$B$4=1,0.634*'Hydrology and Erodibility'!$B$3*LS!K21*('Calculated Peak Flow'!K48)^0.56*('Hydrology and Erodibility'!$B$5)^1.12,IF('Hydrology and Erodibility'!$B$4=2,0.634*'Hydrology and Erodibility'!$B$3*LS!K21*('Calculated Peak Flow'!K69)^0.56*('Hydrology and Erodibility'!$B$5)^1.12,0.634*'Hydrology and Erodibility'!$B$3*LS!K21*('Calculated Peak Flow'!K89)^0.56*('Hydrology and Erodibility'!$B$5)^1.12))</f>
        <v>58.703015113472496</v>
      </c>
      <c r="L22" s="48">
        <f>IF('Hydrology and Erodibility'!$B$4=1,0.634*'Hydrology and Erodibility'!$B$3*LS!L21*('Calculated Peak Flow'!L48)^0.56*('Hydrology and Erodibility'!$B$5)^1.12,IF('Hydrology and Erodibility'!$B$4=2,0.634*'Hydrology and Erodibility'!$B$3*LS!L21*('Calculated Peak Flow'!L69)^0.56*('Hydrology and Erodibility'!$B$5)^1.12,0.634*'Hydrology and Erodibility'!$B$3*LS!L21*('Calculated Peak Flow'!L89)^0.56*('Hydrology and Erodibility'!$B$5)^1.12))</f>
        <v>80.89997705549347</v>
      </c>
      <c r="M22" s="48">
        <f>IF('Hydrology and Erodibility'!$B$4=1,0.634*'Hydrology and Erodibility'!$B$3*LS!M21*('Calculated Peak Flow'!M48)^0.56*('Hydrology and Erodibility'!$B$5)^1.12,IF('Hydrology and Erodibility'!$B$4=2,0.634*'Hydrology and Erodibility'!$B$3*LS!M21*('Calculated Peak Flow'!M69)^0.56*('Hydrology and Erodibility'!$B$5)^1.12,0.634*'Hydrology and Erodibility'!$B$3*LS!M21*('Calculated Peak Flow'!M89)^0.56*('Hydrology and Erodibility'!$B$5)^1.12))</f>
        <v>104.30062588537334</v>
      </c>
      <c r="N22" s="48">
        <f>IF('Hydrology and Erodibility'!$B$4=1,0.634*'Hydrology and Erodibility'!$B$3*LS!N21*('Calculated Peak Flow'!N48)^0.56*('Hydrology and Erodibility'!$B$5)^1.12,IF('Hydrology and Erodibility'!$B$4=2,0.634*'Hydrology and Erodibility'!$B$3*LS!N21*('Calculated Peak Flow'!N69)^0.56*('Hydrology and Erodibility'!$B$5)^1.12,0.634*'Hydrology and Erodibility'!$B$3*LS!N21*('Calculated Peak Flow'!N89)^0.56*('Hydrology and Erodibility'!$B$5)^1.12))</f>
        <v>128.5243334661274</v>
      </c>
      <c r="O22" s="48">
        <f>IF('Hydrology and Erodibility'!$B$4=1,0.634*'Hydrology and Erodibility'!$B$3*LS!O21*('Calculated Peak Flow'!O48)^0.56*('Hydrology and Erodibility'!$B$5)^1.12,IF('Hydrology and Erodibility'!$B$4=2,0.634*'Hydrology and Erodibility'!$B$3*LS!O21*('Calculated Peak Flow'!O69)^0.56*('Hydrology and Erodibility'!$B$5)^1.12,0.634*'Hydrology and Erodibility'!$B$3*LS!O21*('Calculated Peak Flow'!O89)^0.56*('Hydrology and Erodibility'!$B$5)^1.12))</f>
        <v>178.80408614308217</v>
      </c>
      <c r="P22" s="48">
        <f>IF('Hydrology and Erodibility'!$B$4=1,0.634*'Hydrology and Erodibility'!$B$3*LS!P21*('Calculated Peak Flow'!P48)^0.56*('Hydrology and Erodibility'!$B$5)^1.12,IF('Hydrology and Erodibility'!$B$4=2,0.634*'Hydrology and Erodibility'!$B$3*LS!P21*('Calculated Peak Flow'!P69)^0.56*('Hydrology and Erodibility'!$B$5)^1.12,0.634*'Hydrology and Erodibility'!$B$3*LS!P21*('Calculated Peak Flow'!P89)^0.56*('Hydrology and Erodibility'!$B$5)^1.12))</f>
        <v>243.09482982857799</v>
      </c>
      <c r="Q22" s="48">
        <f>IF('Hydrology and Erodibility'!$B$4=1,0.634*'Hydrology and Erodibility'!$B$3*LS!Q21*('Calculated Peak Flow'!Q48)^0.56*('Hydrology and Erodibility'!$B$5)^1.12,IF('Hydrology and Erodibility'!$B$4=2,0.634*'Hydrology and Erodibility'!$B$3*LS!Q21*('Calculated Peak Flow'!Q69)^0.56*('Hydrology and Erodibility'!$B$5)^1.12,0.634*'Hydrology and Erodibility'!$B$3*LS!Q21*('Calculated Peak Flow'!Q89)^0.56*('Hydrology and Erodibility'!$B$5)^1.12))</f>
        <v>307.6484037640752</v>
      </c>
      <c r="R22" s="48">
        <f>IF('Hydrology and Erodibility'!$B$4=1,0.634*'Hydrology and Erodibility'!$B$3*LS!R21*('Calculated Peak Flow'!R48)^0.56*('Hydrology and Erodibility'!$B$5)^1.12,IF('Hydrology and Erodibility'!$B$4=2,0.634*'Hydrology and Erodibility'!$B$3*LS!R21*('Calculated Peak Flow'!R69)^0.56*('Hydrology and Erodibility'!$B$5)^1.12,0.634*'Hydrology and Erodibility'!$B$3*LS!R21*('Calculated Peak Flow'!R89)^0.56*('Hydrology and Erodibility'!$B$5)^1.12))</f>
        <v>433.3500367074906</v>
      </c>
      <c r="S22" s="48">
        <f>IF('Hydrology and Erodibility'!$B$4=1,0.634*'Hydrology and Erodibility'!$B$3*LS!S21*('Calculated Peak Flow'!S48)^0.56*('Hydrology and Erodibility'!$B$5)^1.12,IF('Hydrology and Erodibility'!$B$4=2,0.634*'Hydrology and Erodibility'!$B$3*LS!S21*('Calculated Peak Flow'!S69)^0.56*('Hydrology and Erodibility'!$B$5)^1.12,0.634*'Hydrology and Erodibility'!$B$3*LS!S21*('Calculated Peak Flow'!S89)^0.56*('Hydrology and Erodibility'!$B$5)^1.12))</f>
        <v>550.7968536608433</v>
      </c>
      <c r="T22" s="48">
        <f>IF('Hydrology and Erodibility'!$B$4=1,0.634*'Hydrology and Erodibility'!$B$3*LS!T21*('Calculated Peak Flow'!T48)^0.56*('Hydrology and Erodibility'!$B$5)^1.12,IF('Hydrology and Erodibility'!$B$4=2,0.634*'Hydrology and Erodibility'!$B$3*LS!T21*('Calculated Peak Flow'!T69)^0.56*('Hydrology and Erodibility'!$B$5)^1.12,0.634*'Hydrology and Erodibility'!$B$3*LS!T21*('Calculated Peak Flow'!T89)^0.56*('Hydrology and Erodibility'!$B$5)^1.12))</f>
        <v>657.5531832956046</v>
      </c>
    </row>
    <row r="23" spans="1:20" ht="12.75">
      <c r="A23" s="5"/>
      <c r="B23" s="35"/>
      <c r="C23" s="35"/>
      <c r="D23" s="35"/>
      <c r="E23" s="35"/>
      <c r="F23" s="35"/>
      <c r="G23" s="35"/>
      <c r="H23" s="35"/>
      <c r="I23" s="35"/>
      <c r="J23" s="35"/>
      <c r="K23" s="35"/>
      <c r="L23" s="35"/>
      <c r="M23" s="35"/>
      <c r="N23" s="35"/>
      <c r="O23" s="35"/>
      <c r="P23" s="35"/>
      <c r="Q23" s="35"/>
      <c r="R23" s="35"/>
      <c r="S23" s="35"/>
      <c r="T23" s="35"/>
    </row>
    <row r="24" spans="4:5" ht="12.75">
      <c r="D24" s="5" t="s">
        <v>28</v>
      </c>
      <c r="E24" s="44">
        <v>0.03</v>
      </c>
    </row>
    <row r="25" spans="1:10" ht="12.75">
      <c r="A25" s="5" t="s">
        <v>39</v>
      </c>
      <c r="D25" s="5" t="s">
        <v>29</v>
      </c>
      <c r="E25" s="41">
        <v>0.2</v>
      </c>
      <c r="G25" s="37"/>
      <c r="H25" s="37"/>
      <c r="I25" s="37"/>
      <c r="J25" s="37"/>
    </row>
    <row r="26" spans="2:20" ht="12.75">
      <c r="B26" s="5" t="s">
        <v>4</v>
      </c>
      <c r="C26" s="5"/>
      <c r="D26" s="5"/>
      <c r="G26" s="5"/>
      <c r="H26" s="5"/>
      <c r="I26" s="5"/>
      <c r="J26" s="5"/>
      <c r="M26" s="5"/>
      <c r="N26" s="5"/>
      <c r="O26" s="5"/>
      <c r="P26" s="5"/>
      <c r="Q26" s="5"/>
      <c r="R26" s="5"/>
      <c r="S26" s="5"/>
      <c r="T26" s="5"/>
    </row>
    <row r="27" spans="1:20" ht="51">
      <c r="A27" s="9" t="s">
        <v>31</v>
      </c>
      <c r="B27" s="7">
        <v>0.2</v>
      </c>
      <c r="C27" s="7">
        <v>0.5</v>
      </c>
      <c r="D27" s="7">
        <v>1</v>
      </c>
      <c r="E27" s="7">
        <v>2</v>
      </c>
      <c r="F27" s="7">
        <v>3</v>
      </c>
      <c r="G27" s="7">
        <v>4</v>
      </c>
      <c r="H27" s="7">
        <v>5</v>
      </c>
      <c r="I27" s="7">
        <v>6</v>
      </c>
      <c r="J27" s="7">
        <v>8</v>
      </c>
      <c r="K27" s="7">
        <v>10</v>
      </c>
      <c r="L27" s="7">
        <v>12</v>
      </c>
      <c r="M27" s="7">
        <v>14</v>
      </c>
      <c r="N27" s="7">
        <v>16</v>
      </c>
      <c r="O27" s="7">
        <v>20</v>
      </c>
      <c r="P27" s="7">
        <v>25</v>
      </c>
      <c r="Q27" s="7">
        <v>30</v>
      </c>
      <c r="R27" s="7">
        <v>40</v>
      </c>
      <c r="S27" s="7">
        <v>50</v>
      </c>
      <c r="T27" s="7">
        <v>60</v>
      </c>
    </row>
    <row r="28" spans="1:20" ht="12.75">
      <c r="A28" s="6">
        <v>3</v>
      </c>
      <c r="B28" s="3">
        <f>B6*$E$24*$E$25*('Hydrology and Erodibility'!$E$6)^1.12</f>
        <v>0.002622774544214766</v>
      </c>
      <c r="C28" s="3">
        <f>C6*$E$24*$E$25*('Hydrology and Erodibility'!$E$6)^1.12</f>
        <v>0.0034887700630389217</v>
      </c>
      <c r="D28" s="3">
        <f>D6*$E$24*$E$25*('Hydrology and Erodibility'!$E$6)^1.12</f>
        <v>0.004281040246322014</v>
      </c>
      <c r="E28" s="3">
        <f>E6*$E$24*$E$25*('Hydrology and Erodibility'!$E$6)^1.12</f>
        <v>0.00586139893082917</v>
      </c>
      <c r="F28" s="3">
        <f>F6*$E$24*$E$25*('Hydrology and Erodibility'!$E$6)^1.12</f>
        <v>0.007404999838080272</v>
      </c>
      <c r="G28" s="3">
        <f>G6*$E$24*$E$25*('Hydrology and Erodibility'!$E$6)^1.12</f>
        <v>0.008489022493190756</v>
      </c>
      <c r="H28" s="3">
        <f>H6*$E$24*$E$25*('Hydrology and Erodibility'!$E$6)^1.12</f>
        <v>0.00956041819270214</v>
      </c>
      <c r="I28" s="3">
        <f>I6*$E$24*$E$25*('Hydrology and Erodibility'!$E$6)^1.12</f>
        <v>0.010618795381193369</v>
      </c>
      <c r="J28" s="3">
        <f>J6*$E$24*$E$25*('Hydrology and Erodibility'!$E$6)^1.12</f>
        <v>0.012698898739552248</v>
      </c>
      <c r="K28" s="3">
        <f>K6*$E$24*$E$25*('Hydrology and Erodibility'!$E$6)^1.12</f>
        <v>0.013572057950731839</v>
      </c>
      <c r="L28" s="3">
        <f>L6*$E$24*$E$25*('Hydrology and Erodibility'!$E$6)^1.12</f>
        <v>0.013691429999176045</v>
      </c>
      <c r="M28" s="3">
        <f>M6*$E$24*$E$25*('Hydrology and Erodibility'!$E$6)^1.12</f>
        <v>0.01421151484269314</v>
      </c>
      <c r="N28" s="3">
        <f>N6*$E$24*$E$25*('Hydrology and Erodibility'!$E$6)^1.12</f>
        <v>0.014371024012071732</v>
      </c>
      <c r="O28" s="3">
        <f>O6*$E$24*$E$25*('Hydrology and Erodibility'!$E$6)^1.12</f>
        <v>0.014730203885075219</v>
      </c>
      <c r="P28" s="3">
        <f>P6*$E$24*$E$25*('Hydrology and Erodibility'!$E$6)^1.12</f>
        <v>0.015751801361267397</v>
      </c>
      <c r="Q28" s="3">
        <f>Q6*$E$24*$E$25*('Hydrology and Erodibility'!$E$6)^1.12</f>
        <v>0.016439588399263204</v>
      </c>
      <c r="R28" s="3">
        <f>R6*$E$24*$E$25*('Hydrology and Erodibility'!$E$6)^1.12</f>
        <v>0.01752131285456032</v>
      </c>
      <c r="S28" s="3">
        <f>S6*$E$24*$E$25*('Hydrology and Erodibility'!$E$6)^1.12</f>
        <v>0.01864025262067102</v>
      </c>
      <c r="T28" s="3">
        <f>T6*$E$24*$E$25*('Hydrology and Erodibility'!$E$6)^1.12</f>
        <v>0.019774801710310805</v>
      </c>
    </row>
    <row r="29" spans="1:20" ht="12.75">
      <c r="A29" s="5">
        <v>6</v>
      </c>
      <c r="B29" s="3">
        <f>B7*$E$24*$E$25*('Hydrology and Erodibility'!$E$6)^1.12</f>
        <v>0.0027699349158682037</v>
      </c>
      <c r="C29" s="3">
        <f>C7*$E$24*$E$25*('Hydrology and Erodibility'!$E$6)^1.12</f>
        <v>0.003752003695819046</v>
      </c>
      <c r="D29" s="3">
        <f>D7*$E$24*$E$25*('Hydrology and Erodibility'!$E$6)^1.12</f>
        <v>0.004667700211453878</v>
      </c>
      <c r="E29" s="3">
        <f>E7*$E$24*$E$25*('Hydrology and Erodibility'!$E$6)^1.12</f>
        <v>0.006479144402786567</v>
      </c>
      <c r="F29" s="3">
        <f>F7*$E$24*$E$25*('Hydrology and Erodibility'!$E$6)^1.12</f>
        <v>0.008251433571617561</v>
      </c>
      <c r="G29" s="3">
        <f>G7*$E$24*$E$25*('Hydrology and Erodibility'!$E$6)^1.12</f>
        <v>0.009513422769604478</v>
      </c>
      <c r="H29" s="3">
        <f>H7*$E$24*$E$25*('Hydrology and Erodibility'!$E$6)^1.12</f>
        <v>0.010761568485417714</v>
      </c>
      <c r="I29" s="3">
        <f>I7*$E$24*$E$25*('Hydrology and Erodibility'!$E$6)^1.12</f>
        <v>0.01199616251553073</v>
      </c>
      <c r="J29" s="3">
        <f>J7*$E$24*$E$25*('Hydrology and Erodibility'!$E$6)^1.12</f>
        <v>0.014428058906656422</v>
      </c>
      <c r="K29" s="3">
        <f>K7*$E$24*$E$25*('Hydrology and Erodibility'!$E$6)^1.12</f>
        <v>0.016373472823134123</v>
      </c>
      <c r="L29" s="3">
        <f>L7*$E$24*$E$25*('Hydrology and Erodibility'!$E$6)^1.12</f>
        <v>0.017859117256546535</v>
      </c>
      <c r="M29" s="3">
        <f>M7*$E$24*$E$25*('Hydrology and Erodibility'!$E$6)^1.12</f>
        <v>0.019334154263963413</v>
      </c>
      <c r="N29" s="3">
        <f>N7*$E$24*$E$25*('Hydrology and Erodibility'!$E$6)^1.12</f>
        <v>0.020798105108317352</v>
      </c>
      <c r="O29" s="3">
        <f>O7*$E$24*$E$25*('Hydrology and Erodibility'!$E$6)^1.12</f>
        <v>0.02327753994744869</v>
      </c>
      <c r="P29" s="3">
        <f>P7*$E$24*$E$25*('Hydrology and Erodibility'!$E$6)^1.12</f>
        <v>0.026034030574748897</v>
      </c>
      <c r="Q29" s="3">
        <f>Q7*$E$24*$E$25*('Hydrology and Erodibility'!$E$6)^1.12</f>
        <v>0.02876036059985079</v>
      </c>
      <c r="R29" s="3">
        <f>R7*$E$24*$E$25*('Hydrology and Erodibility'!$E$6)^1.12</f>
        <v>0.03296071216606304</v>
      </c>
      <c r="S29" s="3">
        <f>S7*$E$24*$E$25*('Hydrology and Erodibility'!$E$6)^1.12</f>
        <v>0.036728398548157494</v>
      </c>
      <c r="T29" s="3">
        <f>T7*$E$24*$E$25*('Hydrology and Erodibility'!$E$6)^1.12</f>
        <v>0.039712774312071</v>
      </c>
    </row>
    <row r="30" spans="1:20" ht="12.75">
      <c r="A30" s="5">
        <v>9</v>
      </c>
      <c r="B30" s="3">
        <f>B8*$E$24*$E$25*('Hydrology and Erodibility'!$E$6)^1.12</f>
        <v>0.0028236437261226657</v>
      </c>
      <c r="C30" s="3">
        <f>C8*$E$24*$E$25*('Hydrology and Erodibility'!$E$6)^1.12</f>
        <v>0.0038655780328795807</v>
      </c>
      <c r="D30" s="3">
        <f>D8*$E$24*$E$25*('Hydrology and Erodibility'!$E$6)^1.12</f>
        <v>0.004847771243135289</v>
      </c>
      <c r="E30" s="3">
        <f>E8*$E$24*$E$25*('Hydrology and Erodibility'!$E$6)^1.12</f>
        <v>0.006783358936755062</v>
      </c>
      <c r="F30" s="3">
        <f>F8*$E$24*$E$25*('Hydrology and Erodibility'!$E$6)^1.12</f>
        <v>0.008679543448771377</v>
      </c>
      <c r="G30" s="3">
        <f>G8*$E$24*$E$25*('Hydrology and Erodibility'!$E$6)^1.12</f>
        <v>0.0100404207246452</v>
      </c>
      <c r="H30" s="3">
        <f>H8*$E$24*$E$25*('Hydrology and Erodibility'!$E$6)^1.12</f>
        <v>0.011387111306513743</v>
      </c>
      <c r="I30" s="3">
        <f>I8*$E$24*$E$25*('Hydrology and Erodibility'!$E$6)^1.12</f>
        <v>0.012720312778263538</v>
      </c>
      <c r="J30" s="3">
        <f>J8*$E$24*$E$25*('Hydrology and Erodibility'!$E$6)^1.12</f>
        <v>0.015350092509451772</v>
      </c>
      <c r="K30" s="3">
        <f>K8*$E$24*$E$25*('Hydrology and Erodibility'!$E$6)^1.12</f>
        <v>0.017936951904060115</v>
      </c>
      <c r="L30" s="3">
        <f>L8*$E$24*$E$25*('Hydrology and Erodibility'!$E$6)^1.12</f>
        <v>0.02095231772475691</v>
      </c>
      <c r="M30" s="3">
        <f>M8*$E$24*$E$25*('Hydrology and Erodibility'!$E$6)^1.12</f>
        <v>0.023463995494056464</v>
      </c>
      <c r="N30" s="3">
        <f>N8*$E$24*$E$25*('Hydrology and Erodibility'!$E$6)^1.12</f>
        <v>0.025492168582569454</v>
      </c>
      <c r="O30" s="3">
        <f>O8*$E$24*$E$25*('Hydrology and Erodibility'!$E$6)^1.12</f>
        <v>0.02994592964515625</v>
      </c>
      <c r="P30" s="3">
        <f>P8*$E$24*$E$25*('Hydrology and Erodibility'!$E$6)^1.12</f>
        <v>0.035082315068700236</v>
      </c>
      <c r="Q30" s="3">
        <f>Q8*$E$24*$E$25*('Hydrology and Erodibility'!$E$6)^1.12</f>
        <v>0.03926969258600149</v>
      </c>
      <c r="R30" s="3">
        <f>R8*$E$24*$E$25*('Hydrology and Erodibility'!$E$6)^1.12</f>
        <v>0.047496108048758624</v>
      </c>
      <c r="S30" s="3">
        <f>S8*$E$24*$E$25*('Hydrology and Erodibility'!$E$6)^1.12</f>
        <v>0.05390466490483623</v>
      </c>
      <c r="T30" s="3">
        <f>T8*$E$24*$E$25*('Hydrology and Erodibility'!$E$6)^1.12</f>
        <v>0.0594163595812695</v>
      </c>
    </row>
    <row r="31" spans="1:20" ht="12.75">
      <c r="A31" s="5">
        <v>12</v>
      </c>
      <c r="B31" s="3">
        <f>B9*$E$24*$E$25*('Hydrology and Erodibility'!$E$6)^1.12</f>
        <v>0.002846116686214208</v>
      </c>
      <c r="C31" s="3">
        <f>C9*$E$24*$E$25*('Hydrology and Erodibility'!$E$6)^1.12</f>
        <v>0.003925804783895675</v>
      </c>
      <c r="D31" s="3">
        <f>D9*$E$24*$E$25*('Hydrology and Erodibility'!$E$6)^1.12</f>
        <v>0.004951435563391801</v>
      </c>
      <c r="E31" s="3">
        <f>E9*$E$24*$E$25*('Hydrology and Erodibility'!$E$6)^1.12</f>
        <v>0.006968006863663941</v>
      </c>
      <c r="F31" s="3">
        <f>F9*$E$24*$E$25*('Hydrology and Erodibility'!$E$6)^1.12</f>
        <v>0.008945575675735116</v>
      </c>
      <c r="G31" s="3">
        <f>G9*$E$24*$E$25*('Hydrology and Erodibility'!$E$6)^1.12</f>
        <v>0.010372667136564177</v>
      </c>
      <c r="H31" s="3">
        <f>H9*$E$24*$E$25*('Hydrology and Erodibility'!$E$6)^1.12</f>
        <v>0.011785521105951689</v>
      </c>
      <c r="I31" s="3">
        <f>I9*$E$24*$E$25*('Hydrology and Erodibility'!$E$6)^1.12</f>
        <v>0.013185116181683663</v>
      </c>
      <c r="J31" s="3">
        <f>J9*$E$24*$E$25*('Hydrology and Erodibility'!$E$6)^1.12</f>
        <v>0.01594866314532078</v>
      </c>
      <c r="K31" s="3">
        <f>K9*$E$24*$E$25*('Hydrology and Erodibility'!$E$6)^1.12</f>
        <v>0.019161947079100218</v>
      </c>
      <c r="L31" s="3">
        <f>L9*$E$24*$E$25*('Hydrology and Erodibility'!$E$6)^1.12</f>
        <v>0.02281278693329561</v>
      </c>
      <c r="M31" s="3">
        <f>M9*$E$24*$E$25*('Hydrology and Erodibility'!$E$6)^1.12</f>
        <v>0.02641227292912396</v>
      </c>
      <c r="N31" s="3">
        <f>N9*$E$24*$E$25*('Hydrology and Erodibility'!$E$6)^1.12</f>
        <v>0.029491610585773872</v>
      </c>
      <c r="O31" s="3">
        <f>O9*$E$24*$E$25*('Hydrology and Erodibility'!$E$6)^1.12</f>
        <v>0.03555996543007592</v>
      </c>
      <c r="P31" s="3">
        <f>P9*$E$24*$E$25*('Hydrology and Erodibility'!$E$6)^1.12</f>
        <v>0.042772303611557067</v>
      </c>
      <c r="Q31" s="3">
        <f>Q9*$E$24*$E$25*('Hydrology and Erodibility'!$E$6)^1.12</f>
        <v>0.04895220354736923</v>
      </c>
      <c r="R31" s="3">
        <f>R9*$E$24*$E$25*('Hydrology and Erodibility'!$E$6)^1.12</f>
        <v>0.06062610207484797</v>
      </c>
      <c r="S31" s="3">
        <f>S9*$E$24*$E$25*('Hydrology and Erodibility'!$E$6)^1.12</f>
        <v>0.0703114837142237</v>
      </c>
      <c r="T31" s="3">
        <f>T9*$E$24*$E$25*('Hydrology and Erodibility'!$E$6)^1.12</f>
        <v>0.07856220550501074</v>
      </c>
    </row>
    <row r="32" spans="1:20" ht="12.75">
      <c r="A32" s="5">
        <v>15</v>
      </c>
      <c r="B32" s="3">
        <f>B10*$E$24*$E$25*('Hydrology and Erodibility'!$E$6)^1.12</f>
        <v>0.0028543583038711583</v>
      </c>
      <c r="C32" s="3">
        <f>C10*$E$24*$E$25*('Hydrology and Erodibility'!$E$6)^1.12</f>
        <v>0.00396024471138422</v>
      </c>
      <c r="D32" s="3">
        <f>D10*$E$24*$E$25*('Hydrology and Erodibility'!$E$6)^1.12</f>
        <v>0.00501699913342084</v>
      </c>
      <c r="E32" s="3">
        <f>E10*$E$24*$E$25*('Hydrology and Erodibility'!$E$6)^1.12</f>
        <v>0.007091547819748563</v>
      </c>
      <c r="F32" s="3">
        <f>F10*$E$24*$E$25*('Hydrology and Erodibility'!$E$6)^1.12</f>
        <v>0.009127747913489118</v>
      </c>
      <c r="G32" s="3">
        <f>G10*$E$24*$E$25*('Hydrology and Erodibility'!$E$6)^1.12</f>
        <v>0.010603334911172935</v>
      </c>
      <c r="H32" s="3">
        <f>H10*$E$24*$E$25*('Hydrology and Erodibility'!$E$6)^1.12</f>
        <v>0.012064762903387923</v>
      </c>
      <c r="I32" s="3">
        <f>I10*$E$24*$E$25*('Hydrology and Erodibility'!$E$6)^1.12</f>
        <v>0.01351322089234197</v>
      </c>
      <c r="J32" s="3">
        <f>J10*$E$24*$E$25*('Hydrology and Erodibility'!$E$6)^1.12</f>
        <v>0.016375549966877567</v>
      </c>
      <c r="K32" s="3">
        <f>K10*$E$24*$E$25*('Hydrology and Erodibility'!$E$6)^1.12</f>
        <v>0.02020805866283311</v>
      </c>
      <c r="L32" s="3">
        <f>L10*$E$24*$E$25*('Hydrology and Erodibility'!$E$6)^1.12</f>
        <v>0.024483361947880162</v>
      </c>
      <c r="M32" s="3">
        <f>M10*$E$24*$E$25*('Hydrology and Erodibility'!$E$6)^1.12</f>
        <v>0.028700698418982637</v>
      </c>
      <c r="N32" s="3">
        <f>N10*$E$24*$E$25*('Hydrology and Erodibility'!$E$6)^1.12</f>
        <v>0.03286796264775989</v>
      </c>
      <c r="O32" s="3">
        <f>O10*$E$24*$E$25*('Hydrology and Erodibility'!$E$6)^1.12</f>
        <v>0.04059159985685806</v>
      </c>
      <c r="P32" s="3">
        <f>P10*$E$24*$E$25*('Hydrology and Erodibility'!$E$6)^1.12</f>
        <v>0.04946979840194329</v>
      </c>
      <c r="Q32" s="3">
        <f>Q10*$E$24*$E$25*('Hydrology and Erodibility'!$E$6)^1.12</f>
        <v>0.05819721443172952</v>
      </c>
      <c r="R32" s="3">
        <f>R10*$E$24*$E$25*('Hydrology and Erodibility'!$E$6)^1.12</f>
        <v>0.07299026156921444</v>
      </c>
      <c r="S32" s="3">
        <f>S10*$E$24*$E$25*('Hydrology and Erodibility'!$E$6)^1.12</f>
        <v>0.08611747659910551</v>
      </c>
      <c r="T32" s="3">
        <f>T10*$E$24*$E$25*('Hydrology and Erodibility'!$E$6)^1.12</f>
        <v>0.09725043503322062</v>
      </c>
    </row>
    <row r="33" spans="1:20" ht="12.75">
      <c r="A33" s="5">
        <v>25</v>
      </c>
      <c r="B33" s="3">
        <f>B11*$E$24*$E$25*('Hydrology and Erodibility'!$E$6)^1.12</f>
        <v>0.0028426941699555134</v>
      </c>
      <c r="C33" s="3">
        <f>C11*$E$24*$E$25*('Hydrology and Erodibility'!$E$6)^1.12</f>
        <v>0.003997170383756499</v>
      </c>
      <c r="D33" s="3">
        <f>D11*$E$24*$E$25*('Hydrology and Erodibility'!$E$6)^1.12</f>
        <v>0.005683638987255722</v>
      </c>
      <c r="E33" s="3">
        <f>E11*$E$24*$E$25*('Hydrology and Erodibility'!$E$6)^1.12</f>
        <v>0.008989529543757301</v>
      </c>
      <c r="F33" s="3">
        <f>F11*$E$24*$E$25*('Hydrology and Erodibility'!$E$6)^1.12</f>
        <v>0.01168217820439087</v>
      </c>
      <c r="G33" s="3">
        <f>G11*$E$24*$E$25*('Hydrology and Erodibility'!$E$6)^1.12</f>
        <v>0.014341661211041627</v>
      </c>
      <c r="H33" s="3">
        <f>H11*$E$24*$E$25*('Hydrology and Erodibility'!$E$6)^1.12</f>
        <v>0.016973872490108746</v>
      </c>
      <c r="I33" s="3">
        <f>I11*$E$24*$E$25*('Hydrology and Erodibility'!$E$6)^1.12</f>
        <v>0.019582682142069957</v>
      </c>
      <c r="J33" s="3">
        <f>J11*$E$24*$E$25*('Hydrology and Erodibility'!$E$6)^1.12</f>
        <v>0.02420284322054826</v>
      </c>
      <c r="K33" s="3">
        <f>K11*$E$24*$E$25*('Hydrology and Erodibility'!$E$6)^1.12</f>
        <v>0.030364216134681737</v>
      </c>
      <c r="L33" s="3">
        <f>L11*$E$24*$E$25*('Hydrology and Erodibility'!$E$6)^1.12</f>
        <v>0.03750695413758532</v>
      </c>
      <c r="M33" s="3">
        <f>M11*$E$24*$E$25*('Hydrology and Erodibility'!$E$6)^1.12</f>
        <v>0.044569641291697805</v>
      </c>
      <c r="N33" s="3">
        <f>N11*$E$24*$E$25*('Hydrology and Erodibility'!$E$6)^1.12</f>
        <v>0.0510418427439193</v>
      </c>
      <c r="O33" s="3">
        <f>O11*$E$24*$E$25*('Hydrology and Erodibility'!$E$6)^1.12</f>
        <v>0.06382568925611608</v>
      </c>
      <c r="P33" s="3">
        <f>P11*$E$24*$E$25*('Hydrology and Erodibility'!$E$6)^1.12</f>
        <v>0.07929814050299737</v>
      </c>
      <c r="Q33" s="3">
        <f>Q11*$E$24*$E$25*('Hydrology and Erodibility'!$E$6)^1.12</f>
        <v>0.09353645813353863</v>
      </c>
      <c r="R33" s="3">
        <f>R11*$E$24*$E$25*('Hydrology and Erodibility'!$E$6)^1.12</f>
        <v>0.11904087589675183</v>
      </c>
      <c r="S33" s="3">
        <f>S11*$E$24*$E$25*('Hydrology and Erodibility'!$E$6)^1.12</f>
        <v>0.14163704295867516</v>
      </c>
      <c r="T33" s="3">
        <f>T11*$E$24*$E$25*('Hydrology and Erodibility'!$E$6)^1.12</f>
        <v>0.16149850594419335</v>
      </c>
    </row>
    <row r="34" spans="1:20" ht="12.75">
      <c r="A34" s="5">
        <v>50</v>
      </c>
      <c r="B34" s="3">
        <f>B12*$E$24*$E$25*('Hydrology and Erodibility'!$E$6)^1.12</f>
        <v>0.0027603236387248077</v>
      </c>
      <c r="C34" s="3">
        <f>C12*$E$24*$E$25*('Hydrology and Erodibility'!$E$6)^1.12</f>
        <v>0.004517069569283687</v>
      </c>
      <c r="D34" s="3">
        <f>D12*$E$24*$E$25*('Hydrology and Erodibility'!$E$6)^1.12</f>
        <v>0.007407040895340268</v>
      </c>
      <c r="E34" s="3">
        <f>E12*$E$24*$E$25*('Hydrology and Erodibility'!$E$6)^1.12</f>
        <v>0.0119915111512695</v>
      </c>
      <c r="F34" s="3">
        <f>F12*$E$24*$E$25*('Hydrology and Erodibility'!$E$6)^1.12</f>
        <v>0.01709823973996533</v>
      </c>
      <c r="G34" s="3">
        <f>G12*$E$24*$E$25*('Hydrology and Erodibility'!$E$6)^1.12</f>
        <v>0.02159782815157174</v>
      </c>
      <c r="H34" s="3">
        <f>H12*$E$24*$E$25*('Hydrology and Erodibility'!$E$6)^1.12</f>
        <v>0.026067358117772495</v>
      </c>
      <c r="I34" s="3">
        <f>I12*$E$24*$E$25*('Hydrology and Erodibility'!$E$6)^1.12</f>
        <v>0.03051067270225695</v>
      </c>
      <c r="J34" s="3">
        <f>J12*$E$24*$E$25*('Hydrology and Erodibility'!$E$6)^1.12</f>
        <v>0.03932919175393819</v>
      </c>
      <c r="K34" s="3">
        <f>K12*$E$24*$E$25*('Hydrology and Erodibility'!$E$6)^1.12</f>
        <v>0.050864091280903606</v>
      </c>
      <c r="L34" s="3">
        <f>L12*$E$24*$E$25*('Hydrology and Erodibility'!$E$6)^1.12</f>
        <v>0.06397383302404523</v>
      </c>
      <c r="M34" s="3">
        <f>M12*$E$24*$E$25*('Hydrology and Erodibility'!$E$6)^1.12</f>
        <v>0.07753992900174832</v>
      </c>
      <c r="N34" s="3">
        <f>N12*$E$24*$E$25*('Hydrology and Erodibility'!$E$6)^1.12</f>
        <v>0.0904627861004164</v>
      </c>
      <c r="O34" s="3">
        <f>O12*$E$24*$E$25*('Hydrology and Erodibility'!$E$6)^1.12</f>
        <v>0.11498429751363992</v>
      </c>
      <c r="P34" s="3">
        <f>P12*$E$24*$E$25*('Hydrology and Erodibility'!$E$6)^1.12</f>
        <v>0.145015575796808</v>
      </c>
      <c r="Q34" s="3">
        <f>Q12*$E$24*$E$25*('Hydrology and Erodibility'!$E$6)^1.12</f>
        <v>0.17364298276294834</v>
      </c>
      <c r="R34" s="3">
        <f>R12*$E$24*$E$25*('Hydrology and Erodibility'!$E$6)^1.12</f>
        <v>0.22586715159833437</v>
      </c>
      <c r="S34" s="3">
        <f>S12*$E$24*$E$25*('Hydrology and Erodibility'!$E$6)^1.12</f>
        <v>0.2720578631906506</v>
      </c>
      <c r="T34" s="3">
        <f>T12*$E$24*$E$25*('Hydrology and Erodibility'!$E$6)^1.12</f>
        <v>0.31196055604575834</v>
      </c>
    </row>
    <row r="35" spans="1:20" ht="12.75">
      <c r="A35" s="5">
        <v>75</v>
      </c>
      <c r="B35" s="3">
        <f>B13*$E$24*$E$25*('Hydrology and Erodibility'!$E$6)^1.12</f>
        <v>0.002678931717416195</v>
      </c>
      <c r="C35" s="3">
        <f>C13*$E$24*$E$25*('Hydrology and Erodibility'!$E$6)^1.12</f>
        <v>0.004430668647918092</v>
      </c>
      <c r="D35" s="3">
        <f>D13*$E$24*$E$25*('Hydrology and Erodibility'!$E$6)^1.12</f>
        <v>0.007887327867987145</v>
      </c>
      <c r="E35" s="3">
        <f>E13*$E$24*$E$25*('Hydrology and Erodibility'!$E$6)^1.12</f>
        <v>0.01422928486718299</v>
      </c>
      <c r="F35" s="3">
        <f>F13*$E$24*$E$25*('Hydrology and Erodibility'!$E$6)^1.12</f>
        <v>0.02054761537170276</v>
      </c>
      <c r="G35" s="3">
        <f>G13*$E$24*$E$25*('Hydrology and Erodibility'!$E$6)^1.12</f>
        <v>0.02684112797710993</v>
      </c>
      <c r="H35" s="3">
        <f>H13*$E$24*$E$25*('Hydrology and Erodibility'!$E$6)^1.12</f>
        <v>0.033110556324905435</v>
      </c>
      <c r="I35" s="3">
        <f>I13*$E$24*$E$25*('Hydrology and Erodibility'!$E$6)^1.12</f>
        <v>0.039357170594337874</v>
      </c>
      <c r="J35" s="3">
        <f>J13*$E$24*$E$25*('Hydrology and Erodibility'!$E$6)^1.12</f>
        <v>0.0517872404494685</v>
      </c>
      <c r="K35" s="3">
        <f>K13*$E$24*$E$25*('Hydrology and Erodibility'!$E$6)^1.12</f>
        <v>0.06811431870537137</v>
      </c>
      <c r="L35" s="3">
        <f>L13*$E$24*$E$25*('Hydrology and Erodibility'!$E$6)^1.12</f>
        <v>0.08718263359920259</v>
      </c>
      <c r="M35" s="3">
        <f>M13*$E$24*$E$25*('Hydrology and Erodibility'!$E$6)^1.12</f>
        <v>0.10558917589253891</v>
      </c>
      <c r="N35" s="3">
        <f>N13*$E$24*$E$25*('Hydrology and Erodibility'!$E$6)^1.12</f>
        <v>0.12447173883854071</v>
      </c>
      <c r="O35" s="3">
        <f>O13*$E$24*$E$25*('Hydrology and Erodibility'!$E$6)^1.12</f>
        <v>0.16030996668718855</v>
      </c>
      <c r="P35" s="50">
        <f>P13*$E$24*$E$25*('Hydrology and Erodibility'!$E$6)^1.12</f>
        <v>0.20458207577393872</v>
      </c>
      <c r="Q35" s="3">
        <f>Q13*$E$24*$E$25*('Hydrology and Erodibility'!$E$6)^1.12</f>
        <v>0.24626342768197534</v>
      </c>
      <c r="R35" s="3">
        <f>R13*$E$24*$E$25*('Hydrology and Erodibility'!$E$6)^1.12</f>
        <v>0.3237917195853641</v>
      </c>
      <c r="S35" s="3">
        <f>S13*$E$24*$E$25*('Hydrology and Erodibility'!$E$6)^1.12</f>
        <v>0.392762648478382</v>
      </c>
      <c r="T35" s="3">
        <f>T13*$E$24*$E$25*('Hydrology and Erodibility'!$E$6)^1.12</f>
        <v>0.4534760684092596</v>
      </c>
    </row>
    <row r="36" spans="1:20" ht="12.75">
      <c r="A36" s="5">
        <v>100</v>
      </c>
      <c r="B36" s="3">
        <f>B14*$E$24*$E$25*('Hydrology and Erodibility'!$E$6)^1.12</f>
        <v>0.0026077406826895814</v>
      </c>
      <c r="C36" s="3">
        <f>C14*$E$24*$E$25*('Hydrology and Erodibility'!$E$6)^1.12</f>
        <v>0.004888729470362514</v>
      </c>
      <c r="D36" s="3">
        <f>D14*$E$24*$E$25*('Hydrology and Erodibility'!$E$6)^1.12</f>
        <v>0.008335700202585648</v>
      </c>
      <c r="E36" s="3">
        <f>E14*$E$24*$E$25*('Hydrology and Erodibility'!$E$6)^1.12</f>
        <v>0.015809743492492905</v>
      </c>
      <c r="F36" s="3">
        <f>F14*$E$24*$E$25*('Hydrology and Erodibility'!$E$6)^1.12</f>
        <v>0.023292395269991616</v>
      </c>
      <c r="G36" s="3">
        <f>G14*$E$24*$E$25*('Hydrology and Erodibility'!$E$6)^1.12</f>
        <v>0.031337480711054994</v>
      </c>
      <c r="H36" s="3">
        <f>H14*$E$24*$E$25*('Hydrology and Erodibility'!$E$6)^1.12</f>
        <v>0.038800969436925375</v>
      </c>
      <c r="I36" s="3">
        <f>I14*$E$24*$E$25*('Hydrology and Erodibility'!$E$6)^1.12</f>
        <v>0.0468203608981409</v>
      </c>
      <c r="J36" s="3">
        <f>J14*$E$24*$E$25*('Hydrology and Erodibility'!$E$6)^1.12</f>
        <v>0.06281267745903073</v>
      </c>
      <c r="K36" s="3">
        <f>K14*$E$24*$E$25*('Hydrology and Erodibility'!$E$6)^1.12</f>
        <v>0.08330670638855533</v>
      </c>
      <c r="L36" s="3">
        <f>L14*$E$24*$E$25*('Hydrology and Erodibility'!$E$6)^1.12</f>
        <v>0.10714896903711607</v>
      </c>
      <c r="M36" s="3">
        <f>M14*$E$24*$E$25*('Hydrology and Erodibility'!$E$6)^1.12</f>
        <v>0.13148040265574668</v>
      </c>
      <c r="N36" s="3">
        <f>N14*$E$24*$E$25*('Hydrology and Erodibility'!$E$6)^1.12</f>
        <v>0.1551633443520812</v>
      </c>
      <c r="O36" s="3">
        <f>O14*$E$24*$E$25*('Hydrology and Erodibility'!$E$6)^1.12</f>
        <v>0.20230536626184303</v>
      </c>
      <c r="P36" s="3">
        <f>P14*$E$24*$E$25*('Hydrology and Erodibility'!$E$6)^1.12</f>
        <v>0.2591526130928639</v>
      </c>
      <c r="Q36" s="3">
        <f>Q14*$E$24*$E$25*('Hydrology and Erodibility'!$E$6)^1.12</f>
        <v>0.31393770968318235</v>
      </c>
      <c r="R36" s="3">
        <f>R14*$E$24*$E$25*('Hydrology and Erodibility'!$E$6)^1.12</f>
        <v>0.4158558671757393</v>
      </c>
      <c r="S36" s="3">
        <f>S14*$E$24*$E$25*('Hydrology and Erodibility'!$E$6)^1.12</f>
        <v>0.5073230671211666</v>
      </c>
      <c r="T36" s="3">
        <f>T14*$E$24*$E$25*('Hydrology and Erodibility'!$E$6)^1.12</f>
        <v>0.5875289543400114</v>
      </c>
    </row>
    <row r="37" spans="1:20" ht="12.75">
      <c r="A37" s="5">
        <v>150</v>
      </c>
      <c r="B37" s="3">
        <f>B15*$E$24*$E$25*('Hydrology and Erodibility'!$E$6)^1.12</f>
        <v>0.002490520324488779</v>
      </c>
      <c r="C37" s="3">
        <f>C15*$E$24*$E$25*('Hydrology and Erodibility'!$E$6)^1.12</f>
        <v>0.004718810599804936</v>
      </c>
      <c r="D37" s="3">
        <f>D15*$E$24*$E$25*('Hydrology and Erodibility'!$E$6)^1.12</f>
        <v>0.00919230161525443</v>
      </c>
      <c r="E37" s="3">
        <f>E15*$E$24*$E$25*('Hydrology and Erodibility'!$E$6)^1.12</f>
        <v>0.018276508172662128</v>
      </c>
      <c r="F37" s="3">
        <f>F15*$E$24*$E$25*('Hydrology and Erodibility'!$E$6)^1.12</f>
        <v>0.0279932373732336</v>
      </c>
      <c r="G37" s="3">
        <f>G15*$E$24*$E$25*('Hydrology and Erodibility'!$E$6)^1.12</f>
        <v>0.03830987821593757</v>
      </c>
      <c r="H37" s="3">
        <f>H15*$E$24*$E$25*('Hydrology and Erodibility'!$E$6)^1.12</f>
        <v>0.04864693256455113</v>
      </c>
      <c r="I37" s="3">
        <f>I15*$E$24*$E$25*('Hydrology and Erodibility'!$E$6)^1.12</f>
        <v>0.05955949506952423</v>
      </c>
      <c r="J37" s="3">
        <f>J15*$E$24*$E$25*('Hydrology and Erodibility'!$E$6)^1.12</f>
        <v>0.08139150944028672</v>
      </c>
      <c r="K37" s="3">
        <f>K15*$E$24*$E$25*('Hydrology and Erodibility'!$E$6)^1.12</f>
        <v>0.1094812277954705</v>
      </c>
      <c r="L37" s="3">
        <f>L15*$E$24*$E$25*('Hydrology and Erodibility'!$E$6)^1.12</f>
        <v>0.1432625405082609</v>
      </c>
      <c r="M37" s="3">
        <f>M15*$E$24*$E$25*('Hydrology and Erodibility'!$E$6)^1.12</f>
        <v>0.17644607570011653</v>
      </c>
      <c r="N37" s="3">
        <f>N15*$E$24*$E$25*('Hydrology and Erodibility'!$E$6)^1.12</f>
        <v>0.21016032118247774</v>
      </c>
      <c r="O37" s="3">
        <f>O15*$E$24*$E$25*('Hydrology and Erodibility'!$E$6)^1.12</f>
        <v>0.2768727554755023</v>
      </c>
      <c r="P37" s="3">
        <f>P15*$E$24*$E$25*('Hydrology and Erodibility'!$E$6)^1.12</f>
        <v>0.35925732444539515</v>
      </c>
      <c r="Q37" s="3">
        <f>Q15*$E$24*$E$25*('Hydrology and Erodibility'!$E$6)^1.12</f>
        <v>0.4384697577208317</v>
      </c>
      <c r="R37" s="3">
        <f>R15*$E$24*$E$25*('Hydrology and Erodibility'!$E$6)^1.12</f>
        <v>0.5874859988338279</v>
      </c>
      <c r="S37" s="3">
        <f>S15*$E$24*$E$25*('Hydrology and Erodibility'!$E$6)^1.12</f>
        <v>0.7213302867164114</v>
      </c>
      <c r="T37" s="3">
        <f>T15*$E$24*$E$25*('Hydrology and Erodibility'!$E$6)^1.12</f>
        <v>0.8396887136885592</v>
      </c>
    </row>
    <row r="38" spans="1:20" ht="12.75">
      <c r="A38" s="5">
        <v>200</v>
      </c>
      <c r="B38" s="3">
        <f>B16*$E$24*$E$25*('Hydrology and Erodibility'!$E$6)^1.12</f>
        <v>0.0028762363994849736</v>
      </c>
      <c r="C38" s="3">
        <f>C16*$E$24*$E$25*('Hydrology and Erodibility'!$E$6)^1.12</f>
        <v>0.005084107572921867</v>
      </c>
      <c r="D38" s="3">
        <f>D16*$E$24*$E$25*('Hydrology and Erodibility'!$E$6)^1.12</f>
        <v>0.009491772097428207</v>
      </c>
      <c r="E38" s="3">
        <f>E16*$E$24*$E$25*('Hydrology and Erodibility'!$E$6)^1.12</f>
        <v>0.02009811004482367</v>
      </c>
      <c r="F38" s="3">
        <f>F16*$E$24*$E$25*('Hydrology and Erodibility'!$E$6)^1.12</f>
        <v>0.03140362839201324</v>
      </c>
      <c r="G38" s="3">
        <f>G16*$E$24*$E$25*('Hydrology and Erodibility'!$E$6)^1.12</f>
        <v>0.04390135440028442</v>
      </c>
      <c r="H38" s="3">
        <f>H16*$E$24*$E$25*('Hydrology and Erodibility'!$E$6)^1.12</f>
        <v>0.05701680068334535</v>
      </c>
      <c r="I38" s="3">
        <f>I16*$E$24*$E$25*('Hydrology and Erodibility'!$E$6)^1.12</f>
        <v>0.07017272324346722</v>
      </c>
      <c r="J38" s="3">
        <f>J16*$E$24*$E$25*('Hydrology and Erodibility'!$E$6)^1.12</f>
        <v>0.09711699573959928</v>
      </c>
      <c r="K38" s="3">
        <f>K16*$E$24*$E$25*('Hydrology and Erodibility'!$E$6)^1.12</f>
        <v>0.13260952188663908</v>
      </c>
      <c r="L38" s="3">
        <f>L16*$E$24*$E$25*('Hydrology and Erodibility'!$E$6)^1.12</f>
        <v>0.1744089109240836</v>
      </c>
      <c r="M38" s="3">
        <f>M16*$E$24*$E$25*('Hydrology and Erodibility'!$E$6)^1.12</f>
        <v>0.21682044695315905</v>
      </c>
      <c r="N38" s="3">
        <f>N16*$E$24*$E$25*('Hydrology and Erodibility'!$E$6)^1.12</f>
        <v>0.2598162037134741</v>
      </c>
      <c r="O38" s="3">
        <f>O16*$E$24*$E$25*('Hydrology and Erodibility'!$E$6)^1.12</f>
        <v>0.3446439049985724</v>
      </c>
      <c r="P38" s="3">
        <f>P16*$E$24*$E$25*('Hydrology and Erodibility'!$E$6)^1.12</f>
        <v>0.4499695991346344</v>
      </c>
      <c r="Q38" s="3">
        <f>Q16*$E$24*$E$25*('Hydrology and Erodibility'!$E$6)^1.12</f>
        <v>0.5522277335275712</v>
      </c>
      <c r="R38" s="3">
        <f>R16*$E$24*$E$25*('Hydrology and Erodibility'!$E$6)^1.12</f>
        <v>0.7457662003413823</v>
      </c>
      <c r="S38" s="3">
        <f>S16*$E$24*$E$25*('Hydrology and Erodibility'!$E$6)^1.12</f>
        <v>0.9207293154710204</v>
      </c>
      <c r="T38" s="3">
        <f>T16*$E$24*$E$25*('Hydrology and Erodibility'!$E$6)^1.12</f>
        <v>1.0761240282832636</v>
      </c>
    </row>
    <row r="39" spans="1:20" ht="12.75">
      <c r="A39" s="5">
        <v>250</v>
      </c>
      <c r="B39" s="3">
        <f>B17*$E$24*$E$25*('Hydrology and Erodibility'!$E$6)^1.12</f>
        <v>0.002782900578319515</v>
      </c>
      <c r="C39" s="3">
        <f>C17*$E$24*$E$25*('Hydrology and Erodibility'!$E$6)^1.12</f>
        <v>0.004947950880878689</v>
      </c>
      <c r="D39" s="3">
        <f>D17*$E$24*$E$25*('Hydrology and Erodibility'!$E$6)^1.12</f>
        <v>0.009793966587659441</v>
      </c>
      <c r="E39" s="3">
        <f>E17*$E$24*$E$25*('Hydrology and Erodibility'!$E$6)^1.12</f>
        <v>0.02133355731195556</v>
      </c>
      <c r="F39" s="3">
        <f>F17*$E$24*$E$25*('Hydrology and Erodibility'!$E$6)^1.12</f>
        <v>0.03471024004472399</v>
      </c>
      <c r="G39" s="3">
        <f>G17*$E$24*$E$25*('Hydrology and Erodibility'!$E$6)^1.12</f>
        <v>0.04877645100054302</v>
      </c>
      <c r="H39" s="3">
        <f>H17*$E$24*$E$25*('Hydrology and Erodibility'!$E$6)^1.12</f>
        <v>0.06403950841841553</v>
      </c>
      <c r="I39" s="3">
        <f>I17*$E$24*$E$25*('Hydrology and Erodibility'!$E$6)^1.12</f>
        <v>0.0793755223190824</v>
      </c>
      <c r="J39" s="3">
        <f>J17*$E$24*$E$25*('Hydrology and Erodibility'!$E$6)^1.12</f>
        <v>0.11130349554888548</v>
      </c>
      <c r="K39" s="3">
        <f>K17*$E$24*$E$25*('Hydrology and Erodibility'!$E$6)^1.12</f>
        <v>0.15290956574218803</v>
      </c>
      <c r="L39" s="3">
        <f>L17*$E$24*$E$25*('Hydrology and Erodibility'!$E$6)^1.12</f>
        <v>0.20311622103789825</v>
      </c>
      <c r="M39" s="3">
        <f>M17*$E$24*$E$25*('Hydrology and Erodibility'!$E$6)^1.12</f>
        <v>0.253449818339036</v>
      </c>
      <c r="N39" s="3">
        <f>N17*$E$24*$E$25*('Hydrology and Erodibility'!$E$6)^1.12</f>
        <v>0.3044277111897522</v>
      </c>
      <c r="O39" s="3">
        <f>O17*$E$24*$E$25*('Hydrology and Erodibility'!$E$6)^1.12</f>
        <v>0.4070738051376293</v>
      </c>
      <c r="P39" s="3">
        <f>P17*$E$24*$E$25*('Hydrology and Erodibility'!$E$6)^1.12</f>
        <v>0.5344464892176287</v>
      </c>
      <c r="Q39" s="3">
        <f>Q17*$E$24*$E$25*('Hydrology and Erodibility'!$E$6)^1.12</f>
        <v>0.6589054076921541</v>
      </c>
      <c r="R39" s="3">
        <f>R17*$E$24*$E$25*('Hydrology and Erodibility'!$E$6)^1.12</f>
        <v>0.894833320841033</v>
      </c>
      <c r="S39" s="3">
        <f>S17*$E$24*$E$25*('Hydrology and Erodibility'!$E$6)^1.12</f>
        <v>1.1089292693221602</v>
      </c>
      <c r="T39" s="3">
        <f>T17*$E$24*$E$25*('Hydrology and Erodibility'!$E$6)^1.12</f>
        <v>1.300061316616176</v>
      </c>
    </row>
    <row r="40" spans="1:20" ht="12.75">
      <c r="A40" s="5">
        <v>300</v>
      </c>
      <c r="B40" s="3">
        <f>B18*$E$24*$E$25*('Hydrology and Erodibility'!$E$6)^1.12</f>
        <v>0.0027031759465653248</v>
      </c>
      <c r="C40" s="3">
        <f>C18*$E$24*$E$25*('Hydrology and Erodibility'!$E$6)^1.12</f>
        <v>0.004829201429817256</v>
      </c>
      <c r="D40" s="3">
        <f>D18*$E$24*$E$25*('Hydrology and Erodibility'!$E$6)^1.12</f>
        <v>0.01009841833843564</v>
      </c>
      <c r="E40" s="3">
        <f>E18*$E$24*$E$25*('Hydrology and Erodibility'!$E$6)^1.12</f>
        <v>0.022545428421290252</v>
      </c>
      <c r="F40" s="3">
        <f>F18*$E$24*$E$25*('Hydrology and Erodibility'!$E$6)^1.12</f>
        <v>0.036866417821423594</v>
      </c>
      <c r="G40" s="3">
        <f>G18*$E$24*$E$25*('Hydrology and Erodibility'!$E$6)^1.12</f>
        <v>0.052990915193819654</v>
      </c>
      <c r="H40" s="3">
        <f>H18*$E$24*$E$25*('Hydrology and Erodibility'!$E$6)^1.12</f>
        <v>0.06980074159785427</v>
      </c>
      <c r="I40" s="3">
        <f>I18*$E$24*$E$25*('Hydrology and Erodibility'!$E$6)^1.12</f>
        <v>0.08780983325318453</v>
      </c>
      <c r="J40" s="3">
        <f>J18*$E$24*$E$25*('Hydrology and Erodibility'!$E$6)^1.12</f>
        <v>0.1240587221417066</v>
      </c>
      <c r="K40" s="3">
        <f>K18*$E$24*$E$25*('Hydrology and Erodibility'!$E$6)^1.12</f>
        <v>0.17220775354547735</v>
      </c>
      <c r="L40" s="3">
        <f>L18*$E$24*$E$25*('Hydrology and Erodibility'!$E$6)^1.12</f>
        <v>0.22898468171305086</v>
      </c>
      <c r="M40" s="3">
        <f>M18*$E$24*$E$25*('Hydrology and Erodibility'!$E$6)^1.12</f>
        <v>0.2870943772841463</v>
      </c>
      <c r="N40" s="3">
        <f>N18*$E$24*$E$25*('Hydrology and Erodibility'!$E$6)^1.12</f>
        <v>0.3464790456294354</v>
      </c>
      <c r="O40" s="3">
        <f>O18*$E$24*$E$25*('Hydrology and Erodibility'!$E$6)^1.12</f>
        <v>0.465539831402623</v>
      </c>
      <c r="P40" s="3">
        <f>P18*$E$24*$E$25*('Hydrology and Erodibility'!$E$6)^1.12</f>
        <v>0.6135202090776302</v>
      </c>
      <c r="Q40" s="3">
        <f>Q18*$E$24*$E$25*('Hydrology and Erodibility'!$E$6)^1.12</f>
        <v>0.759340713884747</v>
      </c>
      <c r="R40" s="3">
        <f>R18*$E$24*$E$25*('Hydrology and Erodibility'!$E$6)^1.12</f>
        <v>1.0360801609602601</v>
      </c>
      <c r="S40" s="3">
        <f>S18*$E$24*$E$25*('Hydrology and Erodibility'!$E$6)^1.12</f>
        <v>1.2884167815814551</v>
      </c>
      <c r="T40" s="3">
        <f>T18*$E$24*$E$25*('Hydrology and Erodibility'!$E$6)^1.12</f>
        <v>1.5139187965827583</v>
      </c>
    </row>
    <row r="41" spans="1:20" ht="12.75">
      <c r="A41" s="5">
        <v>400</v>
      </c>
      <c r="B41" s="3">
        <f>B19*$E$24*$E$25*('Hydrology and Erodibility'!$E$6)^1.12</f>
        <v>0.0025720419028082645</v>
      </c>
      <c r="C41" s="3">
        <f>C19*$E$24*$E$25*('Hydrology and Erodibility'!$E$6)^1.12</f>
        <v>0.005092642422587205</v>
      </c>
      <c r="D41" s="3">
        <f>D19*$E$24*$E$25*('Hydrology and Erodibility'!$E$6)^1.12</f>
        <v>0.01071016049764625</v>
      </c>
      <c r="E41" s="3">
        <f>E19*$E$24*$E$25*('Hydrology and Erodibility'!$E$6)^1.12</f>
        <v>0.024403716350024956</v>
      </c>
      <c r="F41" s="3">
        <f>F19*$E$24*$E$25*('Hydrology and Erodibility'!$E$6)^1.12</f>
        <v>0.04158571491861621</v>
      </c>
      <c r="G41" s="3">
        <f>G19*$E$24*$E$25*('Hydrology and Erodibility'!$E$6)^1.12</f>
        <v>0.06011455661704532</v>
      </c>
      <c r="H41" s="3">
        <f>H19*$E$24*$E$25*('Hydrology and Erodibility'!$E$6)^1.12</f>
        <v>0.08044946514143764</v>
      </c>
      <c r="I41" s="3">
        <f>I19*$E$24*$E$25*('Hydrology and Erodibility'!$E$6)^1.12</f>
        <v>0.10202905493770181</v>
      </c>
      <c r="J41" s="3">
        <f>J19*$E$24*$E$25*('Hydrology and Erodibility'!$E$6)^1.12</f>
        <v>0.1466618841108754</v>
      </c>
      <c r="K41" s="3">
        <f>K19*$E$24*$E$25*('Hydrology and Erodibility'!$E$6)^1.12</f>
        <v>0.20535079784838328</v>
      </c>
      <c r="L41" s="3">
        <f>L19*$E$24*$E$25*('Hydrology and Erodibility'!$E$6)^1.12</f>
        <v>0.2760213653403269</v>
      </c>
      <c r="M41" s="3">
        <f>M19*$E$24*$E$25*('Hydrology and Erodibility'!$E$6)^1.12</f>
        <v>0.3487518781979107</v>
      </c>
      <c r="N41" s="3">
        <f>N19*$E$24*$E$25*('Hydrology and Erodibility'!$E$6)^1.12</f>
        <v>0.42234214359767286</v>
      </c>
      <c r="O41" s="3">
        <f>O19*$E$24*$E$25*('Hydrology and Erodibility'!$E$6)^1.12</f>
        <v>0.5724039598014277</v>
      </c>
      <c r="P41" s="3">
        <f>P19*$E$24*$E$25*('Hydrology and Erodibility'!$E$6)^1.12</f>
        <v>0.7602270750461805</v>
      </c>
      <c r="Q41" s="3">
        <f>Q19*$E$24*$E$25*('Hydrology and Erodibility'!$E$6)^1.12</f>
        <v>0.9457618401314337</v>
      </c>
      <c r="R41" s="3">
        <f>R19*$E$24*$E$25*('Hydrology and Erodibility'!$E$6)^1.12</f>
        <v>1.3005933877343445</v>
      </c>
      <c r="S41" s="3">
        <f>S19*$E$24*$E$25*('Hydrology and Erodibility'!$E$6)^1.12</f>
        <v>1.6255785590425906</v>
      </c>
      <c r="T41" s="3">
        <f>T19*$E$24*$E$25*('Hydrology and Erodibility'!$E$6)^1.12</f>
        <v>1.9173616290738285</v>
      </c>
    </row>
    <row r="42" spans="1:20" ht="12.75">
      <c r="A42" s="5">
        <v>600</v>
      </c>
      <c r="B42" s="3">
        <f>B20*$E$24*$E$25*('Hydrology and Erodibility'!$E$6)^1.12</f>
        <v>0.002378766557955705</v>
      </c>
      <c r="C42" s="3">
        <f>C20*$E$24*$E$25*('Hydrology and Erodibility'!$E$6)^1.12</f>
        <v>0.005192976798239059</v>
      </c>
      <c r="D42" s="3">
        <f>D20*$E$24*$E$25*('Hydrology and Erodibility'!$E$6)^1.12</f>
        <v>0.011009235289632205</v>
      </c>
      <c r="E42" s="3">
        <f>E20*$E$24*$E$25*('Hydrology and Erodibility'!$E$6)^1.12</f>
        <v>0.027043528006976632</v>
      </c>
      <c r="F42" s="3">
        <f>F20*$E$24*$E$25*('Hydrology and Erodibility'!$E$6)^1.12</f>
        <v>0.04762405187573943</v>
      </c>
      <c r="G42" s="3">
        <f>G20*$E$24*$E$25*('Hydrology and Erodibility'!$E$6)^1.12</f>
        <v>0.07169877020289303</v>
      </c>
      <c r="H42" s="3">
        <f>H20*$E$24*$E$25*('Hydrology and Erodibility'!$E$6)^1.12</f>
        <v>0.0976902056258606</v>
      </c>
      <c r="I42" s="3">
        <f>I20*$E$24*$E$25*('Hydrology and Erodibility'!$E$6)^1.12</f>
        <v>0.12553517632758746</v>
      </c>
      <c r="J42" s="3">
        <f>J20*$E$24*$E$25*('Hydrology and Erodibility'!$E$6)^1.12</f>
        <v>0.18455792568125975</v>
      </c>
      <c r="K42" s="3">
        <f>K20*$E$24*$E$25*('Hydrology and Erodibility'!$E$6)^1.12</f>
        <v>0.26231899770566725</v>
      </c>
      <c r="L42" s="3">
        <f>L20*$E$24*$E$25*('Hydrology and Erodibility'!$E$6)^1.12</f>
        <v>0.35637537227376137</v>
      </c>
      <c r="M42" s="3">
        <f>M20*$E$24*$E$25*('Hydrology and Erodibility'!$E$6)^1.12</f>
        <v>0.4544491445101099</v>
      </c>
      <c r="N42" s="3">
        <f>N20*$E$24*$E$25*('Hydrology and Erodibility'!$E$6)^1.12</f>
        <v>0.5547824386618262</v>
      </c>
      <c r="O42" s="3">
        <f>O20*$E$24*$E$25*('Hydrology and Erodibility'!$E$6)^1.12</f>
        <v>0.7601737014641315</v>
      </c>
      <c r="P42" s="3">
        <f>P20*$E$24*$E$25*('Hydrology and Erodibility'!$E$6)^1.12</f>
        <v>1.0205345483623984</v>
      </c>
      <c r="Q42" s="3">
        <f>Q20*$E$24*$E$25*('Hydrology and Erodibility'!$E$6)^1.12</f>
        <v>1.2790861852769733</v>
      </c>
      <c r="R42" s="3">
        <f>R20*$E$24*$E$25*('Hydrology and Erodibility'!$E$6)^1.12</f>
        <v>1.7772508933868196</v>
      </c>
      <c r="S42" s="3">
        <f>S20*$E$24*$E$25*('Hydrology and Erodibility'!$E$6)^1.12</f>
        <v>2.2388085689020145</v>
      </c>
      <c r="T42" s="3">
        <f>T20*$E$24*$E$25*('Hydrology and Erodibility'!$E$6)^1.12</f>
        <v>2.6545722934011575</v>
      </c>
    </row>
    <row r="43" spans="1:20" ht="12.75">
      <c r="A43" s="5">
        <v>800</v>
      </c>
      <c r="B43" s="3">
        <f>B21*$E$24*$E$25*('Hydrology and Erodibility'!$E$6)^1.12</f>
        <v>0.0022377214929101474</v>
      </c>
      <c r="C43" s="3">
        <f>C21*$E$24*$E$25*('Hydrology and Erodibility'!$E$6)^1.12</f>
        <v>0.004922004920533251</v>
      </c>
      <c r="D43" s="3">
        <f>D21*$E$24*$E$25*('Hydrology and Erodibility'!$E$6)^1.12</f>
        <v>0.011368932274717079</v>
      </c>
      <c r="E43" s="3">
        <f>E21*$E$24*$E$25*('Hydrology and Erodibility'!$E$6)^1.12</f>
        <v>0.029166952056635817</v>
      </c>
      <c r="F43" s="3">
        <f>F21*$E$24*$E$25*('Hydrology and Erodibility'!$E$6)^1.12</f>
        <v>0.05248927972219163</v>
      </c>
      <c r="G43" s="3">
        <f>G21*$E$24*$E$25*('Hydrology and Erodibility'!$E$6)^1.12</f>
        <v>0.08032620373234688</v>
      </c>
      <c r="H43" s="3">
        <f>H21*$E$24*$E$25*('Hydrology and Erodibility'!$E$6)^1.12</f>
        <v>0.1111595563507155</v>
      </c>
      <c r="I43" s="3">
        <f>I21*$E$24*$E$25*('Hydrology and Erodibility'!$E$6)^1.12</f>
        <v>0.144429059379482</v>
      </c>
      <c r="J43" s="3">
        <f>J21*$E$24*$E$25*('Hydrology and Erodibility'!$E$6)^1.12</f>
        <v>0.2155661610918872</v>
      </c>
      <c r="K43" s="3">
        <f>K21*$E$24*$E$25*('Hydrology and Erodibility'!$E$6)^1.12</f>
        <v>0.3104296862020094</v>
      </c>
      <c r="L43" s="3">
        <f>L21*$E$24*$E$25*('Hydrology and Erodibility'!$E$6)^1.12</f>
        <v>0.424694113606368</v>
      </c>
      <c r="M43" s="3">
        <f>M21*$E$24*$E$25*('Hydrology and Erodibility'!$E$6)^1.12</f>
        <v>0.5448596197918298</v>
      </c>
      <c r="N43" s="3">
        <f>N21*$E$24*$E$25*('Hydrology and Erodibility'!$E$6)^1.12</f>
        <v>0.6691699328686886</v>
      </c>
      <c r="O43" s="3">
        <f>O21*$E$24*$E$25*('Hydrology and Erodibility'!$E$6)^1.12</f>
        <v>0.9243696822542669</v>
      </c>
      <c r="P43" s="3">
        <f>P21*$E$24*$E$25*('Hydrology and Erodibility'!$E$6)^1.12</f>
        <v>1.250100049502944</v>
      </c>
      <c r="Q43" s="3">
        <f>Q21*$E$24*$E$25*('Hydrology and Erodibility'!$E$6)^1.12</f>
        <v>1.5751621697816434</v>
      </c>
      <c r="R43" s="3">
        <f>R21*$E$24*$E$25*('Hydrology and Erodibility'!$E$6)^1.12</f>
        <v>2.2062889720830308</v>
      </c>
      <c r="S43" s="3">
        <f>S21*$E$24*$E$25*('Hydrology and Erodibility'!$E$6)^1.12</f>
        <v>2.793030660973032</v>
      </c>
      <c r="T43" s="3">
        <f>T21*$E$24*$E$25*('Hydrology and Erodibility'!$E$6)^1.12</f>
        <v>3.324294139602719</v>
      </c>
    </row>
    <row r="44" spans="1:20" ht="12.75">
      <c r="A44" s="5">
        <v>1000</v>
      </c>
      <c r="B44" s="3">
        <f>B22*$E$24*$E$25*('Hydrology and Erodibility'!$E$6)^1.12</f>
        <v>0.0021271634383177476</v>
      </c>
      <c r="C44" s="3">
        <f>C22*$E$24*$E$25*('Hydrology and Erodibility'!$E$6)^1.12</f>
        <v>0.005098430598879811</v>
      </c>
      <c r="D44" s="3">
        <f>D22*$E$24*$E$25*('Hydrology and Erodibility'!$E$6)^1.12</f>
        <v>0.011338667742672724</v>
      </c>
      <c r="E44" s="3">
        <f>E22*$E$24*$E$25*('Hydrology and Erodibility'!$E$6)^1.12</f>
        <v>0.030815633085207912</v>
      </c>
      <c r="F44" s="3">
        <f>F22*$E$24*$E$25*('Hydrology and Erodibility'!$E$6)^1.12</f>
        <v>0.05676457914494838</v>
      </c>
      <c r="G44" s="3">
        <f>G22*$E$24*$E$25*('Hydrology and Erodibility'!$E$6)^1.12</f>
        <v>0.08773589675665378</v>
      </c>
      <c r="H44" s="3">
        <f>H22*$E$24*$E$25*('Hydrology and Erodibility'!$E$6)^1.12</f>
        <v>0.12224004697811137</v>
      </c>
      <c r="I44" s="3">
        <f>I22*$E$24*$E$25*('Hydrology and Erodibility'!$E$6)^1.12</f>
        <v>0.16020816066418914</v>
      </c>
      <c r="J44" s="3">
        <f>J22*$E$24*$E$25*('Hydrology and Erodibility'!$E$6)^1.12</f>
        <v>0.24294438825114362</v>
      </c>
      <c r="K44" s="3">
        <f>K22*$E$24*$E$25*('Hydrology and Erodibility'!$E$6)^1.12</f>
        <v>0.352218090680835</v>
      </c>
      <c r="L44" s="3">
        <f>L22*$E$24*$E$25*('Hydrology and Erodibility'!$E$6)^1.12</f>
        <v>0.48539986233296084</v>
      </c>
      <c r="M44" s="3">
        <f>M22*$E$24*$E$25*('Hydrology and Erodibility'!$E$6)^1.12</f>
        <v>0.6258037553122401</v>
      </c>
      <c r="N44" s="3">
        <f>N22*$E$24*$E$25*('Hydrology and Erodibility'!$E$6)^1.12</f>
        <v>0.7711460007967643</v>
      </c>
      <c r="O44" s="3">
        <f>O22*$E$24*$E$25*('Hydrology and Erodibility'!$E$6)^1.12</f>
        <v>1.0728245168584931</v>
      </c>
      <c r="P44" s="3">
        <f>P22*$E$24*$E$25*('Hydrology and Erodibility'!$E$6)^1.12</f>
        <v>1.458568978971468</v>
      </c>
      <c r="Q44" s="3">
        <f>Q22*$E$24*$E$25*('Hydrology and Erodibility'!$E$6)^1.12</f>
        <v>1.8458904225844515</v>
      </c>
      <c r="R44" s="3">
        <f>R22*$E$24*$E$25*('Hydrology and Erodibility'!$E$6)^1.12</f>
        <v>2.6001002202449435</v>
      </c>
      <c r="S44" s="3">
        <f>S22*$E$24*$E$25*('Hydrology and Erodibility'!$E$6)^1.12</f>
        <v>3.30478112196506</v>
      </c>
      <c r="T44" s="3">
        <f>T22*$E$24*$E$25*('Hydrology and Erodibility'!$E$6)^1.12</f>
        <v>3.945319099773628</v>
      </c>
    </row>
    <row r="45" spans="1:20" ht="12.75">
      <c r="A45" s="5"/>
      <c r="B45" s="3"/>
      <c r="C45" s="3"/>
      <c r="D45" s="3"/>
      <c r="E45" s="3"/>
      <c r="F45" s="3"/>
      <c r="G45" s="3"/>
      <c r="H45" s="3"/>
      <c r="I45" s="3"/>
      <c r="J45" s="3"/>
      <c r="K45" s="3"/>
      <c r="L45" s="3"/>
      <c r="M45" s="3"/>
      <c r="N45" s="3"/>
      <c r="O45" s="3"/>
      <c r="P45" s="3"/>
      <c r="Q45" s="3"/>
      <c r="R45" s="3"/>
      <c r="S45" s="3"/>
      <c r="T45" s="3"/>
    </row>
    <row r="46" ht="12.75">
      <c r="A46" s="42" t="s">
        <v>34</v>
      </c>
    </row>
    <row r="47" spans="1:2" ht="12.75">
      <c r="A47" s="5"/>
      <c r="B47" s="5" t="s">
        <v>4</v>
      </c>
    </row>
    <row r="48" spans="1:20" ht="51">
      <c r="A48" s="40" t="s">
        <v>31</v>
      </c>
      <c r="B48" s="5">
        <v>0.2</v>
      </c>
      <c r="C48" s="5">
        <v>0.5</v>
      </c>
      <c r="D48" s="7">
        <v>1</v>
      </c>
      <c r="E48" s="7">
        <v>2</v>
      </c>
      <c r="F48" s="7">
        <v>3</v>
      </c>
      <c r="G48" s="7">
        <v>4</v>
      </c>
      <c r="H48" s="7">
        <v>5</v>
      </c>
      <c r="I48" s="7">
        <v>6</v>
      </c>
      <c r="J48" s="7">
        <v>8</v>
      </c>
      <c r="K48" s="7">
        <v>10</v>
      </c>
      <c r="L48" s="7">
        <v>12</v>
      </c>
      <c r="M48" s="7">
        <v>14</v>
      </c>
      <c r="N48" s="7">
        <v>16</v>
      </c>
      <c r="O48" s="7">
        <v>20</v>
      </c>
      <c r="P48" s="7">
        <v>25</v>
      </c>
      <c r="Q48" s="7">
        <v>30</v>
      </c>
      <c r="R48" s="7">
        <v>40</v>
      </c>
      <c r="S48" s="7">
        <v>50</v>
      </c>
      <c r="T48" s="7">
        <v>60</v>
      </c>
    </row>
    <row r="49" spans="1:20" ht="12.75">
      <c r="A49" s="5">
        <v>3</v>
      </c>
      <c r="B49" s="43">
        <f>((B28*2000/(62.4*('Hydrology and Erodibility'!$B$5/12)*('Hydrology and Erodibility'!$E$6*43560))*1000000))</f>
        <v>24.723501482237893</v>
      </c>
      <c r="C49" s="43">
        <f>((C28*2000/(62.4*('Hydrology and Erodibility'!$B$5/12)*('Hydrology and Erodibility'!$E$6*43560))*1000000))</f>
        <v>32.88678091488561</v>
      </c>
      <c r="D49" s="43">
        <f>((D28*2000/(62.4*('Hydrology and Erodibility'!$B$5/12)*('Hydrology and Erodibility'!$E$6*43560))*1000000))</f>
        <v>40.355090798378384</v>
      </c>
      <c r="E49" s="43">
        <f>((E28*2000/(62.4*('Hydrology and Erodibility'!$B$5/12)*('Hydrology and Erodibility'!$E$6*43560))*1000000))</f>
        <v>55.25229207138297</v>
      </c>
      <c r="F49" s="43">
        <f>((F28*2000/(62.4*('Hydrology and Erodibility'!$B$5/12)*('Hydrology and Erodibility'!$E$6*43560))*1000000))</f>
        <v>69.80299731693509</v>
      </c>
      <c r="G49" s="43">
        <f>((G28*2000/(62.4*('Hydrology and Erodibility'!$B$5/12)*('Hydrology and Erodibility'!$E$6*43560))*1000000))</f>
        <v>80.02150267017636</v>
      </c>
      <c r="H49" s="43">
        <f>((H28*2000/(62.4*('Hydrology and Erodibility'!$B$5/12)*('Hydrology and Erodibility'!$E$6*43560))*1000000))</f>
        <v>90.12098042489258</v>
      </c>
      <c r="I49" s="43">
        <f>((I28*2000/(62.4*('Hydrology and Erodibility'!$B$5/12)*('Hydrology and Erodibility'!$E$6*43560))*1000000))</f>
        <v>100.09773959626229</v>
      </c>
      <c r="J49" s="43">
        <f>((J28*2000/(62.4*('Hydrology and Erodibility'!$B$5/12)*('Hydrology and Erodibility'!$E$6*43560))*1000000))</f>
        <v>119.70576826842964</v>
      </c>
      <c r="K49" s="43">
        <f>((K28*2000/(62.4*('Hydrology and Erodibility'!$B$5/12)*('Hydrology and Erodibility'!$E$6*43560))*1000000))</f>
        <v>127.93657602102333</v>
      </c>
      <c r="L49" s="43">
        <f>((L28*2000/(62.4*('Hydrology and Erodibility'!$B$5/12)*('Hydrology and Erodibility'!$E$6*43560))*1000000))</f>
        <v>129.06183286902728</v>
      </c>
      <c r="M49" s="43">
        <f>((M28*2000/(62.4*('Hydrology and Erodibility'!$B$5/12)*('Hydrology and Erodibility'!$E$6*43560))*1000000))</f>
        <v>133.9643962357287</v>
      </c>
      <c r="N49" s="43">
        <f>((N28*2000/(62.4*('Hydrology and Erodibility'!$B$5/12)*('Hydrology and Erodibility'!$E$6*43560))*1000000))</f>
        <v>135.46800438773738</v>
      </c>
      <c r="O49" s="43">
        <f>((O28*2000/(62.4*('Hydrology and Erodibility'!$B$5/12)*('Hydrology and Erodibility'!$E$6*43560))*1000000))</f>
        <v>138.8538021270739</v>
      </c>
      <c r="P49" s="43">
        <f>((P28*2000/(62.4*('Hydrology and Erodibility'!$B$5/12)*('Hydrology and Erodibility'!$E$6*43560))*1000000))</f>
        <v>148.48385850100047</v>
      </c>
      <c r="Q49" s="43">
        <f>((Q28*2000/(62.4*('Hydrology and Erodibility'!$B$5/12)*('Hydrology and Erodibility'!$E$6*43560))*1000000))</f>
        <v>154.96726131229485</v>
      </c>
      <c r="R49" s="43">
        <f>((R28*2000/(62.4*('Hydrology and Erodibility'!$B$5/12)*('Hydrology and Erodibility'!$E$6*43560))*1000000))</f>
        <v>165.16410275751258</v>
      </c>
      <c r="S49" s="43">
        <f>((S28*2000/(62.4*('Hydrology and Erodibility'!$B$5/12)*('Hydrology and Erodibility'!$E$6*43560))*1000000))</f>
        <v>175.7117531558259</v>
      </c>
      <c r="T49" s="43">
        <f>((T28*2000/(62.4*('Hydrology and Erodibility'!$B$5/12)*('Hydrology and Erodibility'!$E$6*43560))*1000000))</f>
        <v>186.40654434985083</v>
      </c>
    </row>
    <row r="50" spans="1:20" ht="12.75">
      <c r="A50" s="6">
        <v>6</v>
      </c>
      <c r="B50" s="43">
        <f>((B29*2000/(62.4*('Hydrology and Erodibility'!$B$5/12)*('Hydrology and Erodibility'!$E$6*43560))*1000000))</f>
        <v>26.1107040821433</v>
      </c>
      <c r="C50" s="43">
        <f>((C29*2000/(62.4*('Hydrology and Erodibility'!$B$5/12)*('Hydrology and Erodibility'!$E$6*43560))*1000000))</f>
        <v>35.368144448236016</v>
      </c>
      <c r="D50" s="43">
        <f>((D29*2000/(62.4*('Hydrology and Erodibility'!$B$5/12)*('Hydrology and Erodibility'!$E$6*43560))*1000000))</f>
        <v>43.9999287590586</v>
      </c>
      <c r="E50" s="43">
        <f>((E29*2000/(62.4*('Hydrology and Erodibility'!$B$5/12)*('Hydrology and Erodibility'!$E$6*43560))*1000000))</f>
        <v>61.075450270501825</v>
      </c>
      <c r="F50" s="43">
        <f>((F29*2000/(62.4*('Hydrology and Erodibility'!$B$5/12)*('Hydrology and Erodibility'!$E$6*43560))*1000000))</f>
        <v>77.78187819782704</v>
      </c>
      <c r="G50" s="43">
        <f>((G29*2000/(62.4*('Hydrology and Erodibility'!$B$5/12)*('Hydrology and Erodibility'!$E$6*43560))*1000000))</f>
        <v>89.677979551952</v>
      </c>
      <c r="H50" s="43">
        <f>((H29*2000/(62.4*('Hydrology and Erodibility'!$B$5/12)*('Hydrology and Erodibility'!$E$6*43560))*1000000))</f>
        <v>101.4435857581828</v>
      </c>
      <c r="I50" s="43">
        <f>((I29*2000/(62.4*('Hydrology and Erodibility'!$B$5/12)*('Hydrology and Erodibility'!$E$6*43560))*1000000))</f>
        <v>113.08144742676923</v>
      </c>
      <c r="J50" s="43">
        <f>((J29*2000/(62.4*('Hydrology and Erodibility'!$B$5/12)*('Hydrology and Erodibility'!$E$6*43560))*1000000))</f>
        <v>136.00564202186578</v>
      </c>
      <c r="K50" s="43">
        <f>((K29*2000/(62.4*('Hydrology and Erodibility'!$B$5/12)*('Hydrology and Erodibility'!$E$6*43560))*1000000))</f>
        <v>154.34402492011927</v>
      </c>
      <c r="L50" s="43">
        <f>((L29*2000/(62.4*('Hydrology and Erodibility'!$B$5/12)*('Hydrology and Erodibility'!$E$6*43560))*1000000))</f>
        <v>168.34840529378462</v>
      </c>
      <c r="M50" s="43">
        <f>((M29*2000/(62.4*('Hydrology and Erodibility'!$B$5/12)*('Hydrology and Erodibility'!$E$6*43560))*1000000))</f>
        <v>182.25279510100881</v>
      </c>
      <c r="N50" s="43">
        <f>((N29*2000/(62.4*('Hydrology and Erodibility'!$B$5/12)*('Hydrology and Erodibility'!$E$6*43560))*1000000))</f>
        <v>196.05268154193206</v>
      </c>
      <c r="O50" s="43">
        <f>((O29*2000/(62.4*('Hydrology and Erodibility'!$B$5/12)*('Hydrology and Erodibility'!$E$6*43560))*1000000))</f>
        <v>219.42499581712974</v>
      </c>
      <c r="P50" s="43">
        <f>((P29*2000/(62.4*('Hydrology and Erodibility'!$B$5/12)*('Hydrology and Erodibility'!$E$6*43560))*1000000))</f>
        <v>245.40896773730677</v>
      </c>
      <c r="Q50" s="43">
        <f>((Q29*2000/(62.4*('Hydrology and Erodibility'!$B$5/12)*('Hydrology and Erodibility'!$E$6*43560))*1000000))</f>
        <v>271.1086316925464</v>
      </c>
      <c r="R50" s="43">
        <f>((R29*2000/(62.4*('Hydrology and Erodibility'!$B$5/12)*('Hydrology and Erodibility'!$E$6*43560))*1000000))</f>
        <v>310.7031131939138</v>
      </c>
      <c r="S50" s="43">
        <f>((S29*2000/(62.4*('Hydrology and Erodibility'!$B$5/12)*('Hydrology and Erodibility'!$E$6*43560))*1000000))</f>
        <v>346.2190899894748</v>
      </c>
      <c r="T50" s="43">
        <f>((T29*2000/(62.4*('Hydrology and Erodibility'!$B$5/12)*('Hydrology and Erodibility'!$E$6*43560))*1000000))</f>
        <v>374.35121395926905</v>
      </c>
    </row>
    <row r="51" spans="1:20" ht="12.75">
      <c r="A51" s="5">
        <v>9</v>
      </c>
      <c r="B51" s="43">
        <f>((B30*2000/(62.4*('Hydrology and Erodibility'!$B$5/12)*('Hydrology and Erodibility'!$E$6*43560))*1000000))</f>
        <v>26.616988487283805</v>
      </c>
      <c r="C51" s="43">
        <f>((C30*2000/(62.4*('Hydrology and Erodibility'!$B$5/12)*('Hydrology and Erodibility'!$E$6*43560))*1000000))</f>
        <v>36.43874935282228</v>
      </c>
      <c r="D51" s="43">
        <f>((D30*2000/(62.4*('Hydrology and Erodibility'!$B$5/12)*('Hydrology and Erodibility'!$E$6*43560))*1000000))</f>
        <v>45.69736265725755</v>
      </c>
      <c r="E51" s="43">
        <f>((E30*2000/(62.4*('Hydrology and Erodibility'!$B$5/12)*('Hydrology and Erodibility'!$E$6*43560))*1000000))</f>
        <v>63.94311897579657</v>
      </c>
      <c r="F51" s="43">
        <f>((F30*2000/(62.4*('Hydrology and Erodibility'!$B$5/12)*('Hydrology and Erodibility'!$E$6*43560))*1000000))</f>
        <v>81.81744244627522</v>
      </c>
      <c r="G51" s="43">
        <f>((G30*2000/(62.4*('Hydrology and Erodibility'!$B$5/12)*('Hydrology and Erodibility'!$E$6*43560))*1000000))</f>
        <v>94.64570914629518</v>
      </c>
      <c r="H51" s="43">
        <f>((H30*2000/(62.4*('Hydrology and Erodibility'!$B$5/12)*('Hydrology and Erodibility'!$E$6*43560))*1000000))</f>
        <v>107.3402454229201</v>
      </c>
      <c r="I51" s="43">
        <f>((I30*2000/(62.4*('Hydrology and Erodibility'!$B$5/12)*('Hydrology and Erodibility'!$E$6*43560))*1000000))</f>
        <v>119.90762702864487</v>
      </c>
      <c r="J51" s="43">
        <f>((J30*2000/(62.4*('Hydrology and Erodibility'!$B$5/12)*('Hydrology and Erodibility'!$E$6*43560))*1000000))</f>
        <v>144.69716268484706</v>
      </c>
      <c r="K51" s="43">
        <f>((K30*2000/(62.4*('Hydrology and Erodibility'!$B$5/12)*('Hydrology and Erodibility'!$E$6*43560))*1000000))</f>
        <v>169.08211114258359</v>
      </c>
      <c r="L51" s="43">
        <f>((L30*2000/(62.4*('Hydrology and Erodibility'!$B$5/12)*('Hydrology and Erodibility'!$E$6*43560))*1000000))</f>
        <v>197.5063619047879</v>
      </c>
      <c r="M51" s="43">
        <f>((M30*2000/(62.4*('Hydrology and Erodibility'!$B$5/12)*('Hydrology and Erodibility'!$E$6*43560))*1000000))</f>
        <v>221.18261314382565</v>
      </c>
      <c r="N51" s="43">
        <f>((N30*2000/(62.4*('Hydrology and Erodibility'!$B$5/12)*('Hydrology and Erodibility'!$E$6*43560))*1000000))</f>
        <v>240.301122765894</v>
      </c>
      <c r="O51" s="43">
        <f>((O30*2000/(62.4*('Hydrology and Erodibility'!$B$5/12)*('Hydrology and Erodibility'!$E$6*43560))*1000000))</f>
        <v>282.2843608887746</v>
      </c>
      <c r="P51" s="43">
        <f>((P30*2000/(62.4*('Hydrology and Erodibility'!$B$5/12)*('Hydrology and Erodibility'!$E$6*43560))*1000000))</f>
        <v>330.7023360107476</v>
      </c>
      <c r="Q51" s="43">
        <f>((Q30*2000/(62.4*('Hydrology and Erodibility'!$B$5/12)*('Hydrology and Erodibility'!$E$6*43560))*1000000))</f>
        <v>370.1745180494375</v>
      </c>
      <c r="R51" s="43">
        <f>((R30*2000/(62.4*('Hydrology and Erodibility'!$B$5/12)*('Hydrology and Erodibility'!$E$6*43560))*1000000))</f>
        <v>447.720563833511</v>
      </c>
      <c r="S51" s="43">
        <f>((S30*2000/(62.4*('Hydrology and Erodibility'!$B$5/12)*('Hydrology and Erodibility'!$E$6*43560))*1000000))</f>
        <v>508.1306228222742</v>
      </c>
      <c r="T51" s="43">
        <f>((T30*2000/(62.4*('Hydrology and Erodibility'!$B$5/12)*('Hydrology and Erodibility'!$E$6*43560))*1000000))</f>
        <v>560.0864387741321</v>
      </c>
    </row>
    <row r="52" spans="1:20" ht="12.75">
      <c r="A52" s="5">
        <v>12</v>
      </c>
      <c r="B52" s="43">
        <f>((B31*2000/(62.4*('Hydrology and Erodibility'!$B$5/12)*('Hydrology and Erodibility'!$E$6*43560))*1000000))</f>
        <v>26.828829136476873</v>
      </c>
      <c r="C52" s="43">
        <f>((C31*2000/(62.4*('Hydrology and Erodibility'!$B$5/12)*('Hydrology and Erodibility'!$E$6*43560))*1000000))</f>
        <v>37.006474920885765</v>
      </c>
      <c r="D52" s="43">
        <f>((D31*2000/(62.4*('Hydrology and Erodibility'!$B$5/12)*('Hydrology and Erodibility'!$E$6*43560))*1000000))</f>
        <v>46.67455110114051</v>
      </c>
      <c r="E52" s="43">
        <f>((E31*2000/(62.4*('Hydrology and Erodibility'!$B$5/12)*('Hydrology and Erodibility'!$E$6*43560))*1000000))</f>
        <v>65.68369683243832</v>
      </c>
      <c r="F52" s="43">
        <f>((F31*2000/(62.4*('Hydrology and Erodibility'!$B$5/12)*('Hydrology and Erodibility'!$E$6*43560))*1000000))</f>
        <v>84.32518683939087</v>
      </c>
      <c r="G52" s="43">
        <f>((G31*2000/(62.4*('Hydrology and Erodibility'!$B$5/12)*('Hydrology and Erodibility'!$E$6*43560))*1000000))</f>
        <v>97.77761946457468</v>
      </c>
      <c r="H52" s="43">
        <f>((H31*2000/(62.4*('Hydrology and Erodibility'!$B$5/12)*('Hydrology and Erodibility'!$E$6*43560))*1000000))</f>
        <v>111.09584282593333</v>
      </c>
      <c r="I52" s="43">
        <f>((I31*2000/(62.4*('Hydrology and Erodibility'!$B$5/12)*('Hydrology and Erodibility'!$E$6*43560))*1000000))</f>
        <v>124.28908164461802</v>
      </c>
      <c r="J52" s="43">
        <f>((J31*2000/(62.4*('Hydrology and Erodibility'!$B$5/12)*('Hydrology and Erodibility'!$E$6*43560))*1000000))</f>
        <v>150.3395698966199</v>
      </c>
      <c r="K52" s="43">
        <f>((K31*2000/(62.4*('Hydrology and Erodibility'!$B$5/12)*('Hydrology and Erodibility'!$E$6*43560))*1000000))</f>
        <v>180.62948950670662</v>
      </c>
      <c r="L52" s="43">
        <f>((L31*2000/(62.4*('Hydrology and Erodibility'!$B$5/12)*('Hydrology and Erodibility'!$E$6*43560))*1000000))</f>
        <v>215.0440161939924</v>
      </c>
      <c r="M52" s="43">
        <f>((M31*2000/(62.4*('Hydrology and Erodibility'!$B$5/12)*('Hydrology and Erodibility'!$E$6*43560))*1000000))</f>
        <v>248.97445735579652</v>
      </c>
      <c r="N52" s="43">
        <f>((N31*2000/(62.4*('Hydrology and Erodibility'!$B$5/12)*('Hydrology and Erodibility'!$E$6*43560))*1000000))</f>
        <v>278.0017366110511</v>
      </c>
      <c r="O52" s="43">
        <f>((O31*2000/(62.4*('Hydrology and Erodibility'!$B$5/12)*('Hydrology and Erodibility'!$E$6*43560))*1000000))</f>
        <v>335.2048920705171</v>
      </c>
      <c r="P52" s="43">
        <f>((P31*2000/(62.4*('Hydrology and Erodibility'!$B$5/12)*('Hydrology and Erodibility'!$E$6*43560))*1000000))</f>
        <v>403.1917703607498</v>
      </c>
      <c r="Q52" s="43">
        <f>((Q31*2000/(62.4*('Hydrology and Erodibility'!$B$5/12)*('Hydrology and Erodibility'!$E$6*43560))*1000000))</f>
        <v>461.4464021056517</v>
      </c>
      <c r="R52" s="43">
        <f>((R31*2000/(62.4*('Hydrology and Erodibility'!$B$5/12)*('Hydrology and Erodibility'!$E$6*43560))*1000000))</f>
        <v>571.490038217739</v>
      </c>
      <c r="S52" s="43">
        <f>((S31*2000/(62.4*('Hydrology and Erodibility'!$B$5/12)*('Hydrology and Erodibility'!$E$6*43560))*1000000))</f>
        <v>662.7889826296142</v>
      </c>
      <c r="T52" s="43">
        <f>((T31*2000/(62.4*('Hydrology and Erodibility'!$B$5/12)*('Hydrology and Erodibility'!$E$6*43560))*1000000))</f>
        <v>740.5641512479019</v>
      </c>
    </row>
    <row r="53" spans="1:20" ht="12.75">
      <c r="A53" s="5">
        <v>15</v>
      </c>
      <c r="B53" s="43">
        <f>((B32*2000/(62.4*('Hydrology and Erodibility'!$B$5/12)*('Hydrology and Erodibility'!$E$6*43560))*1000000))</f>
        <v>26.906518485264822</v>
      </c>
      <c r="C53" s="43">
        <f>((C32*2000/(62.4*('Hydrology and Erodibility'!$B$5/12)*('Hydrology and Erodibility'!$E$6*43560))*1000000))</f>
        <v>37.331121810642024</v>
      </c>
      <c r="D53" s="43">
        <f>((D32*2000/(62.4*('Hydrology and Erodibility'!$B$5/12)*('Hydrology and Erodibility'!$E$6*43560))*1000000))</f>
        <v>47.29258402523199</v>
      </c>
      <c r="E53" s="43">
        <f>((E32*2000/(62.4*('Hydrology and Erodibility'!$B$5/12)*('Hydrology and Erodibility'!$E$6*43560))*1000000))</f>
        <v>66.84825175676929</v>
      </c>
      <c r="F53" s="43">
        <f>((F32*2000/(62.4*('Hydrology and Erodibility'!$B$5/12)*('Hydrology and Erodibility'!$E$6*43560))*1000000))</f>
        <v>86.04242769033183</v>
      </c>
      <c r="G53" s="43">
        <f>((G32*2000/(62.4*('Hydrology and Erodibility'!$B$5/12)*('Hydrology and Erodibility'!$E$6*43560))*1000000))</f>
        <v>99.95200196345301</v>
      </c>
      <c r="H53" s="43">
        <f>((H32*2000/(62.4*('Hydrology and Erodibility'!$B$5/12)*('Hydrology and Erodibility'!$E$6*43560))*1000000))</f>
        <v>113.72810681829431</v>
      </c>
      <c r="I53" s="43">
        <f>((I32*2000/(62.4*('Hydrology and Erodibility'!$B$5/12)*('Hydrology and Erodibility'!$E$6*43560))*1000000))</f>
        <v>127.3819503466507</v>
      </c>
      <c r="J53" s="43">
        <f>((J32*2000/(62.4*('Hydrology and Erodibility'!$B$5/12)*('Hydrology and Erodibility'!$E$6*43560))*1000000))</f>
        <v>154.36360505007485</v>
      </c>
      <c r="K53" s="43">
        <f>((K32*2000/(62.4*('Hydrology and Erodibility'!$B$5/12)*('Hydrology and Erodibility'!$E$6*43560))*1000000))</f>
        <v>190.4906273418497</v>
      </c>
      <c r="L53" s="43">
        <f>((L32*2000/(62.4*('Hydrology and Erodibility'!$B$5/12)*('Hydrology and Erodibility'!$E$6*43560))*1000000))</f>
        <v>230.79163885579325</v>
      </c>
      <c r="M53" s="43">
        <f>((M32*2000/(62.4*('Hydrology and Erodibility'!$B$5/12)*('Hydrology and Erodibility'!$E$6*43560))*1000000))</f>
        <v>270.54622802716807</v>
      </c>
      <c r="N53" s="43">
        <f>((N32*2000/(62.4*('Hydrology and Erodibility'!$B$5/12)*('Hydrology and Erodibility'!$E$6*43560))*1000000))</f>
        <v>309.82881278623944</v>
      </c>
      <c r="O53" s="43">
        <f>((O32*2000/(62.4*('Hydrology and Erodibility'!$B$5/12)*('Hydrology and Erodibility'!$E$6*43560))*1000000))</f>
        <v>382.6354352268186</v>
      </c>
      <c r="P53" s="43">
        <f>((P32*2000/(62.4*('Hydrology and Erodibility'!$B$5/12)*('Hydrology and Erodibility'!$E$6*43560))*1000000))</f>
        <v>466.3254936701505</v>
      </c>
      <c r="Q53" s="43">
        <f>((Q32*2000/(62.4*('Hydrology and Erodibility'!$B$5/12)*('Hydrology and Erodibility'!$E$6*43560))*1000000))</f>
        <v>548.5942054907948</v>
      </c>
      <c r="R53" s="43">
        <f>((R32*2000/(62.4*('Hydrology and Erodibility'!$B$5/12)*('Hydrology and Erodibility'!$E$6*43560))*1000000))</f>
        <v>688.0403975537582</v>
      </c>
      <c r="S53" s="43">
        <f>((S32*2000/(62.4*('Hydrology and Erodibility'!$B$5/12)*('Hydrology and Erodibility'!$E$6*43560))*1000000))</f>
        <v>811.7836758180114</v>
      </c>
      <c r="T53" s="43">
        <f>((T32*2000/(62.4*('Hydrology and Erodibility'!$B$5/12)*('Hydrology and Erodibility'!$E$6*43560))*1000000))</f>
        <v>916.7281572087835</v>
      </c>
    </row>
    <row r="54" spans="1:20" ht="12.75">
      <c r="A54" s="5">
        <v>25</v>
      </c>
      <c r="B54" s="43">
        <f>((B33*2000/(62.4*('Hydrology and Erodibility'!$B$5/12)*('Hydrology and Erodibility'!$E$6*43560))*1000000))</f>
        <v>26.796566894958076</v>
      </c>
      <c r="C54" s="43">
        <f>((C33*2000/(62.4*('Hydrology and Erodibility'!$B$5/12)*('Hydrology and Erodibility'!$E$6*43560))*1000000))</f>
        <v>37.679200496109814</v>
      </c>
      <c r="D54" s="43">
        <f>((D33*2000/(62.4*('Hydrology and Erodibility'!$B$5/12)*('Hydrology and Erodibility'!$E$6*43560))*1000000))</f>
        <v>53.57664357230984</v>
      </c>
      <c r="E54" s="43">
        <f>((E33*2000/(62.4*('Hydrology and Erodibility'!$B$5/12)*('Hydrology and Erodibility'!$E$6*43560))*1000000))</f>
        <v>84.73951658938543</v>
      </c>
      <c r="F54" s="43">
        <f>((F33*2000/(62.4*('Hydrology and Erodibility'!$B$5/12)*('Hydrology and Erodibility'!$E$6*43560))*1000000))</f>
        <v>110.1216842252433</v>
      </c>
      <c r="G54" s="43">
        <f>((G33*2000/(62.4*('Hydrology and Erodibility'!$B$5/12)*('Hydrology and Erodibility'!$E$6*43560))*1000000))</f>
        <v>135.1912168703384</v>
      </c>
      <c r="H54" s="43">
        <f>((H33*2000/(62.4*('Hydrology and Erodibility'!$B$5/12)*('Hydrology and Erodibility'!$E$6*43560))*1000000))</f>
        <v>160.00367343589608</v>
      </c>
      <c r="I54" s="43">
        <f>((I33*2000/(62.4*('Hydrology and Erodibility'!$B$5/12)*('Hydrology and Erodibility'!$E$6*43560))*1000000))</f>
        <v>184.59553530195282</v>
      </c>
      <c r="J54" s="43">
        <f>((J33*2000/(62.4*('Hydrology and Erodibility'!$B$5/12)*('Hydrology and Erodibility'!$E$6*43560))*1000000))</f>
        <v>228.14733792406287</v>
      </c>
      <c r="K54" s="43">
        <f>((K33*2000/(62.4*('Hydrology and Erodibility'!$B$5/12)*('Hydrology and Erodibility'!$E$6*43560))*1000000))</f>
        <v>286.2273252837106</v>
      </c>
      <c r="L54" s="43">
        <f>((L33*2000/(62.4*('Hydrology and Erodibility'!$B$5/12)*('Hydrology and Erodibility'!$E$6*43560))*1000000))</f>
        <v>353.55811968674004</v>
      </c>
      <c r="M54" s="43">
        <f>((M33*2000/(62.4*('Hydrology and Erodibility'!$B$5/12)*('Hydrology and Erodibility'!$E$6*43560))*1000000))</f>
        <v>420.1343172895578</v>
      </c>
      <c r="N54" s="43">
        <f>((N33*2000/(62.4*('Hydrology and Erodibility'!$B$5/12)*('Hydrology and Erodibility'!$E$6*43560))*1000000))</f>
        <v>481.1443200556352</v>
      </c>
      <c r="O54" s="43">
        <f>((O33*2000/(62.4*('Hydrology and Erodibility'!$B$5/12)*('Hydrology and Erodibility'!$E$6*43560))*1000000))</f>
        <v>601.6508458224638</v>
      </c>
      <c r="P54" s="43">
        <f>((P33*2000/(62.4*('Hydrology and Erodibility'!$B$5/12)*('Hydrology and Erodibility'!$E$6*43560))*1000000))</f>
        <v>747.5014192847932</v>
      </c>
      <c r="Q54" s="43">
        <f>((Q33*2000/(62.4*('Hydrology and Erodibility'!$B$5/12)*('Hydrology and Erodibility'!$E$6*43560))*1000000))</f>
        <v>881.7184711544394</v>
      </c>
      <c r="R54" s="43">
        <f>((R33*2000/(62.4*('Hydrology and Erodibility'!$B$5/12)*('Hydrology and Erodibility'!$E$6*43560))*1000000))</f>
        <v>1122.135060435162</v>
      </c>
      <c r="S54" s="43">
        <f>((S33*2000/(62.4*('Hydrology and Erodibility'!$B$5/12)*('Hydrology and Erodibility'!$E$6*43560))*1000000))</f>
        <v>1335.1371162468683</v>
      </c>
      <c r="T54" s="43">
        <f>((T33*2000/(62.4*('Hydrology and Erodibility'!$B$5/12)*('Hydrology and Erodibility'!$E$6*43560))*1000000))</f>
        <v>1522.360570372959</v>
      </c>
    </row>
    <row r="55" spans="1:20" ht="12.75">
      <c r="A55" s="5">
        <v>50</v>
      </c>
      <c r="B55" s="43">
        <f>((B34*2000/(62.4*('Hydrology and Erodibility'!$B$5/12)*('Hydrology and Erodibility'!$E$6*43560))*1000000))</f>
        <v>26.020103681424494</v>
      </c>
      <c r="C55" s="43">
        <f>((C34*2000/(62.4*('Hydrology and Erodibility'!$B$5/12)*('Hydrology and Erodibility'!$E$6*43560))*1000000))</f>
        <v>42.58001376362763</v>
      </c>
      <c r="D55" s="43">
        <f>((D34*2000/(62.4*('Hydrology and Erodibility'!$B$5/12)*('Hydrology and Erodibility'!$E$6*43560))*1000000))</f>
        <v>69.8222372787931</v>
      </c>
      <c r="E55" s="43">
        <f>((E34*2000/(62.4*('Hydrology and Erodibility'!$B$5/12)*('Hydrology and Erodibility'!$E$6*43560))*1000000))</f>
        <v>113.03760148832949</v>
      </c>
      <c r="F55" s="43">
        <f>((F34*2000/(62.4*('Hydrology and Erodibility'!$B$5/12)*('Hydrology and Erodibility'!$E$6*43560))*1000000))</f>
        <v>161.17601739239564</v>
      </c>
      <c r="G55" s="43">
        <f>((G34*2000/(62.4*('Hydrology and Erodibility'!$B$5/12)*('Hydrology and Erodibility'!$E$6*43560))*1000000))</f>
        <v>203.59124557477736</v>
      </c>
      <c r="H55" s="43">
        <f>((H34*2000/(62.4*('Hydrology and Erodibility'!$B$5/12)*('Hydrology and Erodibility'!$E$6*43560))*1000000))</f>
        <v>245.7231287700043</v>
      </c>
      <c r="I55" s="43">
        <f>((I34*2000/(62.4*('Hydrology and Erodibility'!$B$5/12)*('Hydrology and Erodibility'!$E$6*43560))*1000000))</f>
        <v>287.6078934966804</v>
      </c>
      <c r="J55" s="43">
        <f>((J34*2000/(62.4*('Hydrology and Erodibility'!$B$5/12)*('Hydrology and Erodibility'!$E$6*43560))*1000000))</f>
        <v>370.73538507856125</v>
      </c>
      <c r="K55" s="43">
        <f>((K34*2000/(62.4*('Hydrology and Erodibility'!$B$5/12)*('Hydrology and Erodibility'!$E$6*43560))*1000000))</f>
        <v>479.46875149827224</v>
      </c>
      <c r="L55" s="43">
        <f>((L34*2000/(62.4*('Hydrology and Erodibility'!$B$5/12)*('Hydrology and Erodibility'!$E$6*43560))*1000000))</f>
        <v>603.0473183763322</v>
      </c>
      <c r="M55" s="43">
        <f>((M34*2000/(62.4*('Hydrology and Erodibility'!$B$5/12)*('Hydrology and Erodibility'!$E$6*43560))*1000000))</f>
        <v>730.9276940467237</v>
      </c>
      <c r="N55" s="43">
        <f>((N34*2000/(62.4*('Hydrology and Erodibility'!$B$5/12)*('Hydrology and Erodibility'!$E$6*43560))*1000000))</f>
        <v>852.7445987205958</v>
      </c>
      <c r="O55" s="43">
        <f>((O34*2000/(62.4*('Hydrology and Erodibility'!$B$5/12)*('Hydrology and Erodibility'!$E$6*43560))*1000000))</f>
        <v>1083.8958523076833</v>
      </c>
      <c r="P55" s="43">
        <f>((P34*2000/(62.4*('Hydrology and Erodibility'!$B$5/12)*('Hydrology and Erodibility'!$E$6*43560))*1000000))</f>
        <v>1366.9847494395926</v>
      </c>
      <c r="Q55" s="43">
        <f>((Q34*2000/(62.4*('Hydrology and Erodibility'!$B$5/12)*('Hydrology and Erodibility'!$E$6*43560))*1000000))</f>
        <v>1636.8400978991751</v>
      </c>
      <c r="R55" s="43">
        <f>((R34*2000/(62.4*('Hydrology and Erodibility'!$B$5/12)*('Hydrology and Erodibility'!$E$6*43560))*1000000))</f>
        <v>2129.1295775490057</v>
      </c>
      <c r="S55" s="43">
        <f>((S34*2000/(62.4*('Hydrology and Erodibility'!$B$5/12)*('Hydrology and Erodibility'!$E$6*43560))*1000000))</f>
        <v>2564.54486287623</v>
      </c>
      <c r="T55" s="43">
        <f>((T34*2000/(62.4*('Hydrology and Erodibility'!$B$5/12)*('Hydrology and Erodibility'!$E$6*43560))*1000000))</f>
        <v>2940.686337988762</v>
      </c>
    </row>
    <row r="56" spans="1:20" ht="12.75">
      <c r="A56" s="5">
        <v>75</v>
      </c>
      <c r="B56" s="43">
        <f>((B35*2000/(62.4*('Hydrology and Erodibility'!$B$5/12)*('Hydrology and Erodibility'!$E$6*43560))*1000000))</f>
        <v>25.252865303442544</v>
      </c>
      <c r="C56" s="43">
        <f>((C35*2000/(62.4*('Hydrology and Erodibility'!$B$5/12)*('Hydrology and Erodibility'!$E$6*43560))*1000000))</f>
        <v>41.7655582046621</v>
      </c>
      <c r="D56" s="43">
        <f>((D35*2000/(62.4*('Hydrology and Erodibility'!$B$5/12)*('Hydrology and Erodibility'!$E$6*43560))*1000000))</f>
        <v>74.34964727151502</v>
      </c>
      <c r="E56" s="43">
        <f>((E35*2000/(62.4*('Hydrology and Erodibility'!$B$5/12)*('Hydrology and Erodibility'!$E$6*43560))*1000000))</f>
        <v>134.13190481086843</v>
      </c>
      <c r="F56" s="43">
        <f>((F35*2000/(62.4*('Hydrology and Erodibility'!$B$5/12)*('Hydrology and Erodibility'!$E$6*43560))*1000000))</f>
        <v>193.69144794366625</v>
      </c>
      <c r="G56" s="43">
        <f>((G35*2000/(62.4*('Hydrology and Erodibility'!$B$5/12)*('Hydrology and Erodibility'!$E$6*43560))*1000000))</f>
        <v>253.01704593358096</v>
      </c>
      <c r="H56" s="43">
        <f>((H35*2000/(62.4*('Hydrology and Erodibility'!$B$5/12)*('Hydrology and Erodibility'!$E$6*43560))*1000000))</f>
        <v>312.1156144290719</v>
      </c>
      <c r="I56" s="43">
        <f>((I35*2000/(62.4*('Hydrology and Erodibility'!$B$5/12)*('Hydrology and Erodibility'!$E$6*43560))*1000000))</f>
        <v>370.9991267347469</v>
      </c>
      <c r="J56" s="43">
        <f>((J35*2000/(62.4*('Hydrology and Erodibility'!$B$5/12)*('Hydrology and Erodibility'!$E$6*43560))*1000000))</f>
        <v>488.1707880067797</v>
      </c>
      <c r="K56" s="43">
        <f>((K35*2000/(62.4*('Hydrology and Erodibility'!$B$5/12)*('Hydrology and Erodibility'!$E$6*43560))*1000000))</f>
        <v>642.0774760028237</v>
      </c>
      <c r="L56" s="43">
        <f>((L35*2000/(62.4*('Hydrology and Erodibility'!$B$5/12)*('Hydrology and Erodibility'!$E$6*43560))*1000000))</f>
        <v>821.8243446695541</v>
      </c>
      <c r="M56" s="43">
        <f>((M35*2000/(62.4*('Hydrology and Erodibility'!$B$5/12)*('Hydrology and Erodibility'!$E$6*43560))*1000000))</f>
        <v>995.3330347992351</v>
      </c>
      <c r="N56" s="43">
        <f>((N35*2000/(62.4*('Hydrology and Erodibility'!$B$5/12)*('Hydrology and Erodibility'!$E$6*43560))*1000000))</f>
        <v>1173.328918590952</v>
      </c>
      <c r="O56" s="43">
        <f>((O35*2000/(62.4*('Hydrology and Erodibility'!$B$5/12)*('Hydrology and Erodibility'!$E$6*43560))*1000000))</f>
        <v>1511.1568425698692</v>
      </c>
      <c r="P56" s="51">
        <f>((P35*2000/(62.4*('Hydrology and Erodibility'!$B$5/12)*('Hydrology and Erodibility'!$E$6*43560))*1000000))</f>
        <v>1928.4864819177938</v>
      </c>
      <c r="Q56" s="43">
        <f>((Q35*2000/(62.4*('Hydrology and Erodibility'!$B$5/12)*('Hydrology and Erodibility'!$E$6*43560))*1000000))</f>
        <v>2321.3944304691045</v>
      </c>
      <c r="R56" s="43">
        <f>((R35*2000/(62.4*('Hydrology and Erodibility'!$B$5/12)*('Hydrology and Erodibility'!$E$6*43560))*1000000))</f>
        <v>3052.2124277753383</v>
      </c>
      <c r="S56" s="43">
        <f>((S35*2000/(62.4*('Hydrology and Erodibility'!$B$5/12)*('Hydrology and Erodibility'!$E$6*43560))*1000000))</f>
        <v>3702.364712682607</v>
      </c>
      <c r="T56" s="43">
        <f>((T35*2000/(62.4*('Hydrology and Erodibility'!$B$5/12)*('Hydrology and Erodibility'!$E$6*43560))*1000000))</f>
        <v>4274.67784991499</v>
      </c>
    </row>
    <row r="57" spans="1:20" ht="12.75">
      <c r="A57" s="5">
        <v>100</v>
      </c>
      <c r="B57" s="43">
        <f>((B36*2000/(62.4*('Hydrology and Erodibility'!$B$5/12)*('Hydrology and Erodibility'!$E$6*43560))*1000000))</f>
        <v>24.581785260947914</v>
      </c>
      <c r="C57" s="43">
        <f>((C36*2000/(62.4*('Hydrology and Erodibility'!$B$5/12)*('Hydrology and Erodibility'!$E$6*43560))*1000000))</f>
        <v>46.08345409382261</v>
      </c>
      <c r="D57" s="43">
        <f>((D36*2000/(62.4*('Hydrology and Erodibility'!$B$5/12)*('Hydrology and Erodibility'!$E$6*43560))*1000000))</f>
        <v>78.57621493570568</v>
      </c>
      <c r="E57" s="43">
        <f>((E36*2000/(62.4*('Hydrology and Erodibility'!$B$5/12)*('Hydrology and Erodibility'!$E$6*43560))*1000000))</f>
        <v>149.0300481726967</v>
      </c>
      <c r="F57" s="43">
        <f>((F36*2000/(62.4*('Hydrology and Erodibility'!$B$5/12)*('Hydrology and Erodibility'!$E$6*43560))*1000000))</f>
        <v>219.5650290463371</v>
      </c>
      <c r="G57" s="43">
        <f>((G36*2000/(62.4*('Hydrology and Erodibility'!$B$5/12)*('Hydrology and Erodibility'!$E$6*43560))*1000000))</f>
        <v>295.4017731025863</v>
      </c>
      <c r="H57" s="43">
        <f>((H36*2000/(62.4*('Hydrology and Erodibility'!$B$5/12)*('Hydrology and Erodibility'!$E$6*43560))*1000000))</f>
        <v>365.75611407472155</v>
      </c>
      <c r="I57" s="43">
        <f>((I36*2000/(62.4*('Hydrology and Erodibility'!$B$5/12)*('Hydrology and Erodibility'!$E$6*43560))*1000000))</f>
        <v>441.35065464068055</v>
      </c>
      <c r="J57" s="43">
        <f>((J36*2000/(62.4*('Hydrology and Erodibility'!$B$5/12)*('Hydrology and Erodibility'!$E$6*43560))*1000000))</f>
        <v>592.1017220817259</v>
      </c>
      <c r="K57" s="43">
        <f>((K36*2000/(62.4*('Hydrology and Erodibility'!$B$5/12)*('Hydrology and Erodibility'!$E$6*43560))*1000000))</f>
        <v>785.2880391190619</v>
      </c>
      <c r="L57" s="43">
        <f>((L36*2000/(62.4*('Hydrology and Erodibility'!$B$5/12)*('Hydrology and Erodibility'!$E$6*43560))*1000000))</f>
        <v>1010.0363756590127</v>
      </c>
      <c r="M57" s="43">
        <f>((M36*2000/(62.4*('Hydrology and Erodibility'!$B$5/12)*('Hydrology and Erodibility'!$E$6*43560))*1000000))</f>
        <v>1239.3958669130684</v>
      </c>
      <c r="N57" s="43">
        <f>((N36*2000/(62.4*('Hydrology and Erodibility'!$B$5/12)*('Hydrology and Erodibility'!$E$6*43560))*1000000))</f>
        <v>1462.6423695240585</v>
      </c>
      <c r="O57" s="43">
        <f>((O36*2000/(62.4*('Hydrology and Erodibility'!$B$5/12)*('Hydrology and Erodibility'!$E$6*43560))*1000000))</f>
        <v>1907.02515154112</v>
      </c>
      <c r="P57" s="43">
        <f>((P36*2000/(62.4*('Hydrology and Erodibility'!$B$5/12)*('Hydrology and Erodibility'!$E$6*43560))*1000000))</f>
        <v>2442.893930040597</v>
      </c>
      <c r="Q57" s="43">
        <f>((Q36*2000/(62.4*('Hydrology and Erodibility'!$B$5/12)*('Hydrology and Erodibility'!$E$6*43560))*1000000))</f>
        <v>2959.323914365003</v>
      </c>
      <c r="R57" s="43">
        <f>((R36*2000/(62.4*('Hydrology and Erodibility'!$B$5/12)*('Hydrology and Erodibility'!$E$6*43560))*1000000))</f>
        <v>3920.052210051808</v>
      </c>
      <c r="S57" s="43">
        <f>((S36*2000/(62.4*('Hydrology and Erodibility'!$B$5/12)*('Hydrology and Erodibility'!$E$6*43560))*1000000))</f>
        <v>4782.2648841892105</v>
      </c>
      <c r="T57" s="43">
        <f>((T36*2000/(62.4*('Hydrology and Erodibility'!$B$5/12)*('Hydrology and Erodibility'!$E$6*43560))*1000000))</f>
        <v>5538.323149247977</v>
      </c>
    </row>
    <row r="58" spans="1:20" ht="12.75">
      <c r="A58" s="5">
        <v>150</v>
      </c>
      <c r="B58" s="43">
        <f>((B37*2000/(62.4*('Hydrology and Erodibility'!$B$5/12)*('Hydrology and Erodibility'!$E$6*43560))*1000000))</f>
        <v>23.47681125312916</v>
      </c>
      <c r="C58" s="43">
        <f>((C37*2000/(62.4*('Hydrology and Erodibility'!$B$5/12)*('Hydrology and Erodibility'!$E$6*43560))*1000000))</f>
        <v>44.48171922211704</v>
      </c>
      <c r="D58" s="43">
        <f>((D37*2000/(62.4*('Hydrology and Erodibility'!$B$5/12)*('Hydrology and Erodibility'!$E$6*43560))*1000000))</f>
        <v>86.6509411231006</v>
      </c>
      <c r="E58" s="43">
        <f>((E37*2000/(62.4*('Hydrology and Erodibility'!$B$5/12)*('Hydrology and Erodibility'!$E$6*43560))*1000000))</f>
        <v>172.28292759423113</v>
      </c>
      <c r="F58" s="43">
        <f>((F37*2000/(62.4*('Hydrology and Erodibility'!$B$5/12)*('Hydrology and Erodibility'!$E$6*43560))*1000000))</f>
        <v>263.8773688025799</v>
      </c>
      <c r="G58" s="43">
        <f>((G37*2000/(62.4*('Hydrology and Erodibility'!$B$5/12)*('Hydrology and Erodibility'!$E$6*43560))*1000000))</f>
        <v>361.1268581759302</v>
      </c>
      <c r="H58" s="43">
        <f>((H37*2000/(62.4*('Hydrology and Erodibility'!$B$5/12)*('Hydrology and Erodibility'!$E$6*43560))*1000000))</f>
        <v>458.5687748186112</v>
      </c>
      <c r="I58" s="43">
        <f>((I37*2000/(62.4*('Hydrology and Erodibility'!$B$5/12)*('Hydrology and Erodibility'!$E$6*43560))*1000000))</f>
        <v>561.4357009376806</v>
      </c>
      <c r="J58" s="43">
        <f>((J37*2000/(62.4*('Hydrology and Erodibility'!$B$5/12)*('Hydrology and Erodibility'!$E$6*43560))*1000000))</f>
        <v>767.2344955181677</v>
      </c>
      <c r="K58" s="43">
        <f>((K37*2000/(62.4*('Hydrology and Erodibility'!$B$5/12)*('Hydrology and Erodibility'!$E$6*43560))*1000000))</f>
        <v>1032.0213392527482</v>
      </c>
      <c r="L58" s="43">
        <f>((L37*2000/(62.4*('Hydrology and Erodibility'!$B$5/12)*('Hydrology and Erodibility'!$E$6*43560))*1000000))</f>
        <v>1350.4598176072284</v>
      </c>
      <c r="M58" s="43">
        <f>((M37*2000/(62.4*('Hydrology and Erodibility'!$B$5/12)*('Hydrology and Erodibility'!$E$6*43560))*1000000))</f>
        <v>1663.2633650228374</v>
      </c>
      <c r="N58" s="43">
        <f>((N37*2000/(62.4*('Hydrology and Erodibility'!$B$5/12)*('Hydrology and Erodibility'!$E$6*43560))*1000000))</f>
        <v>1981.0696362459103</v>
      </c>
      <c r="O58" s="43">
        <f>((O37*2000/(62.4*('Hydrology and Erodibility'!$B$5/12)*('Hydrology and Erodibility'!$E$6*43560))*1000000))</f>
        <v>2609.932293070687</v>
      </c>
      <c r="P58" s="43">
        <f>((P37*2000/(62.4*('Hydrology and Erodibility'!$B$5/12)*('Hydrology and Erodibility'!$E$6*43560))*1000000))</f>
        <v>3386.5278329097723</v>
      </c>
      <c r="Q58" s="43">
        <f>((Q37*2000/(62.4*('Hydrology and Erodibility'!$B$5/12)*('Hydrology and Erodibility'!$E$6*43560))*1000000))</f>
        <v>4133.221335718361</v>
      </c>
      <c r="R58" s="43">
        <f>((R37*2000/(62.4*('Hydrology and Erodibility'!$B$5/12)*('Hydrology and Erodibility'!$E$6*43560))*1000000))</f>
        <v>5537.918230524353</v>
      </c>
      <c r="S58" s="43">
        <f>((S37*2000/(62.4*('Hydrology and Erodibility'!$B$5/12)*('Hydrology and Erodibility'!$E$6*43560))*1000000))</f>
        <v>6799.597186938367</v>
      </c>
      <c r="T58" s="43">
        <f>((T37*2000/(62.4*('Hydrology and Erodibility'!$B$5/12)*('Hydrology and Erodibility'!$E$6*43560))*1000000))</f>
        <v>7915.299164119684</v>
      </c>
    </row>
    <row r="59" spans="1:20" ht="12.75">
      <c r="A59" s="5">
        <v>200</v>
      </c>
      <c r="B59" s="43">
        <f>((B38*2000/(62.4*('Hydrology and Erodibility'!$B$5/12)*('Hydrology and Erodibility'!$E$6*43560))*1000000))</f>
        <v>27.112751663228902</v>
      </c>
      <c r="C59" s="43">
        <f>((C38*2000/(62.4*('Hydrology and Erodibility'!$B$5/12)*('Hydrology and Erodibility'!$E$6*43560))*1000000))</f>
        <v>47.92517961265449</v>
      </c>
      <c r="D59" s="43">
        <f>((D38*2000/(62.4*('Hydrology and Erodibility'!$B$5/12)*('Hydrology and Erodibility'!$E$6*43560))*1000000))</f>
        <v>89.47389017384585</v>
      </c>
      <c r="E59" s="43">
        <f>((E38*2000/(62.4*('Hydrology and Erodibility'!$B$5/12)*('Hydrology and Erodibility'!$E$6*43560))*1000000))</f>
        <v>189.45420016349297</v>
      </c>
      <c r="F59" s="43">
        <f>((F38*2000/(62.4*('Hydrology and Erodibility'!$B$5/12)*('Hydrology and Erodibility'!$E$6*43560))*1000000))</f>
        <v>296.0253121299209</v>
      </c>
      <c r="G59" s="43">
        <f>((G38*2000/(62.4*('Hydrology and Erodibility'!$B$5/12)*('Hydrology and Erodibility'!$E$6*43560))*1000000))</f>
        <v>413.83473199471666</v>
      </c>
      <c r="H59" s="43">
        <f>((H38*2000/(62.4*('Hydrology and Erodibility'!$B$5/12)*('Hydrology and Erodibility'!$E$6*43560))*1000000))</f>
        <v>537.4670725383255</v>
      </c>
      <c r="I59" s="43">
        <f>((I38*2000/(62.4*('Hydrology and Erodibility'!$B$5/12)*('Hydrology and Erodibility'!$E$6*43560))*1000000))</f>
        <v>661.4809614304644</v>
      </c>
      <c r="J59" s="43">
        <f>((J38*2000/(62.4*('Hydrology and Erodibility'!$B$5/12)*('Hydrology and Erodibility'!$E$6*43560))*1000000))</f>
        <v>915.470295917994</v>
      </c>
      <c r="K59" s="43">
        <f>((K38*2000/(62.4*('Hydrology and Erodibility'!$B$5/12)*('Hydrology and Erodibility'!$E$6*43560))*1000000))</f>
        <v>1250.0394737149445</v>
      </c>
      <c r="L59" s="43">
        <f>((L38*2000/(62.4*('Hydrology and Erodibility'!$B$5/12)*('Hydrology and Erodibility'!$E$6*43560))*1000000))</f>
        <v>1644.0600955420853</v>
      </c>
      <c r="M59" s="43">
        <f>((M38*2000/(62.4*('Hydrology and Erodibility'!$B$5/12)*('Hydrology and Erodibility'!$E$6*43560))*1000000))</f>
        <v>2043.8511016702016</v>
      </c>
      <c r="N59" s="43">
        <f>((N38*2000/(62.4*('Hydrology and Erodibility'!$B$5/12)*('Hydrology and Erodibility'!$E$6*43560))*1000000))</f>
        <v>2449.1492460868967</v>
      </c>
      <c r="O59" s="43">
        <f>((O38*2000/(62.4*('Hydrology and Erodibility'!$B$5/12)*('Hydrology and Erodibility'!$E$6*43560))*1000000))</f>
        <v>3248.7748956048786</v>
      </c>
      <c r="P59" s="43">
        <f>((P38*2000/(62.4*('Hydrology and Erodibility'!$B$5/12)*('Hydrology and Erodibility'!$E$6*43560))*1000000))</f>
        <v>4241.624227940565</v>
      </c>
      <c r="Q59" s="43">
        <f>((Q38*2000/(62.4*('Hydrology and Erodibility'!$B$5/12)*('Hydrology and Erodibility'!$E$6*43560))*1000000))</f>
        <v>5205.557305151197</v>
      </c>
      <c r="R59" s="43">
        <f>((R38*2000/(62.4*('Hydrology and Erodibility'!$B$5/12)*('Hydrology and Erodibility'!$E$6*43560))*1000000))</f>
        <v>7029.941555675437</v>
      </c>
      <c r="S59" s="43">
        <f>((S38*2000/(62.4*('Hydrology and Erodibility'!$B$5/12)*('Hydrology and Erodibility'!$E$6*43560))*1000000))</f>
        <v>8679.225839673869</v>
      </c>
      <c r="T59" s="43">
        <f>((T38*2000/(62.4*('Hydrology and Erodibility'!$B$5/12)*('Hydrology and Erodibility'!$E$6*43560))*1000000))</f>
        <v>10144.049196687065</v>
      </c>
    </row>
    <row r="60" spans="1:20" ht="12.75">
      <c r="A60" s="5">
        <v>250</v>
      </c>
      <c r="B60" s="43">
        <f>((B39*2000/(62.4*('Hydrology and Erodibility'!$B$5/12)*('Hydrology and Erodibility'!$E$6*43560))*1000000))</f>
        <v>26.23292449012319</v>
      </c>
      <c r="C60" s="43">
        <f>((C39*2000/(62.4*('Hydrology and Erodibility'!$B$5/12)*('Hydrology and Erodibility'!$E$6*43560))*1000000))</f>
        <v>46.64170285138603</v>
      </c>
      <c r="D60" s="43">
        <f>((D39*2000/(62.4*('Hydrology and Erodibility'!$B$5/12)*('Hydrology and Erodibility'!$E$6*43560))*1000000))</f>
        <v>92.3225170005916</v>
      </c>
      <c r="E60" s="43">
        <f>((E39*2000/(62.4*('Hydrology and Erodibility'!$B$5/12)*('Hydrology and Erodibility'!$E$6*43560))*1000000))</f>
        <v>201.10010484391483</v>
      </c>
      <c r="F60" s="43">
        <f>((F39*2000/(62.4*('Hydrology and Erodibility'!$B$5/12)*('Hydrology and Erodibility'!$E$6*43560))*1000000))</f>
        <v>327.19498253765886</v>
      </c>
      <c r="G60" s="43">
        <f>((G39*2000/(62.4*('Hydrology and Erodibility'!$B$5/12)*('Hydrology and Erodibility'!$E$6*43560))*1000000))</f>
        <v>459.7896762686752</v>
      </c>
      <c r="H60" s="43">
        <f>((H39*2000/(62.4*('Hydrology and Erodibility'!$B$5/12)*('Hydrology and Erodibility'!$E$6*43560))*1000000))</f>
        <v>603.6664054090483</v>
      </c>
      <c r="I60" s="43">
        <f>((I39*2000/(62.4*('Hydrology and Erodibility'!$B$5/12)*('Hydrology and Erodibility'!$E$6*43560))*1000000))</f>
        <v>748.2308565324197</v>
      </c>
      <c r="J60" s="43">
        <f>((J39*2000/(62.4*('Hydrology and Erodibility'!$B$5/12)*('Hydrology and Erodibility'!$E$6*43560))*1000000))</f>
        <v>1049.1988887306345</v>
      </c>
      <c r="K60" s="43">
        <f>((K39*2000/(62.4*('Hydrology and Erodibility'!$B$5/12)*('Hydrology and Erodibility'!$E$6*43560))*1000000))</f>
        <v>1441.397196573437</v>
      </c>
      <c r="L60" s="43">
        <f>((L39*2000/(62.4*('Hydrology and Erodibility'!$B$5/12)*('Hydrology and Erodibility'!$E$6*43560))*1000000))</f>
        <v>1914.6686485019625</v>
      </c>
      <c r="M60" s="43">
        <f>((M39*2000/(62.4*('Hydrology and Erodibility'!$B$5/12)*('Hydrology and Erodibility'!$E$6*43560))*1000000))</f>
        <v>2389.1367152391335</v>
      </c>
      <c r="N60" s="43">
        <f>((N39*2000/(62.4*('Hydrology and Erodibility'!$B$5/12)*('Hydrology and Erodibility'!$E$6*43560))*1000000))</f>
        <v>2869.678213644359</v>
      </c>
      <c r="O60" s="43">
        <f>((O39*2000/(62.4*('Hydrology and Erodibility'!$B$5/12)*('Hydrology and Erodibility'!$E$6*43560))*1000000))</f>
        <v>3837.2683793579945</v>
      </c>
      <c r="P60" s="43">
        <f>((P39*2000/(62.4*('Hydrology and Erodibility'!$B$5/12)*('Hydrology and Erodibility'!$E$6*43560))*1000000))</f>
        <v>5037.94296673138</v>
      </c>
      <c r="Q60" s="43">
        <f>((Q39*2000/(62.4*('Hydrology and Erodibility'!$B$5/12)*('Hydrology and Erodibility'!$E$6*43560))*1000000))</f>
        <v>6211.151034565474</v>
      </c>
      <c r="R60" s="43">
        <f>((R39*2000/(62.4*('Hydrology and Erodibility'!$B$5/12)*('Hydrology and Erodibility'!$E$6*43560))*1000000))</f>
        <v>8435.118063414282</v>
      </c>
      <c r="S60" s="43">
        <f>((S39*2000/(62.4*('Hydrology and Erodibility'!$B$5/12)*('Hydrology and Erodibility'!$E$6*43560))*1000000))</f>
        <v>10453.286766206467</v>
      </c>
      <c r="T60" s="43">
        <f>((T39*2000/(62.4*('Hydrology and Erodibility'!$B$5/12)*('Hydrology and Erodibility'!$E$6*43560))*1000000))</f>
        <v>12254.98697905931</v>
      </c>
    </row>
    <row r="61" spans="1:20" ht="12.75">
      <c r="A61" s="5">
        <v>300</v>
      </c>
      <c r="B61" s="43">
        <f>((B40*2000/(62.4*('Hydrology and Erodibility'!$B$5/12)*('Hydrology and Erodibility'!$E$6*43560))*1000000))</f>
        <v>25.481402764516492</v>
      </c>
      <c r="C61" s="43">
        <f>((C40*2000/(62.4*('Hydrology and Erodibility'!$B$5/12)*('Hydrology and Erodibility'!$E$6*43560))*1000000))</f>
        <v>45.522314897965416</v>
      </c>
      <c r="D61" s="43">
        <f>((D40*2000/(62.4*('Hydrology and Erodibility'!$B$5/12)*('Hydrology and Erodibility'!$E$6*43560))*1000000))</f>
        <v>95.19242182263905</v>
      </c>
      <c r="E61" s="43">
        <f>((E40*2000/(62.4*('Hydrology and Erodibility'!$B$5/12)*('Hydrology and Erodibility'!$E$6*43560))*1000000))</f>
        <v>212.52376961678144</v>
      </c>
      <c r="F61" s="43">
        <f>((F40*2000/(62.4*('Hydrology and Erodibility'!$B$5/12)*('Hydrology and Erodibility'!$E$6*43560))*1000000))</f>
        <v>347.5201243138695</v>
      </c>
      <c r="G61" s="43">
        <f>((G40*2000/(62.4*('Hydrology and Erodibility'!$B$5/12)*('Hydrology and Erodibility'!$E$6*43560))*1000000))</f>
        <v>499.5171900037563</v>
      </c>
      <c r="H61" s="43">
        <f>((H40*2000/(62.4*('Hydrology and Erodibility'!$B$5/12)*('Hydrology and Erodibility'!$E$6*43560))*1000000))</f>
        <v>657.9744881855707</v>
      </c>
      <c r="I61" s="43">
        <f>((I40*2000/(62.4*('Hydrology and Erodibility'!$B$5/12)*('Hydrology and Erodibility'!$E$6*43560))*1000000))</f>
        <v>827.7366224172109</v>
      </c>
      <c r="J61" s="43">
        <f>((J40*2000/(62.4*('Hydrology and Erodibility'!$B$5/12)*('Hydrology and Erodibility'!$E$6*43560))*1000000))</f>
        <v>1169.435629730539</v>
      </c>
      <c r="K61" s="43">
        <f>((K40*2000/(62.4*('Hydrology and Erodibility'!$B$5/12)*('Hydrology and Erodibility'!$E$6*43560))*1000000))</f>
        <v>1623.3109549677843</v>
      </c>
      <c r="L61" s="43">
        <f>((L40*2000/(62.4*('Hydrology and Erodibility'!$B$5/12)*('Hydrology and Erodibility'!$E$6*43560))*1000000))</f>
        <v>2158.5168768051035</v>
      </c>
      <c r="M61" s="43">
        <f>((M40*2000/(62.4*('Hydrology and Erodibility'!$B$5/12)*('Hydrology and Erodibility'!$E$6*43560))*1000000))</f>
        <v>2706.2860885176938</v>
      </c>
      <c r="N61" s="43">
        <f>((N40*2000/(62.4*('Hydrology and Erodibility'!$B$5/12)*('Hydrology and Erodibility'!$E$6*43560))*1000000))</f>
        <v>3266.073790855839</v>
      </c>
      <c r="O61" s="43">
        <f>((O40*2000/(62.4*('Hydrology and Erodibility'!$B$5/12)*('Hydrology and Erodibility'!$E$6*43560))*1000000))</f>
        <v>4388.396531112989</v>
      </c>
      <c r="P61" s="43">
        <f>((P40*2000/(62.4*('Hydrology and Erodibility'!$B$5/12)*('Hydrology and Erodibility'!$E$6*43560))*1000000))</f>
        <v>5783.3288919063225</v>
      </c>
      <c r="Q61" s="43">
        <f>((Q40*2000/(62.4*('Hydrology and Erodibility'!$B$5/12)*('Hydrology and Erodibility'!$E$6*43560))*1000000))</f>
        <v>7157.90127926293</v>
      </c>
      <c r="R61" s="43">
        <f>((R40*2000/(62.4*('Hydrology and Erodibility'!$B$5/12)*('Hydrology and Erodibility'!$E$6*43560))*1000000))</f>
        <v>9766.576944907521</v>
      </c>
      <c r="S61" s="43">
        <f>((S40*2000/(62.4*('Hydrology and Erodibility'!$B$5/12)*('Hydrology and Erodibility'!$E$6*43560))*1000000))</f>
        <v>12145.220136985172</v>
      </c>
      <c r="T61" s="43">
        <f>((T40*2000/(62.4*('Hydrology and Erodibility'!$B$5/12)*('Hydrology and Erodibility'!$E$6*43560))*1000000))</f>
        <v>14270.90776592375</v>
      </c>
    </row>
    <row r="62" spans="1:20" ht="12.75">
      <c r="A62" s="5">
        <v>400</v>
      </c>
      <c r="B62" s="43">
        <f>((B41*2000/(62.4*('Hydrology and Erodibility'!$B$5/12)*('Hydrology and Erodibility'!$E$6*43560))*1000000))</f>
        <v>24.245271838832917</v>
      </c>
      <c r="C62" s="43">
        <f>((C41*2000/(62.4*('Hydrology and Erodibility'!$B$5/12)*('Hydrology and Erodibility'!$E$6*43560))*1000000))</f>
        <v>48.00563310371688</v>
      </c>
      <c r="D62" s="43">
        <f>((D41*2000/(62.4*('Hydrology and Erodibility'!$B$5/12)*('Hydrology and Erodibility'!$E$6*43560))*1000000))</f>
        <v>100.95898998357833</v>
      </c>
      <c r="E62" s="43">
        <f>((E41*2000/(62.4*('Hydrology and Erodibility'!$B$5/12)*('Hydrology and Erodibility'!$E$6*43560))*1000000))</f>
        <v>230.0408621407415</v>
      </c>
      <c r="F62" s="43">
        <f>((F41*2000/(62.4*('Hydrology and Erodibility'!$B$5/12)*('Hydrology and Erodibility'!$E$6*43560))*1000000))</f>
        <v>392.0064294882605</v>
      </c>
      <c r="G62" s="43">
        <f>((G41*2000/(62.4*('Hydrology and Erodibility'!$B$5/12)*('Hydrology and Erodibility'!$E$6*43560))*1000000))</f>
        <v>566.6679711010237</v>
      </c>
      <c r="H62" s="43">
        <f>((H41*2000/(62.4*('Hydrology and Erodibility'!$B$5/12)*('Hydrology and Erodibility'!$E$6*43560))*1000000))</f>
        <v>758.3543446602516</v>
      </c>
      <c r="I62" s="43">
        <f>((I41*2000/(62.4*('Hydrology and Erodibility'!$B$5/12)*('Hydrology and Erodibility'!$E$6*43560))*1000000))</f>
        <v>961.7736669542138</v>
      </c>
      <c r="J62" s="43">
        <f>((J41*2000/(62.4*('Hydrology and Erodibility'!$B$5/12)*('Hydrology and Erodibility'!$E$6*43560))*1000000))</f>
        <v>1382.503622814678</v>
      </c>
      <c r="K62" s="43">
        <f>((K41*2000/(62.4*('Hydrology and Erodibility'!$B$5/12)*('Hydrology and Erodibility'!$E$6*43560))*1000000))</f>
        <v>1935.7328162963552</v>
      </c>
      <c r="L62" s="43">
        <f>((L41*2000/(62.4*('Hydrology and Erodibility'!$B$5/12)*('Hydrology and Erodibility'!$E$6*43560))*1000000))</f>
        <v>2601.9066908261475</v>
      </c>
      <c r="M62" s="43">
        <f>((M41*2000/(62.4*('Hydrology and Erodibility'!$B$5/12)*('Hydrology and Erodibility'!$E$6*43560))*1000000))</f>
        <v>3287.4985753458077</v>
      </c>
      <c r="N62" s="43">
        <f>((N41*2000/(62.4*('Hydrology and Erodibility'!$B$5/12)*('Hydrology and Erodibility'!$E$6*43560))*1000000))</f>
        <v>3981.1948900757548</v>
      </c>
      <c r="O62" s="43">
        <f>((O41*2000/(62.4*('Hydrology and Erodibility'!$B$5/12)*('Hydrology and Erodibility'!$E$6*43560))*1000000))</f>
        <v>5395.747865482795</v>
      </c>
      <c r="P62" s="43">
        <f>((P41*2000/(62.4*('Hydrology and Erodibility'!$B$5/12)*('Hydrology and Erodibility'!$E$6*43560))*1000000))</f>
        <v>7166.25653478302</v>
      </c>
      <c r="Q62" s="43">
        <f>((Q41*2000/(62.4*('Hydrology and Erodibility'!$B$5/12)*('Hydrology and Erodibility'!$E$6*43560))*1000000))</f>
        <v>8915.194143511122</v>
      </c>
      <c r="R62" s="43">
        <f>((R41*2000/(62.4*('Hydrology and Erodibility'!$B$5/12)*('Hydrology and Erodibility'!$E$6*43560))*1000000))</f>
        <v>12260.0025306658</v>
      </c>
      <c r="S62" s="43">
        <f>((S41*2000/(62.4*('Hydrology and Erodibility'!$B$5/12)*('Hydrology and Erodibility'!$E$6*43560))*1000000))</f>
        <v>15323.46499344881</v>
      </c>
      <c r="T62" s="43">
        <f>((T41*2000/(62.4*('Hydrology and Erodibility'!$B$5/12)*('Hydrology and Erodibility'!$E$6*43560))*1000000))</f>
        <v>18073.948896200356</v>
      </c>
    </row>
    <row r="63" spans="1:20" ht="12.75">
      <c r="A63" s="5">
        <v>600</v>
      </c>
      <c r="B63" s="43">
        <f>((B42*2000/(62.4*('Hydrology and Erodibility'!$B$5/12)*('Hydrology and Erodibility'!$E$6*43560))*1000000))</f>
        <v>22.423367899173886</v>
      </c>
      <c r="C63" s="43">
        <f>((C42*2000/(62.4*('Hydrology and Erodibility'!$B$5/12)*('Hydrology and Erodibility'!$E$6*43560))*1000000))</f>
        <v>48.951431929856824</v>
      </c>
      <c r="D63" s="43">
        <f>((D42*2000/(62.4*('Hydrology and Erodibility'!$B$5/12)*('Hydrology and Erodibility'!$E$6*43560))*1000000))</f>
        <v>103.77820907325365</v>
      </c>
      <c r="E63" s="43">
        <f>((E42*2000/(62.4*('Hydrology and Erodibility'!$B$5/12)*('Hydrology and Erodibility'!$E$6*43560))*1000000))</f>
        <v>254.92496342860628</v>
      </c>
      <c r="F63" s="43">
        <f>((F42*2000/(62.4*('Hydrology and Erodibility'!$B$5/12)*('Hydrology and Erodibility'!$E$6*43560))*1000000))</f>
        <v>448.9266222814171</v>
      </c>
      <c r="G63" s="43">
        <f>((G42*2000/(62.4*('Hydrology and Erodibility'!$B$5/12)*('Hydrology and Erodibility'!$E$6*43560))*1000000))</f>
        <v>675.866194940737</v>
      </c>
      <c r="H63" s="43">
        <f>((H42*2000/(62.4*('Hydrology and Erodibility'!$B$5/12)*('Hydrology and Erodibility'!$E$6*43560))*1000000))</f>
        <v>920.8736408238209</v>
      </c>
      <c r="I63" s="43">
        <f>((I42*2000/(62.4*('Hydrology and Erodibility'!$B$5/12)*('Hydrology and Erodibility'!$E$6*43560))*1000000))</f>
        <v>1183.3533785258362</v>
      </c>
      <c r="J63" s="43">
        <f>((J42*2000/(62.4*('Hydrology and Erodibility'!$B$5/12)*('Hydrology and Erodibility'!$E$6*43560))*1000000))</f>
        <v>1739.7294629094667</v>
      </c>
      <c r="K63" s="43">
        <f>((K42*2000/(62.4*('Hydrology and Erodibility'!$B$5/12)*('Hydrology and Erodibility'!$E$6*43560))*1000000))</f>
        <v>2472.741754681359</v>
      </c>
      <c r="L63" s="43">
        <f>((L42*2000/(62.4*('Hydrology and Erodibility'!$B$5/12)*('Hydrology and Erodibility'!$E$6*43560))*1000000))</f>
        <v>3359.361201700737</v>
      </c>
      <c r="M63" s="43">
        <f>((M42*2000/(62.4*('Hydrology and Erodibility'!$B$5/12)*('Hydrology and Erodibility'!$E$6*43560))*1000000))</f>
        <v>4283.850521075296</v>
      </c>
      <c r="N63" s="43">
        <f>((N42*2000/(62.4*('Hydrology and Erodibility'!$B$5/12)*('Hydrology and Erodibility'!$E$6*43560))*1000000))</f>
        <v>5229.6391524883065</v>
      </c>
      <c r="O63" s="43">
        <f>((O42*2000/(62.4*('Hydrology and Erodibility'!$B$5/12)*('Hydrology and Erodibility'!$E$6*43560))*1000000))</f>
        <v>7165.753410395981</v>
      </c>
      <c r="P63" s="43">
        <f>((P42*2000/(62.4*('Hydrology and Erodibility'!$B$5/12)*('Hydrology and Erodibility'!$E$6*43560))*1000000))</f>
        <v>9620.036718278703</v>
      </c>
      <c r="Q63" s="43">
        <f>((Q42*2000/(62.4*('Hydrology and Erodibility'!$B$5/12)*('Hydrology and Erodibility'!$E$6*43560))*1000000))</f>
        <v>12057.265565337808</v>
      </c>
      <c r="R63" s="43">
        <f>((R42*2000/(62.4*('Hydrology and Erodibility'!$B$5/12)*('Hydrology and Erodibility'!$E$6*43560))*1000000))</f>
        <v>16753.19946728888</v>
      </c>
      <c r="S63" s="43">
        <f>((S42*2000/(62.4*('Hydrology and Erodibility'!$B$5/12)*('Hydrology and Erodibility'!$E$6*43560))*1000000))</f>
        <v>21104.058331581633</v>
      </c>
      <c r="T63" s="43">
        <f>((T42*2000/(62.4*('Hydrology and Erodibility'!$B$5/12)*('Hydrology and Erodibility'!$E$6*43560))*1000000))</f>
        <v>25023.241961599964</v>
      </c>
    </row>
    <row r="64" spans="1:20" ht="12.75">
      <c r="A64" s="5">
        <v>800</v>
      </c>
      <c r="B64" s="43">
        <f>((B43*2000/(62.4*('Hydrology and Erodibility'!$B$5/12)*('Hydrology and Erodibility'!$E$6*43560))*1000000))</f>
        <v>21.0938110440458</v>
      </c>
      <c r="C64" s="43">
        <f>((C43*2000/(62.4*('Hydrology and Erodibility'!$B$5/12)*('Hydrology and Erodibility'!$E$6*43560))*1000000))</f>
        <v>46.397124074886364</v>
      </c>
      <c r="D64" s="43">
        <f>((D43*2000/(62.4*('Hydrology and Erodibility'!$B$5/12)*('Hydrology and Erodibility'!$E$6*43560))*1000000))</f>
        <v>107.16888135330845</v>
      </c>
      <c r="E64" s="43">
        <f>((E43*2000/(62.4*('Hydrology and Erodibility'!$B$5/12)*('Hydrology and Erodibility'!$E$6*43560))*1000000))</f>
        <v>274.9413532303786</v>
      </c>
      <c r="F64" s="43">
        <f>((F43*2000/(62.4*('Hydrology and Erodibility'!$B$5/12)*('Hydrology and Erodibility'!$E$6*43560))*1000000))</f>
        <v>494.7885390590174</v>
      </c>
      <c r="G64" s="43">
        <f>((G43*2000/(62.4*('Hydrology and Erodibility'!$B$5/12)*('Hydrology and Erodibility'!$E$6*43560))*1000000))</f>
        <v>757.1924248768375</v>
      </c>
      <c r="H64" s="43">
        <f>((H43*2000/(62.4*('Hydrology and Erodibility'!$B$5/12)*('Hydrology and Erodibility'!$E$6*43560))*1000000))</f>
        <v>1047.8420504209303</v>
      </c>
      <c r="I64" s="43">
        <f>((I43*2000/(62.4*('Hydrology and Erodibility'!$B$5/12)*('Hydrology and Erodibility'!$E$6*43560))*1000000))</f>
        <v>1361.4559709385578</v>
      </c>
      <c r="J64" s="43">
        <f>((J43*2000/(62.4*('Hydrology and Erodibility'!$B$5/12)*('Hydrology and Erodibility'!$E$6*43560))*1000000))</f>
        <v>2032.0276155765507</v>
      </c>
      <c r="K64" s="43">
        <f>((K43*2000/(62.4*('Hydrology and Erodibility'!$B$5/12)*('Hydrology and Erodibility'!$E$6*43560))*1000000))</f>
        <v>2926.255641711598</v>
      </c>
      <c r="L64" s="43">
        <f>((L43*2000/(62.4*('Hydrology and Erodibility'!$B$5/12)*('Hydrology and Erodibility'!$E$6*43560))*1000000))</f>
        <v>4003.3656611488595</v>
      </c>
      <c r="M64" s="43">
        <f>((M43*2000/(62.4*('Hydrology and Erodibility'!$B$5/12)*('Hydrology and Erodibility'!$E$6*43560))*1000000))</f>
        <v>5136.10201351406</v>
      </c>
      <c r="N64" s="43">
        <f>((N43*2000/(62.4*('Hydrology and Erodibility'!$B$5/12)*('Hydrology and Erodibility'!$E$6*43560))*1000000))</f>
        <v>6307.909257256132</v>
      </c>
      <c r="O64" s="43">
        <f>((O43*2000/(62.4*('Hydrology and Erodibility'!$B$5/12)*('Hydrology and Erodibility'!$E$6*43560))*1000000))</f>
        <v>8713.54164228832</v>
      </c>
      <c r="P64" s="43">
        <f>((P43*2000/(62.4*('Hydrology and Erodibility'!$B$5/12)*('Hydrology and Erodibility'!$E$6*43560))*1000000))</f>
        <v>11784.028671089956</v>
      </c>
      <c r="Q64" s="43">
        <f>((Q43*2000/(62.4*('Hydrology and Erodibility'!$B$5/12)*('Hydrology and Erodibility'!$E$6*43560))*1000000))</f>
        <v>14848.216490914905</v>
      </c>
      <c r="R64" s="43">
        <f>((R43*2000/(62.4*('Hydrology and Erodibility'!$B$5/12)*('Hydrology and Erodibility'!$E$6*43560))*1000000))</f>
        <v>20797.513378288048</v>
      </c>
      <c r="S64" s="43">
        <f>((S43*2000/(62.4*('Hydrology and Erodibility'!$B$5/12)*('Hydrology and Erodibility'!$E$6*43560))*1000000))</f>
        <v>26328.415394612814</v>
      </c>
      <c r="T64" s="43">
        <f>((T43*2000/(62.4*('Hydrology and Erodibility'!$B$5/12)*('Hydrology and Erodibility'!$E$6*43560))*1000000))</f>
        <v>31336.353812473393</v>
      </c>
    </row>
    <row r="65" spans="1:20" ht="12.75">
      <c r="A65" s="5">
        <v>1000</v>
      </c>
      <c r="B65" s="43">
        <f>((B44*2000/(62.4*('Hydrology and Erodibility'!$B$5/12)*('Hydrology and Erodibility'!$E$6*43560))*1000000))</f>
        <v>20.0516390309699</v>
      </c>
      <c r="C65" s="43">
        <f>((C44*2000/(62.4*('Hydrology and Erodibility'!$B$5/12)*('Hydrology and Erodibility'!$E$6*43560))*1000000))</f>
        <v>48.06019516489952</v>
      </c>
      <c r="D65" s="43">
        <f>((D44*2000/(62.4*('Hydrology and Erodibility'!$B$5/12)*('Hydrology and Erodibility'!$E$6*43560))*1000000))</f>
        <v>106.8835936969568</v>
      </c>
      <c r="E65" s="43">
        <f>((E44*2000/(62.4*('Hydrology and Erodibility'!$B$5/12)*('Hydrology and Erodibility'!$E$6*43560))*1000000))</f>
        <v>290.48259292387394</v>
      </c>
      <c r="F65" s="43">
        <f>((F44*2000/(62.4*('Hydrology and Erodibility'!$B$5/12)*('Hydrology and Erodibility'!$E$6*43560))*1000000))</f>
        <v>535.0895141652032</v>
      </c>
      <c r="G65" s="43">
        <f>((G44*2000/(62.4*('Hydrology and Erodibility'!$B$5/12)*('Hydrology and Erodibility'!$E$6*43560))*1000000))</f>
        <v>827.0396623656494</v>
      </c>
      <c r="H65" s="43">
        <f>((H44*2000/(62.4*('Hydrology and Erodibility'!$B$5/12)*('Hydrology and Erodibility'!$E$6*43560))*1000000))</f>
        <v>1152.2919456872282</v>
      </c>
      <c r="I65" s="43">
        <f>((I44*2000/(62.4*('Hydrology and Erodibility'!$B$5/12)*('Hydrology and Erodibility'!$E$6*43560))*1000000))</f>
        <v>1510.1971713064436</v>
      </c>
      <c r="J65" s="43">
        <f>((J44*2000/(62.4*('Hydrology and Erodibility'!$B$5/12)*('Hydrology and Erodibility'!$E$6*43560))*1000000))</f>
        <v>2290.107610003054</v>
      </c>
      <c r="K65" s="43">
        <f>((K44*2000/(62.4*('Hydrology and Erodibility'!$B$5/12)*('Hydrology and Erodibility'!$E$6*43560))*1000000))</f>
        <v>3320.172717943523</v>
      </c>
      <c r="L65" s="43">
        <f>((L44*2000/(62.4*('Hydrology and Erodibility'!$B$5/12)*('Hydrology and Erodibility'!$E$6*43560))*1000000))</f>
        <v>4575.606486016109</v>
      </c>
      <c r="M65" s="43">
        <f>((M44*2000/(62.4*('Hydrology and Erodibility'!$B$5/12)*('Hydrology and Erodibility'!$E$6*43560))*1000000))</f>
        <v>5899.119352892911</v>
      </c>
      <c r="N65" s="43">
        <f>((N44*2000/(62.4*('Hydrology and Erodibility'!$B$5/12)*('Hydrology and Erodibility'!$E$6*43560))*1000000))</f>
        <v>7269.183443836052</v>
      </c>
      <c r="O65" s="43">
        <f>((O44*2000/(62.4*('Hydrology and Erodibility'!$B$5/12)*('Hydrology and Erodibility'!$E$6*43560))*1000000))</f>
        <v>10112.946456353966</v>
      </c>
      <c r="P65" s="43">
        <f>((P44*2000/(62.4*('Hydrology and Erodibility'!$B$5/12)*('Hydrology and Erodibility'!$E$6*43560))*1000000))</f>
        <v>13749.154456714312</v>
      </c>
      <c r="Q65" s="43">
        <f>((Q44*2000/(62.4*('Hydrology and Erodibility'!$B$5/12)*('Hydrology and Erodibility'!$E$6*43560))*1000000))</f>
        <v>17400.227823424553</v>
      </c>
      <c r="R65" s="43">
        <f>((R44*2000/(62.4*('Hydrology and Erodibility'!$B$5/12)*('Hydrology and Erodibility'!$E$6*43560))*1000000))</f>
        <v>24509.762682800032</v>
      </c>
      <c r="S65" s="43">
        <f>((S44*2000/(62.4*('Hydrology and Erodibility'!$B$5/12)*('Hydrology and Erodibility'!$E$6*43560))*1000000))</f>
        <v>31152.414967424083</v>
      </c>
      <c r="T65" s="43">
        <f>((T44*2000/(62.4*('Hydrology and Erodibility'!$B$5/12)*('Hydrology and Erodibility'!$E$6*43560))*1000000))</f>
        <v>37190.42600375624</v>
      </c>
    </row>
    <row r="66" spans="1:20" ht="12.75">
      <c r="A66" s="5"/>
      <c r="B66" s="3"/>
      <c r="C66" s="3"/>
      <c r="D66" s="3"/>
      <c r="E66" s="3"/>
      <c r="F66" s="3"/>
      <c r="G66" s="3"/>
      <c r="H66" s="3"/>
      <c r="I66" s="3"/>
      <c r="J66" s="3"/>
      <c r="K66" s="3"/>
      <c r="L66" s="3"/>
      <c r="M66" s="3"/>
      <c r="N66" s="3"/>
      <c r="O66" s="3"/>
      <c r="P66" s="3"/>
      <c r="Q66" s="3"/>
      <c r="R66" s="3"/>
      <c r="S66" s="3"/>
      <c r="T66" s="3"/>
    </row>
    <row r="67" spans="1:5" ht="12.75">
      <c r="A67" s="5" t="s">
        <v>36</v>
      </c>
      <c r="B67" s="5"/>
      <c r="C67" s="5"/>
      <c r="D67" s="5"/>
      <c r="E67" s="5"/>
    </row>
    <row r="68" spans="1:5" ht="12.75">
      <c r="A68" s="5"/>
      <c r="B68" s="5" t="s">
        <v>4</v>
      </c>
      <c r="C68" s="5"/>
      <c r="D68" s="5"/>
      <c r="E68" s="5"/>
    </row>
    <row r="69" spans="1:20" ht="12.75">
      <c r="A69" s="5" t="s">
        <v>31</v>
      </c>
      <c r="B69" s="7">
        <v>0.2</v>
      </c>
      <c r="C69" s="7">
        <v>0.5</v>
      </c>
      <c r="D69" s="7">
        <v>1</v>
      </c>
      <c r="E69" s="7">
        <v>2</v>
      </c>
      <c r="F69" s="7">
        <v>3</v>
      </c>
      <c r="G69" s="7">
        <v>4</v>
      </c>
      <c r="H69" s="7">
        <v>5</v>
      </c>
      <c r="I69" s="7">
        <v>6</v>
      </c>
      <c r="J69" s="7">
        <v>8</v>
      </c>
      <c r="K69" s="7">
        <v>10</v>
      </c>
      <c r="L69" s="7">
        <v>12</v>
      </c>
      <c r="M69" s="7">
        <v>14</v>
      </c>
      <c r="N69" s="7">
        <v>16</v>
      </c>
      <c r="O69" s="7">
        <v>20</v>
      </c>
      <c r="P69" s="7">
        <v>25</v>
      </c>
      <c r="Q69" s="7">
        <v>30</v>
      </c>
      <c r="R69" s="7">
        <v>40</v>
      </c>
      <c r="S69" s="7">
        <v>50</v>
      </c>
      <c r="T69" s="7">
        <v>60</v>
      </c>
    </row>
    <row r="70" spans="1:20" ht="12.75">
      <c r="A70" s="5">
        <v>3</v>
      </c>
      <c r="B70" s="47">
        <f aca="true" t="shared" si="0" ref="B70:B86">B49/3</f>
        <v>8.241167160745965</v>
      </c>
      <c r="C70" s="47">
        <f aca="true" t="shared" si="1" ref="C70:T84">C49/3</f>
        <v>10.962260304961871</v>
      </c>
      <c r="D70" s="47">
        <f t="shared" si="1"/>
        <v>13.451696932792794</v>
      </c>
      <c r="E70" s="47">
        <f t="shared" si="1"/>
        <v>18.41743069046099</v>
      </c>
      <c r="F70" s="47">
        <f t="shared" si="1"/>
        <v>23.267665772311698</v>
      </c>
      <c r="G70" s="47">
        <f t="shared" si="1"/>
        <v>26.67383422339212</v>
      </c>
      <c r="H70" s="47">
        <f t="shared" si="1"/>
        <v>30.040326808297525</v>
      </c>
      <c r="I70" s="47">
        <f t="shared" si="1"/>
        <v>33.36591319875409</v>
      </c>
      <c r="J70" s="47">
        <f t="shared" si="1"/>
        <v>39.901922756143215</v>
      </c>
      <c r="K70" s="47">
        <f t="shared" si="1"/>
        <v>42.64552534034111</v>
      </c>
      <c r="L70" s="47">
        <f t="shared" si="1"/>
        <v>43.02061095634243</v>
      </c>
      <c r="M70" s="47">
        <f t="shared" si="1"/>
        <v>44.65479874524291</v>
      </c>
      <c r="N70" s="47">
        <f t="shared" si="1"/>
        <v>45.15600146257913</v>
      </c>
      <c r="O70" s="47">
        <f t="shared" si="1"/>
        <v>46.28460070902463</v>
      </c>
      <c r="P70" s="47">
        <f t="shared" si="1"/>
        <v>49.49461950033349</v>
      </c>
      <c r="Q70" s="47">
        <f t="shared" si="1"/>
        <v>51.65575377076495</v>
      </c>
      <c r="R70" s="47">
        <f t="shared" si="1"/>
        <v>55.05470091917086</v>
      </c>
      <c r="S70" s="47">
        <f t="shared" si="1"/>
        <v>58.5705843852753</v>
      </c>
      <c r="T70" s="47">
        <f t="shared" si="1"/>
        <v>62.13551478328361</v>
      </c>
    </row>
    <row r="71" spans="1:20" ht="12.75">
      <c r="A71" s="5">
        <v>6</v>
      </c>
      <c r="B71" s="47">
        <f t="shared" si="0"/>
        <v>8.7035680273811</v>
      </c>
      <c r="C71" s="47">
        <f aca="true" t="shared" si="2" ref="C71:Q71">C50/3</f>
        <v>11.78938148274534</v>
      </c>
      <c r="D71" s="47">
        <f t="shared" si="2"/>
        <v>14.666642919686199</v>
      </c>
      <c r="E71" s="47">
        <f t="shared" si="2"/>
        <v>20.35848342350061</v>
      </c>
      <c r="F71" s="47">
        <f t="shared" si="2"/>
        <v>25.927292732609015</v>
      </c>
      <c r="G71" s="47">
        <f t="shared" si="2"/>
        <v>29.89265985065067</v>
      </c>
      <c r="H71" s="47">
        <f t="shared" si="2"/>
        <v>33.81452858606094</v>
      </c>
      <c r="I71" s="47">
        <f t="shared" si="2"/>
        <v>37.69381580892308</v>
      </c>
      <c r="J71" s="47">
        <f t="shared" si="2"/>
        <v>45.33521400728859</v>
      </c>
      <c r="K71" s="47">
        <f t="shared" si="2"/>
        <v>51.44800830670642</v>
      </c>
      <c r="L71" s="47">
        <f t="shared" si="2"/>
        <v>56.11613509792821</v>
      </c>
      <c r="M71" s="47">
        <f t="shared" si="2"/>
        <v>60.750931700336274</v>
      </c>
      <c r="N71" s="47">
        <f t="shared" si="2"/>
        <v>65.35089384731069</v>
      </c>
      <c r="O71" s="47">
        <f t="shared" si="2"/>
        <v>73.14166527237658</v>
      </c>
      <c r="P71" s="47">
        <f t="shared" si="2"/>
        <v>81.80298924576893</v>
      </c>
      <c r="Q71" s="47">
        <f t="shared" si="2"/>
        <v>90.36954389751547</v>
      </c>
      <c r="R71" s="47">
        <f t="shared" si="1"/>
        <v>103.56770439797127</v>
      </c>
      <c r="S71" s="47">
        <f t="shared" si="1"/>
        <v>115.40636332982494</v>
      </c>
      <c r="T71" s="47">
        <f t="shared" si="1"/>
        <v>124.78373798642302</v>
      </c>
    </row>
    <row r="72" spans="1:20" ht="12.75">
      <c r="A72" s="5">
        <v>9</v>
      </c>
      <c r="B72" s="47">
        <f t="shared" si="0"/>
        <v>8.872329495761269</v>
      </c>
      <c r="C72" s="47">
        <f t="shared" si="1"/>
        <v>12.146249784274092</v>
      </c>
      <c r="D72" s="47">
        <f t="shared" si="1"/>
        <v>15.23245421908585</v>
      </c>
      <c r="E72" s="47">
        <f t="shared" si="1"/>
        <v>21.314372991932192</v>
      </c>
      <c r="F72" s="47">
        <f t="shared" si="1"/>
        <v>27.272480815425073</v>
      </c>
      <c r="G72" s="47">
        <f t="shared" si="1"/>
        <v>31.548569715431725</v>
      </c>
      <c r="H72" s="47">
        <f t="shared" si="1"/>
        <v>35.78008180764004</v>
      </c>
      <c r="I72" s="47">
        <f t="shared" si="1"/>
        <v>39.96920900954829</v>
      </c>
      <c r="J72" s="47">
        <f t="shared" si="1"/>
        <v>48.23238756161569</v>
      </c>
      <c r="K72" s="47">
        <f t="shared" si="1"/>
        <v>56.36070371419453</v>
      </c>
      <c r="L72" s="47">
        <f t="shared" si="1"/>
        <v>65.83545396826263</v>
      </c>
      <c r="M72" s="47">
        <f t="shared" si="1"/>
        <v>73.72753771460854</v>
      </c>
      <c r="N72" s="47">
        <f t="shared" si="1"/>
        <v>80.10037425529801</v>
      </c>
      <c r="O72" s="47">
        <f t="shared" si="1"/>
        <v>94.09478696292486</v>
      </c>
      <c r="P72" s="47">
        <f t="shared" si="1"/>
        <v>110.23411200358254</v>
      </c>
      <c r="Q72" s="47">
        <f t="shared" si="1"/>
        <v>123.39150601647917</v>
      </c>
      <c r="R72" s="47">
        <f t="shared" si="1"/>
        <v>149.24018794450367</v>
      </c>
      <c r="S72" s="47">
        <f t="shared" si="1"/>
        <v>169.3768742740914</v>
      </c>
      <c r="T72" s="47">
        <f t="shared" si="1"/>
        <v>186.6954795913774</v>
      </c>
    </row>
    <row r="73" spans="1:20" ht="12.75">
      <c r="A73" s="5">
        <v>12</v>
      </c>
      <c r="B73" s="47">
        <f t="shared" si="0"/>
        <v>8.94294304549229</v>
      </c>
      <c r="C73" s="47">
        <f t="shared" si="1"/>
        <v>12.335491640295254</v>
      </c>
      <c r="D73" s="47">
        <f t="shared" si="1"/>
        <v>15.55818370038017</v>
      </c>
      <c r="E73" s="47">
        <f t="shared" si="1"/>
        <v>21.894565610812773</v>
      </c>
      <c r="F73" s="47">
        <f t="shared" si="1"/>
        <v>28.108395613130288</v>
      </c>
      <c r="G73" s="47">
        <f t="shared" si="1"/>
        <v>32.592539821524895</v>
      </c>
      <c r="H73" s="47">
        <f t="shared" si="1"/>
        <v>37.031947608644444</v>
      </c>
      <c r="I73" s="47">
        <f t="shared" si="1"/>
        <v>41.42969388153934</v>
      </c>
      <c r="J73" s="47">
        <f t="shared" si="1"/>
        <v>50.113189965539966</v>
      </c>
      <c r="K73" s="47">
        <f t="shared" si="1"/>
        <v>60.209829835568875</v>
      </c>
      <c r="L73" s="47">
        <f t="shared" si="1"/>
        <v>71.6813387313308</v>
      </c>
      <c r="M73" s="47">
        <f t="shared" si="1"/>
        <v>82.99148578526551</v>
      </c>
      <c r="N73" s="47">
        <f t="shared" si="1"/>
        <v>92.66724553701704</v>
      </c>
      <c r="O73" s="47">
        <f t="shared" si="1"/>
        <v>111.7349640235057</v>
      </c>
      <c r="P73" s="47">
        <f t="shared" si="1"/>
        <v>134.39725678691659</v>
      </c>
      <c r="Q73" s="47">
        <f t="shared" si="1"/>
        <v>153.81546736855057</v>
      </c>
      <c r="R73" s="47">
        <f t="shared" si="1"/>
        <v>190.496679405913</v>
      </c>
      <c r="S73" s="47">
        <f t="shared" si="1"/>
        <v>220.92966087653807</v>
      </c>
      <c r="T73" s="47">
        <f t="shared" si="1"/>
        <v>246.85471708263398</v>
      </c>
    </row>
    <row r="74" spans="1:20" ht="12.75">
      <c r="A74" s="5">
        <v>15</v>
      </c>
      <c r="B74" s="47">
        <f t="shared" si="0"/>
        <v>8.968839495088273</v>
      </c>
      <c r="C74" s="47">
        <f t="shared" si="1"/>
        <v>12.443707270214007</v>
      </c>
      <c r="D74" s="47">
        <f t="shared" si="1"/>
        <v>15.764194675077329</v>
      </c>
      <c r="E74" s="47">
        <f t="shared" si="1"/>
        <v>22.282750585589763</v>
      </c>
      <c r="F74" s="47">
        <f t="shared" si="1"/>
        <v>28.68080923011061</v>
      </c>
      <c r="G74" s="47">
        <f t="shared" si="1"/>
        <v>33.31733398781767</v>
      </c>
      <c r="H74" s="47">
        <f t="shared" si="1"/>
        <v>37.90936893943144</v>
      </c>
      <c r="I74" s="47">
        <f t="shared" si="1"/>
        <v>42.46065011555023</v>
      </c>
      <c r="J74" s="47">
        <f t="shared" si="1"/>
        <v>51.454535016691615</v>
      </c>
      <c r="K74" s="47">
        <f t="shared" si="1"/>
        <v>63.49687578061656</v>
      </c>
      <c r="L74" s="47">
        <f t="shared" si="1"/>
        <v>76.93054628526441</v>
      </c>
      <c r="M74" s="47">
        <f t="shared" si="1"/>
        <v>90.18207600905602</v>
      </c>
      <c r="N74" s="47">
        <f t="shared" si="1"/>
        <v>103.27627092874648</v>
      </c>
      <c r="O74" s="47">
        <f t="shared" si="1"/>
        <v>127.54514507560619</v>
      </c>
      <c r="P74" s="47">
        <f t="shared" si="1"/>
        <v>155.4418312233835</v>
      </c>
      <c r="Q74" s="47">
        <f t="shared" si="1"/>
        <v>182.86473516359828</v>
      </c>
      <c r="R74" s="47">
        <f t="shared" si="1"/>
        <v>229.34679918458608</v>
      </c>
      <c r="S74" s="47">
        <f t="shared" si="1"/>
        <v>270.5945586060038</v>
      </c>
      <c r="T74" s="47">
        <f t="shared" si="1"/>
        <v>305.5760524029278</v>
      </c>
    </row>
    <row r="75" spans="1:20" ht="12.75">
      <c r="A75" s="5">
        <v>25</v>
      </c>
      <c r="B75" s="47">
        <f t="shared" si="0"/>
        <v>8.932188964986025</v>
      </c>
      <c r="C75" s="47">
        <f t="shared" si="1"/>
        <v>12.559733498703272</v>
      </c>
      <c r="D75" s="47">
        <f t="shared" si="1"/>
        <v>17.858881190769946</v>
      </c>
      <c r="E75" s="47">
        <f t="shared" si="1"/>
        <v>28.246505529795144</v>
      </c>
      <c r="F75" s="47">
        <f t="shared" si="1"/>
        <v>36.7072280750811</v>
      </c>
      <c r="G75" s="47">
        <f t="shared" si="1"/>
        <v>45.06373895677947</v>
      </c>
      <c r="H75" s="47">
        <f t="shared" si="1"/>
        <v>53.33455781196536</v>
      </c>
      <c r="I75" s="47">
        <f t="shared" si="1"/>
        <v>61.53184510065094</v>
      </c>
      <c r="J75" s="47">
        <f t="shared" si="1"/>
        <v>76.04911264135428</v>
      </c>
      <c r="K75" s="47">
        <f t="shared" si="1"/>
        <v>95.40910842790355</v>
      </c>
      <c r="L75" s="47">
        <f t="shared" si="1"/>
        <v>117.85270656224668</v>
      </c>
      <c r="M75" s="47">
        <f t="shared" si="1"/>
        <v>140.0447724298526</v>
      </c>
      <c r="N75" s="47">
        <f t="shared" si="1"/>
        <v>160.38144001854508</v>
      </c>
      <c r="O75" s="47">
        <f t="shared" si="1"/>
        <v>200.55028194082126</v>
      </c>
      <c r="P75" s="47">
        <f t="shared" si="1"/>
        <v>249.16713976159772</v>
      </c>
      <c r="Q75" s="47">
        <f t="shared" si="1"/>
        <v>293.9061570514798</v>
      </c>
      <c r="R75" s="47">
        <f t="shared" si="1"/>
        <v>374.04502014505397</v>
      </c>
      <c r="S75" s="47">
        <f t="shared" si="1"/>
        <v>445.04570541562276</v>
      </c>
      <c r="T75" s="47">
        <f t="shared" si="1"/>
        <v>507.45352345765303</v>
      </c>
    </row>
    <row r="76" spans="1:20" ht="12.75">
      <c r="A76" s="5">
        <v>50</v>
      </c>
      <c r="B76" s="47">
        <f t="shared" si="0"/>
        <v>8.673367893808164</v>
      </c>
      <c r="C76" s="47">
        <f t="shared" si="1"/>
        <v>14.193337921209212</v>
      </c>
      <c r="D76" s="47">
        <f t="shared" si="1"/>
        <v>23.274079092931032</v>
      </c>
      <c r="E76" s="47">
        <f t="shared" si="1"/>
        <v>37.67920049610983</v>
      </c>
      <c r="F76" s="47">
        <f t="shared" si="1"/>
        <v>53.725339130798545</v>
      </c>
      <c r="G76" s="47">
        <f t="shared" si="1"/>
        <v>67.86374852492578</v>
      </c>
      <c r="H76" s="47">
        <f t="shared" si="1"/>
        <v>81.90770959000143</v>
      </c>
      <c r="I76" s="47">
        <f t="shared" si="1"/>
        <v>95.86929783222679</v>
      </c>
      <c r="J76" s="47">
        <f t="shared" si="1"/>
        <v>123.57846169285375</v>
      </c>
      <c r="K76" s="47">
        <f t="shared" si="1"/>
        <v>159.82291716609075</v>
      </c>
      <c r="L76" s="47">
        <f t="shared" si="1"/>
        <v>201.01577279211074</v>
      </c>
      <c r="M76" s="47">
        <f t="shared" si="1"/>
        <v>243.64256468224121</v>
      </c>
      <c r="N76" s="47">
        <f t="shared" si="1"/>
        <v>284.24819957353196</v>
      </c>
      <c r="O76" s="47">
        <f t="shared" si="1"/>
        <v>361.2986174358944</v>
      </c>
      <c r="P76" s="47">
        <f t="shared" si="1"/>
        <v>455.66158314653086</v>
      </c>
      <c r="Q76" s="47">
        <f t="shared" si="1"/>
        <v>545.6133659663917</v>
      </c>
      <c r="R76" s="47">
        <f t="shared" si="1"/>
        <v>709.7098591830019</v>
      </c>
      <c r="S76" s="47">
        <f t="shared" si="1"/>
        <v>854.8482876254101</v>
      </c>
      <c r="T76" s="47">
        <f t="shared" si="1"/>
        <v>980.2287793295873</v>
      </c>
    </row>
    <row r="77" spans="1:20" ht="12.75">
      <c r="A77" s="5">
        <v>75</v>
      </c>
      <c r="B77" s="47">
        <f t="shared" si="0"/>
        <v>8.41762176781418</v>
      </c>
      <c r="C77" s="47">
        <f t="shared" si="1"/>
        <v>13.921852734887366</v>
      </c>
      <c r="D77" s="47">
        <f t="shared" si="1"/>
        <v>24.783215757171675</v>
      </c>
      <c r="E77" s="47">
        <f t="shared" si="1"/>
        <v>44.71063493695615</v>
      </c>
      <c r="F77" s="47">
        <f t="shared" si="1"/>
        <v>64.56381598122208</v>
      </c>
      <c r="G77" s="47">
        <f t="shared" si="1"/>
        <v>84.33901531119365</v>
      </c>
      <c r="H77" s="47">
        <f t="shared" si="1"/>
        <v>104.03853814302397</v>
      </c>
      <c r="I77" s="47">
        <f t="shared" si="1"/>
        <v>123.66637557824896</v>
      </c>
      <c r="J77" s="47">
        <f t="shared" si="1"/>
        <v>162.72359600225988</v>
      </c>
      <c r="K77" s="47">
        <f t="shared" si="1"/>
        <v>214.02582533427457</v>
      </c>
      <c r="L77" s="47">
        <f t="shared" si="1"/>
        <v>273.9414482231847</v>
      </c>
      <c r="M77" s="47">
        <f t="shared" si="1"/>
        <v>331.77767826641167</v>
      </c>
      <c r="N77" s="47">
        <f t="shared" si="1"/>
        <v>391.10963953031734</v>
      </c>
      <c r="O77" s="47">
        <f t="shared" si="1"/>
        <v>503.7189475232897</v>
      </c>
      <c r="P77" s="47">
        <f t="shared" si="1"/>
        <v>642.8288273059312</v>
      </c>
      <c r="Q77" s="47">
        <f t="shared" si="1"/>
        <v>773.7981434897015</v>
      </c>
      <c r="R77" s="47">
        <f t="shared" si="1"/>
        <v>1017.4041425917794</v>
      </c>
      <c r="S77" s="47">
        <f t="shared" si="1"/>
        <v>1234.1215708942025</v>
      </c>
      <c r="T77" s="47">
        <f t="shared" si="1"/>
        <v>1424.8926166383299</v>
      </c>
    </row>
    <row r="78" spans="1:20" ht="12.75">
      <c r="A78" s="5">
        <v>100</v>
      </c>
      <c r="B78" s="47">
        <f t="shared" si="0"/>
        <v>8.193928420315972</v>
      </c>
      <c r="C78" s="47">
        <f t="shared" si="1"/>
        <v>15.361151364607537</v>
      </c>
      <c r="D78" s="47">
        <f t="shared" si="1"/>
        <v>26.192071645235227</v>
      </c>
      <c r="E78" s="47">
        <f t="shared" si="1"/>
        <v>49.67668272423223</v>
      </c>
      <c r="F78" s="47">
        <f t="shared" si="1"/>
        <v>73.1883430154457</v>
      </c>
      <c r="G78" s="47">
        <f t="shared" si="1"/>
        <v>98.46725770086209</v>
      </c>
      <c r="H78" s="47">
        <f t="shared" si="1"/>
        <v>121.91870469157385</v>
      </c>
      <c r="I78" s="47">
        <f t="shared" si="1"/>
        <v>147.11688488022685</v>
      </c>
      <c r="J78" s="47">
        <f t="shared" si="1"/>
        <v>197.36724069390866</v>
      </c>
      <c r="K78" s="47">
        <f t="shared" si="1"/>
        <v>261.76267970635394</v>
      </c>
      <c r="L78" s="47">
        <f t="shared" si="1"/>
        <v>336.6787918863376</v>
      </c>
      <c r="M78" s="47">
        <f t="shared" si="1"/>
        <v>413.1319556376895</v>
      </c>
      <c r="N78" s="47">
        <f t="shared" si="1"/>
        <v>487.5474565080195</v>
      </c>
      <c r="O78" s="47">
        <f t="shared" si="1"/>
        <v>635.6750505137067</v>
      </c>
      <c r="P78" s="47">
        <f t="shared" si="1"/>
        <v>814.297976680199</v>
      </c>
      <c r="Q78" s="47">
        <f t="shared" si="1"/>
        <v>986.4413047883344</v>
      </c>
      <c r="R78" s="47">
        <f t="shared" si="1"/>
        <v>1306.6840700172693</v>
      </c>
      <c r="S78" s="47">
        <f t="shared" si="1"/>
        <v>1594.0882947297368</v>
      </c>
      <c r="T78" s="47">
        <f t="shared" si="1"/>
        <v>1846.1077164159924</v>
      </c>
    </row>
    <row r="79" spans="1:20" ht="12.75">
      <c r="A79" s="5">
        <v>150</v>
      </c>
      <c r="B79" s="47">
        <f t="shared" si="0"/>
        <v>7.825603751043054</v>
      </c>
      <c r="C79" s="47">
        <f t="shared" si="1"/>
        <v>14.82723974070568</v>
      </c>
      <c r="D79" s="47">
        <f t="shared" si="1"/>
        <v>28.88364704103353</v>
      </c>
      <c r="E79" s="47">
        <f t="shared" si="1"/>
        <v>57.42764253141038</v>
      </c>
      <c r="F79" s="47">
        <f t="shared" si="1"/>
        <v>87.9591229341933</v>
      </c>
      <c r="G79" s="47">
        <f t="shared" si="1"/>
        <v>120.37561939197673</v>
      </c>
      <c r="H79" s="47">
        <f t="shared" si="1"/>
        <v>152.8562582728704</v>
      </c>
      <c r="I79" s="47">
        <f t="shared" si="1"/>
        <v>187.14523364589354</v>
      </c>
      <c r="J79" s="47">
        <f t="shared" si="1"/>
        <v>255.74483183938924</v>
      </c>
      <c r="K79" s="47">
        <f t="shared" si="1"/>
        <v>344.0071130842494</v>
      </c>
      <c r="L79" s="47">
        <f t="shared" si="1"/>
        <v>450.1532725357428</v>
      </c>
      <c r="M79" s="47">
        <f t="shared" si="1"/>
        <v>554.4211216742791</v>
      </c>
      <c r="N79" s="47">
        <f t="shared" si="1"/>
        <v>660.3565454153035</v>
      </c>
      <c r="O79" s="47">
        <f t="shared" si="1"/>
        <v>869.9774310235624</v>
      </c>
      <c r="P79" s="47">
        <f t="shared" si="1"/>
        <v>1128.8426109699242</v>
      </c>
      <c r="Q79" s="47">
        <f t="shared" si="1"/>
        <v>1377.7404452394537</v>
      </c>
      <c r="R79" s="47">
        <f t="shared" si="1"/>
        <v>1845.9727435081177</v>
      </c>
      <c r="S79" s="47">
        <f t="shared" si="1"/>
        <v>2266.532395646122</v>
      </c>
      <c r="T79" s="47">
        <f t="shared" si="1"/>
        <v>2638.4330547065615</v>
      </c>
    </row>
    <row r="80" spans="1:20" ht="12.75">
      <c r="A80" s="5">
        <v>200</v>
      </c>
      <c r="B80" s="47">
        <f t="shared" si="0"/>
        <v>9.037583887742967</v>
      </c>
      <c r="C80" s="47">
        <f t="shared" si="1"/>
        <v>15.975059870884829</v>
      </c>
      <c r="D80" s="47">
        <f t="shared" si="1"/>
        <v>29.824630057948614</v>
      </c>
      <c r="E80" s="47">
        <f t="shared" si="1"/>
        <v>63.15140005449766</v>
      </c>
      <c r="F80" s="47">
        <f t="shared" si="1"/>
        <v>98.67510404330697</v>
      </c>
      <c r="G80" s="47">
        <f t="shared" si="1"/>
        <v>137.94491066490556</v>
      </c>
      <c r="H80" s="47">
        <f t="shared" si="1"/>
        <v>179.1556908461085</v>
      </c>
      <c r="I80" s="47">
        <f t="shared" si="1"/>
        <v>220.4936538101548</v>
      </c>
      <c r="J80" s="47">
        <f t="shared" si="1"/>
        <v>305.156765305998</v>
      </c>
      <c r="K80" s="47">
        <f t="shared" si="1"/>
        <v>416.67982457164817</v>
      </c>
      <c r="L80" s="47">
        <f t="shared" si="1"/>
        <v>548.0200318473618</v>
      </c>
      <c r="M80" s="47">
        <f t="shared" si="1"/>
        <v>681.2837005567338</v>
      </c>
      <c r="N80" s="47">
        <f t="shared" si="1"/>
        <v>816.3830820289655</v>
      </c>
      <c r="O80" s="47">
        <f t="shared" si="1"/>
        <v>1082.9249652016263</v>
      </c>
      <c r="P80" s="47">
        <f t="shared" si="1"/>
        <v>1413.874742646855</v>
      </c>
      <c r="Q80" s="47">
        <f t="shared" si="1"/>
        <v>1735.1857683837325</v>
      </c>
      <c r="R80" s="47">
        <f t="shared" si="1"/>
        <v>2343.313851891812</v>
      </c>
      <c r="S80" s="47">
        <f t="shared" si="1"/>
        <v>2893.0752798912895</v>
      </c>
      <c r="T80" s="47">
        <f t="shared" si="1"/>
        <v>3381.349732229022</v>
      </c>
    </row>
    <row r="81" spans="1:20" ht="12.75">
      <c r="A81" s="5">
        <v>250</v>
      </c>
      <c r="B81" s="47">
        <f t="shared" si="0"/>
        <v>8.744308163374397</v>
      </c>
      <c r="C81" s="47">
        <f t="shared" si="1"/>
        <v>15.547234283795342</v>
      </c>
      <c r="D81" s="47">
        <f t="shared" si="1"/>
        <v>30.774172333530533</v>
      </c>
      <c r="E81" s="47">
        <f t="shared" si="1"/>
        <v>67.03336828130494</v>
      </c>
      <c r="F81" s="47">
        <f t="shared" si="1"/>
        <v>109.06499417921962</v>
      </c>
      <c r="G81" s="47">
        <f t="shared" si="1"/>
        <v>153.26322542289174</v>
      </c>
      <c r="H81" s="47">
        <f t="shared" si="1"/>
        <v>201.2221351363494</v>
      </c>
      <c r="I81" s="47">
        <f t="shared" si="1"/>
        <v>249.41028551080657</v>
      </c>
      <c r="J81" s="47">
        <f t="shared" si="1"/>
        <v>349.7329629102115</v>
      </c>
      <c r="K81" s="47">
        <f t="shared" si="1"/>
        <v>480.46573219114566</v>
      </c>
      <c r="L81" s="47">
        <f t="shared" si="1"/>
        <v>638.2228828339875</v>
      </c>
      <c r="M81" s="47">
        <f t="shared" si="1"/>
        <v>796.3789050797112</v>
      </c>
      <c r="N81" s="47">
        <f t="shared" si="1"/>
        <v>956.5594045481197</v>
      </c>
      <c r="O81" s="47">
        <f t="shared" si="1"/>
        <v>1279.089459785998</v>
      </c>
      <c r="P81" s="47">
        <f t="shared" si="1"/>
        <v>1679.3143222437932</v>
      </c>
      <c r="Q81" s="47">
        <f t="shared" si="1"/>
        <v>2070.3836781884916</v>
      </c>
      <c r="R81" s="47">
        <f t="shared" si="1"/>
        <v>2811.706021138094</v>
      </c>
      <c r="S81" s="47">
        <f t="shared" si="1"/>
        <v>3484.4289220688224</v>
      </c>
      <c r="T81" s="47">
        <f t="shared" si="1"/>
        <v>4084.9956596864363</v>
      </c>
    </row>
    <row r="82" spans="1:20" ht="12.75">
      <c r="A82" s="5">
        <v>300</v>
      </c>
      <c r="B82" s="47">
        <f t="shared" si="0"/>
        <v>8.493800921505498</v>
      </c>
      <c r="C82" s="47">
        <f t="shared" si="1"/>
        <v>15.174104965988471</v>
      </c>
      <c r="D82" s="47">
        <f t="shared" si="1"/>
        <v>31.730807274213017</v>
      </c>
      <c r="E82" s="47">
        <f t="shared" si="1"/>
        <v>70.84125653892714</v>
      </c>
      <c r="F82" s="47">
        <f t="shared" si="1"/>
        <v>115.84004143795649</v>
      </c>
      <c r="G82" s="47">
        <f t="shared" si="1"/>
        <v>166.5057300012521</v>
      </c>
      <c r="H82" s="47">
        <f t="shared" si="1"/>
        <v>219.32482939519025</v>
      </c>
      <c r="I82" s="47">
        <f t="shared" si="1"/>
        <v>275.9122074724036</v>
      </c>
      <c r="J82" s="47">
        <f t="shared" si="1"/>
        <v>389.8118765768463</v>
      </c>
      <c r="K82" s="47">
        <f t="shared" si="1"/>
        <v>541.103651655928</v>
      </c>
      <c r="L82" s="47">
        <f t="shared" si="1"/>
        <v>719.5056256017011</v>
      </c>
      <c r="M82" s="47">
        <f t="shared" si="1"/>
        <v>902.0953628392313</v>
      </c>
      <c r="N82" s="47">
        <f t="shared" si="1"/>
        <v>1088.691263618613</v>
      </c>
      <c r="O82" s="47">
        <f t="shared" si="1"/>
        <v>1462.7988437043296</v>
      </c>
      <c r="P82" s="47">
        <f t="shared" si="1"/>
        <v>1927.7762973021074</v>
      </c>
      <c r="Q82" s="47">
        <f t="shared" si="1"/>
        <v>2385.967093087643</v>
      </c>
      <c r="R82" s="47">
        <f t="shared" si="1"/>
        <v>3255.5256483025073</v>
      </c>
      <c r="S82" s="47">
        <f t="shared" si="1"/>
        <v>4048.4067123283908</v>
      </c>
      <c r="T82" s="47">
        <f t="shared" si="1"/>
        <v>4756.969255307917</v>
      </c>
    </row>
    <row r="83" spans="1:20" ht="12.75">
      <c r="A83" s="5">
        <v>400</v>
      </c>
      <c r="B83" s="47">
        <f t="shared" si="0"/>
        <v>8.081757279610972</v>
      </c>
      <c r="C83" s="47">
        <f t="shared" si="1"/>
        <v>16.00187770123896</v>
      </c>
      <c r="D83" s="47">
        <f t="shared" si="1"/>
        <v>33.65299666119278</v>
      </c>
      <c r="E83" s="47">
        <f t="shared" si="1"/>
        <v>76.68028738024717</v>
      </c>
      <c r="F83" s="47">
        <f t="shared" si="1"/>
        <v>130.66880982942016</v>
      </c>
      <c r="G83" s="47">
        <f t="shared" si="1"/>
        <v>188.88932370034124</v>
      </c>
      <c r="H83" s="47">
        <f t="shared" si="1"/>
        <v>252.78478155341722</v>
      </c>
      <c r="I83" s="47">
        <f t="shared" si="1"/>
        <v>320.5912223180713</v>
      </c>
      <c r="J83" s="47">
        <f t="shared" si="1"/>
        <v>460.834540938226</v>
      </c>
      <c r="K83" s="47">
        <f t="shared" si="1"/>
        <v>645.244272098785</v>
      </c>
      <c r="L83" s="47">
        <f t="shared" si="1"/>
        <v>867.3022302753825</v>
      </c>
      <c r="M83" s="47">
        <f t="shared" si="1"/>
        <v>1095.8328584486026</v>
      </c>
      <c r="N83" s="47">
        <f t="shared" si="1"/>
        <v>1327.064963358585</v>
      </c>
      <c r="O83" s="47">
        <f t="shared" si="1"/>
        <v>1798.5826218275981</v>
      </c>
      <c r="P83" s="47">
        <f t="shared" si="1"/>
        <v>2388.7521782610065</v>
      </c>
      <c r="Q83" s="47">
        <f t="shared" si="1"/>
        <v>2971.731381170374</v>
      </c>
      <c r="R83" s="47">
        <f t="shared" si="1"/>
        <v>4086.6675102219338</v>
      </c>
      <c r="S83" s="47">
        <f t="shared" si="1"/>
        <v>5107.821664482936</v>
      </c>
      <c r="T83" s="47">
        <f t="shared" si="1"/>
        <v>6024.649632066786</v>
      </c>
    </row>
    <row r="84" spans="1:20" ht="12.75">
      <c r="A84" s="5">
        <v>600</v>
      </c>
      <c r="B84" s="47">
        <f t="shared" si="0"/>
        <v>7.474455966391296</v>
      </c>
      <c r="C84" s="47">
        <f t="shared" si="1"/>
        <v>16.31714397661894</v>
      </c>
      <c r="D84" s="47">
        <f t="shared" si="1"/>
        <v>34.592736357751214</v>
      </c>
      <c r="E84" s="47">
        <f t="shared" si="1"/>
        <v>84.97498780953542</v>
      </c>
      <c r="F84" s="47">
        <f t="shared" si="1"/>
        <v>149.64220742713903</v>
      </c>
      <c r="G84" s="47">
        <f t="shared" si="1"/>
        <v>225.28873164691234</v>
      </c>
      <c r="H84" s="47">
        <f t="shared" si="1"/>
        <v>306.95788027460696</v>
      </c>
      <c r="I84" s="47">
        <f t="shared" si="1"/>
        <v>394.4511261752787</v>
      </c>
      <c r="J84" s="47">
        <f t="shared" si="1"/>
        <v>579.9098209698222</v>
      </c>
      <c r="K84" s="47">
        <f t="shared" si="1"/>
        <v>824.247251560453</v>
      </c>
      <c r="L84" s="47">
        <f t="shared" si="1"/>
        <v>1119.7870672335791</v>
      </c>
      <c r="M84" s="47">
        <f t="shared" si="1"/>
        <v>1427.9501736917653</v>
      </c>
      <c r="N84" s="47">
        <f t="shared" si="1"/>
        <v>1743.2130508294356</v>
      </c>
      <c r="O84" s="47">
        <f t="shared" si="1"/>
        <v>2388.5844701319934</v>
      </c>
      <c r="P84" s="47">
        <f t="shared" si="1"/>
        <v>3206.678906092901</v>
      </c>
      <c r="Q84" s="47">
        <f t="shared" si="1"/>
        <v>4019.0885217792693</v>
      </c>
      <c r="R84" s="47">
        <f t="shared" si="1"/>
        <v>5584.3998224296265</v>
      </c>
      <c r="S84" s="47">
        <f t="shared" si="1"/>
        <v>7034.686110527211</v>
      </c>
      <c r="T84" s="47">
        <f t="shared" si="1"/>
        <v>8341.080653866655</v>
      </c>
    </row>
    <row r="85" spans="1:20" ht="12.75">
      <c r="A85" s="5">
        <v>800</v>
      </c>
      <c r="B85" s="47">
        <f t="shared" si="0"/>
        <v>7.0312703480152665</v>
      </c>
      <c r="C85" s="47">
        <f aca="true" t="shared" si="3" ref="C85:T86">C64/3</f>
        <v>15.46570802496212</v>
      </c>
      <c r="D85" s="47">
        <f t="shared" si="3"/>
        <v>35.722960451102814</v>
      </c>
      <c r="E85" s="47">
        <f t="shared" si="3"/>
        <v>91.64711774345953</v>
      </c>
      <c r="F85" s="47">
        <f t="shared" si="3"/>
        <v>164.92951301967247</v>
      </c>
      <c r="G85" s="47">
        <f t="shared" si="3"/>
        <v>252.39747495894585</v>
      </c>
      <c r="H85" s="47">
        <f t="shared" si="3"/>
        <v>349.2806834736434</v>
      </c>
      <c r="I85" s="47">
        <f t="shared" si="3"/>
        <v>453.8186569795193</v>
      </c>
      <c r="J85" s="47">
        <f t="shared" si="3"/>
        <v>677.3425385255169</v>
      </c>
      <c r="K85" s="47">
        <f t="shared" si="3"/>
        <v>975.4185472371993</v>
      </c>
      <c r="L85" s="47">
        <f t="shared" si="3"/>
        <v>1334.4552203829533</v>
      </c>
      <c r="M85" s="47">
        <f t="shared" si="3"/>
        <v>1712.0340045046867</v>
      </c>
      <c r="N85" s="47">
        <f t="shared" si="3"/>
        <v>2102.6364190853774</v>
      </c>
      <c r="O85" s="47">
        <f t="shared" si="3"/>
        <v>2904.5138807627736</v>
      </c>
      <c r="P85" s="47">
        <f t="shared" si="3"/>
        <v>3928.0095570299854</v>
      </c>
      <c r="Q85" s="47">
        <f t="shared" si="3"/>
        <v>4949.405496971635</v>
      </c>
      <c r="R85" s="47">
        <f t="shared" si="3"/>
        <v>6932.5044594293495</v>
      </c>
      <c r="S85" s="47">
        <f t="shared" si="3"/>
        <v>8776.138464870937</v>
      </c>
      <c r="T85" s="47">
        <f t="shared" si="3"/>
        <v>10445.451270824464</v>
      </c>
    </row>
    <row r="86" spans="1:20" ht="12.75">
      <c r="A86" s="5">
        <v>1000</v>
      </c>
      <c r="B86" s="47">
        <f t="shared" si="0"/>
        <v>6.683879676989966</v>
      </c>
      <c r="C86" s="47">
        <f t="shared" si="3"/>
        <v>16.020065054966505</v>
      </c>
      <c r="D86" s="47">
        <f t="shared" si="3"/>
        <v>35.62786456565227</v>
      </c>
      <c r="E86" s="47">
        <f t="shared" si="3"/>
        <v>96.82753097462465</v>
      </c>
      <c r="F86" s="47">
        <f t="shared" si="3"/>
        <v>178.36317138840107</v>
      </c>
      <c r="G86" s="47">
        <f t="shared" si="3"/>
        <v>275.6798874552165</v>
      </c>
      <c r="H86" s="47">
        <f t="shared" si="3"/>
        <v>384.09731522907606</v>
      </c>
      <c r="I86" s="47">
        <f t="shared" si="3"/>
        <v>503.3990571021479</v>
      </c>
      <c r="J86" s="47">
        <f t="shared" si="3"/>
        <v>763.3692033343514</v>
      </c>
      <c r="K86" s="47">
        <f t="shared" si="3"/>
        <v>1106.7242393145077</v>
      </c>
      <c r="L86" s="47">
        <f t="shared" si="3"/>
        <v>1525.2021620053695</v>
      </c>
      <c r="M86" s="47">
        <f t="shared" si="3"/>
        <v>1966.3731176309702</v>
      </c>
      <c r="N86" s="47">
        <f t="shared" si="3"/>
        <v>2423.0611479453505</v>
      </c>
      <c r="O86" s="47">
        <f t="shared" si="3"/>
        <v>3370.982152117989</v>
      </c>
      <c r="P86" s="47">
        <f t="shared" si="3"/>
        <v>4583.051485571437</v>
      </c>
      <c r="Q86" s="47">
        <f t="shared" si="3"/>
        <v>5800.075941141517</v>
      </c>
      <c r="R86" s="47">
        <f t="shared" si="3"/>
        <v>8169.920894266677</v>
      </c>
      <c r="S86" s="47">
        <f t="shared" si="3"/>
        <v>10384.138322474695</v>
      </c>
      <c r="T86" s="47">
        <f t="shared" si="3"/>
        <v>12396.808667918747</v>
      </c>
    </row>
  </sheetData>
  <sheetProtection/>
  <protectedRanges>
    <protectedRange password="C700" sqref="B49:T65" name="Range4"/>
  </protectedRange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21"/>
  <sheetViews>
    <sheetView zoomScale="75" zoomScaleNormal="75" workbookViewId="0" topLeftCell="A3">
      <selection activeCell="I37" sqref="I37"/>
    </sheetView>
  </sheetViews>
  <sheetFormatPr defaultColWidth="9.140625" defaultRowHeight="12.75"/>
  <cols>
    <col min="2" max="2" width="10.421875" style="0" bestFit="1" customWidth="1"/>
  </cols>
  <sheetData>
    <row r="1" spans="1:3" ht="12.75">
      <c r="A1" s="5" t="s">
        <v>20</v>
      </c>
      <c r="B1" s="5"/>
      <c r="C1" s="5"/>
    </row>
    <row r="3" spans="2:20" ht="12.75">
      <c r="B3" s="5" t="s">
        <v>4</v>
      </c>
      <c r="C3" s="5"/>
      <c r="D3" s="5"/>
      <c r="E3" s="8"/>
      <c r="F3" s="5"/>
      <c r="G3" s="5"/>
      <c r="H3" s="5"/>
      <c r="I3" s="5"/>
      <c r="J3" s="5"/>
      <c r="K3" s="5"/>
      <c r="L3" s="5"/>
      <c r="M3" s="5"/>
      <c r="N3" s="5"/>
      <c r="O3" s="5"/>
      <c r="P3" s="5"/>
      <c r="Q3" s="5"/>
      <c r="R3" s="5"/>
      <c r="S3" s="5"/>
      <c r="T3" s="5"/>
    </row>
    <row r="4" spans="1:20" ht="51">
      <c r="A4" s="9" t="s">
        <v>31</v>
      </c>
      <c r="B4" s="7">
        <v>0.2</v>
      </c>
      <c r="C4" s="7">
        <v>0.5</v>
      </c>
      <c r="D4" s="7">
        <v>1</v>
      </c>
      <c r="E4" s="7">
        <v>2</v>
      </c>
      <c r="F4" s="7">
        <v>3</v>
      </c>
      <c r="G4" s="7">
        <v>4</v>
      </c>
      <c r="H4" s="7">
        <v>5</v>
      </c>
      <c r="I4" s="7">
        <v>6</v>
      </c>
      <c r="J4" s="7">
        <v>8</v>
      </c>
      <c r="K4" s="7">
        <v>10</v>
      </c>
      <c r="L4" s="7">
        <v>12</v>
      </c>
      <c r="M4" s="7">
        <v>14</v>
      </c>
      <c r="N4" s="7">
        <v>16</v>
      </c>
      <c r="O4" s="7">
        <v>20</v>
      </c>
      <c r="P4" s="7">
        <v>25</v>
      </c>
      <c r="Q4" s="7">
        <v>30</v>
      </c>
      <c r="R4" s="7">
        <v>40</v>
      </c>
      <c r="S4" s="7">
        <v>50</v>
      </c>
      <c r="T4" s="7">
        <v>60</v>
      </c>
    </row>
    <row r="5" spans="1:20" ht="12.75">
      <c r="A5" s="6" t="s">
        <v>9</v>
      </c>
      <c r="B5" s="3">
        <v>0.05</v>
      </c>
      <c r="C5" s="3">
        <v>0.07</v>
      </c>
      <c r="D5" s="3">
        <v>0.09</v>
      </c>
      <c r="E5" s="3">
        <v>0.13</v>
      </c>
      <c r="F5" s="3">
        <v>0.17</v>
      </c>
      <c r="G5" s="3">
        <v>0.2</v>
      </c>
      <c r="H5" s="3">
        <v>0.23</v>
      </c>
      <c r="I5" s="3">
        <v>0.26</v>
      </c>
      <c r="J5" s="3">
        <v>0.32</v>
      </c>
      <c r="K5" s="3">
        <v>0.35</v>
      </c>
      <c r="L5" s="3">
        <v>0.36</v>
      </c>
      <c r="M5" s="3">
        <v>0.38</v>
      </c>
      <c r="N5" s="3">
        <v>0.39</v>
      </c>
      <c r="O5" s="3">
        <v>0.41</v>
      </c>
      <c r="P5" s="3">
        <v>0.45</v>
      </c>
      <c r="Q5" s="3">
        <v>0.48</v>
      </c>
      <c r="R5" s="3">
        <v>0.53</v>
      </c>
      <c r="S5" s="3">
        <v>0.58</v>
      </c>
      <c r="T5" s="3">
        <v>0.63</v>
      </c>
    </row>
    <row r="6" spans="1:20" ht="12.75">
      <c r="A6" s="5">
        <v>6</v>
      </c>
      <c r="B6" s="3">
        <v>0.05</v>
      </c>
      <c r="C6" s="3">
        <v>0.07</v>
      </c>
      <c r="D6" s="3">
        <v>0.09</v>
      </c>
      <c r="E6" s="3">
        <v>0.13</v>
      </c>
      <c r="F6" s="3">
        <v>0.17</v>
      </c>
      <c r="G6" s="3">
        <v>0.2</v>
      </c>
      <c r="H6" s="3">
        <v>0.23</v>
      </c>
      <c r="I6" s="3">
        <v>0.26</v>
      </c>
      <c r="J6" s="3">
        <v>0.32</v>
      </c>
      <c r="K6" s="3">
        <v>0.37</v>
      </c>
      <c r="L6" s="3">
        <v>0.41</v>
      </c>
      <c r="M6" s="3">
        <v>0.45</v>
      </c>
      <c r="N6" s="3">
        <v>0.49</v>
      </c>
      <c r="O6" s="3">
        <v>0.56</v>
      </c>
      <c r="P6" s="3">
        <v>0.64</v>
      </c>
      <c r="Q6" s="3">
        <v>0.72</v>
      </c>
      <c r="R6" s="3">
        <v>0.85</v>
      </c>
      <c r="S6" s="3">
        <v>0.97</v>
      </c>
      <c r="T6" s="3">
        <v>1.07</v>
      </c>
    </row>
    <row r="7" spans="1:20" ht="12.75">
      <c r="A7" s="5">
        <v>9</v>
      </c>
      <c r="B7" s="3">
        <v>0.05</v>
      </c>
      <c r="C7" s="3">
        <v>0.07</v>
      </c>
      <c r="D7" s="3">
        <v>0.09</v>
      </c>
      <c r="E7" s="3">
        <v>0.13</v>
      </c>
      <c r="F7" s="3">
        <v>0.17</v>
      </c>
      <c r="G7" s="3">
        <v>0.2</v>
      </c>
      <c r="H7" s="3">
        <v>0.23</v>
      </c>
      <c r="I7" s="3">
        <v>0.26</v>
      </c>
      <c r="J7" s="3">
        <v>0.32</v>
      </c>
      <c r="K7" s="3">
        <v>0.38</v>
      </c>
      <c r="L7" s="3">
        <v>0.45</v>
      </c>
      <c r="M7" s="3">
        <v>0.51</v>
      </c>
      <c r="N7" s="3">
        <v>0.56</v>
      </c>
      <c r="O7" s="3">
        <v>0.67</v>
      </c>
      <c r="P7" s="3">
        <v>0.8</v>
      </c>
      <c r="Q7" s="3">
        <v>0.91</v>
      </c>
      <c r="R7" s="3">
        <v>1.13</v>
      </c>
      <c r="S7" s="3">
        <v>1.31</v>
      </c>
      <c r="T7" s="3">
        <v>1.47</v>
      </c>
    </row>
    <row r="8" spans="1:20" ht="12.75">
      <c r="A8" s="5">
        <v>12</v>
      </c>
      <c r="B8" s="3">
        <v>0.05</v>
      </c>
      <c r="C8" s="3">
        <v>0.07</v>
      </c>
      <c r="D8" s="3">
        <v>0.09</v>
      </c>
      <c r="E8" s="3">
        <v>0.13</v>
      </c>
      <c r="F8" s="3">
        <v>0.17</v>
      </c>
      <c r="G8" s="3">
        <v>0.2</v>
      </c>
      <c r="H8" s="3">
        <v>0.23</v>
      </c>
      <c r="I8" s="3">
        <v>0.26</v>
      </c>
      <c r="J8" s="3">
        <v>0.32</v>
      </c>
      <c r="K8" s="3">
        <v>0.39</v>
      </c>
      <c r="L8" s="3">
        <v>0.47</v>
      </c>
      <c r="M8" s="3">
        <v>0.55</v>
      </c>
      <c r="N8" s="3">
        <v>0.62</v>
      </c>
      <c r="O8" s="3">
        <v>0.76</v>
      </c>
      <c r="P8" s="3">
        <v>0.93</v>
      </c>
      <c r="Q8" s="3">
        <v>1.08</v>
      </c>
      <c r="R8" s="3">
        <v>1.37</v>
      </c>
      <c r="S8" s="3">
        <v>1.62</v>
      </c>
      <c r="T8" s="3">
        <v>1.84</v>
      </c>
    </row>
    <row r="9" spans="1:20" ht="12.75">
      <c r="A9" s="5">
        <v>15</v>
      </c>
      <c r="B9" s="3">
        <v>0.05</v>
      </c>
      <c r="C9" s="3">
        <v>0.07</v>
      </c>
      <c r="D9" s="3">
        <v>0.09</v>
      </c>
      <c r="E9" s="3">
        <v>0.13</v>
      </c>
      <c r="F9" s="3">
        <v>0.17</v>
      </c>
      <c r="G9" s="3">
        <v>0.2</v>
      </c>
      <c r="H9" s="3">
        <v>0.23</v>
      </c>
      <c r="I9" s="3">
        <v>0.26</v>
      </c>
      <c r="J9" s="3">
        <v>0.32</v>
      </c>
      <c r="K9" s="3">
        <v>0.4</v>
      </c>
      <c r="L9" s="3">
        <v>0.49</v>
      </c>
      <c r="M9" s="3">
        <v>0.58</v>
      </c>
      <c r="N9" s="3">
        <v>0.67</v>
      </c>
      <c r="O9" s="3">
        <v>0.84</v>
      </c>
      <c r="P9" s="3">
        <v>1.04</v>
      </c>
      <c r="Q9" s="3">
        <v>1.24</v>
      </c>
      <c r="R9" s="3">
        <v>1.59</v>
      </c>
      <c r="S9" s="3">
        <v>1.91</v>
      </c>
      <c r="T9" s="3">
        <v>2.19</v>
      </c>
    </row>
    <row r="10" spans="1:20" ht="12.75">
      <c r="A10" s="5">
        <v>25</v>
      </c>
      <c r="B10" s="3">
        <v>0.05</v>
      </c>
      <c r="C10" s="3">
        <v>0.07</v>
      </c>
      <c r="D10" s="3">
        <v>0.1</v>
      </c>
      <c r="E10" s="3">
        <v>0.16</v>
      </c>
      <c r="F10" s="3">
        <v>0.21</v>
      </c>
      <c r="G10" s="3">
        <v>0.26</v>
      </c>
      <c r="H10" s="3">
        <v>0.31</v>
      </c>
      <c r="I10" s="3">
        <v>0.36</v>
      </c>
      <c r="J10" s="3">
        <v>0.45</v>
      </c>
      <c r="K10" s="3">
        <v>0.57</v>
      </c>
      <c r="L10" s="3">
        <v>0.71</v>
      </c>
      <c r="M10" s="3">
        <v>0.85</v>
      </c>
      <c r="N10" s="3">
        <v>0.98</v>
      </c>
      <c r="O10" s="3">
        <v>1.24</v>
      </c>
      <c r="P10" s="3">
        <v>1.56</v>
      </c>
      <c r="Q10" s="3">
        <v>1.86</v>
      </c>
      <c r="R10" s="3">
        <v>2.41</v>
      </c>
      <c r="S10" s="3">
        <v>2.91</v>
      </c>
      <c r="T10" s="3">
        <v>3.36</v>
      </c>
    </row>
    <row r="11" spans="1:20" ht="12.75">
      <c r="A11" s="5">
        <v>50</v>
      </c>
      <c r="B11" s="3">
        <v>0.05</v>
      </c>
      <c r="C11" s="3">
        <v>0.08</v>
      </c>
      <c r="D11" s="3">
        <v>0.13</v>
      </c>
      <c r="E11" s="3">
        <v>0.21</v>
      </c>
      <c r="F11" s="3">
        <v>0.3</v>
      </c>
      <c r="G11" s="3">
        <v>0.38</v>
      </c>
      <c r="H11" s="3">
        <v>0.46</v>
      </c>
      <c r="I11" s="3">
        <v>0.54</v>
      </c>
      <c r="J11" s="3">
        <v>0.7</v>
      </c>
      <c r="K11" s="3">
        <v>0.91</v>
      </c>
      <c r="L11" s="3">
        <v>1.15</v>
      </c>
      <c r="M11" s="3">
        <v>1.4</v>
      </c>
      <c r="N11" s="3">
        <v>1.64</v>
      </c>
      <c r="O11" s="3">
        <v>2.1</v>
      </c>
      <c r="P11" s="3">
        <v>2.67</v>
      </c>
      <c r="Q11" s="3">
        <v>3.22</v>
      </c>
      <c r="R11" s="3">
        <v>4.24</v>
      </c>
      <c r="S11" s="3">
        <v>5.16</v>
      </c>
      <c r="T11" s="3">
        <v>5.97</v>
      </c>
    </row>
    <row r="12" spans="1:20" ht="12.75">
      <c r="A12" s="5">
        <v>75</v>
      </c>
      <c r="B12" s="3">
        <v>0.05</v>
      </c>
      <c r="C12" s="3">
        <v>0.08</v>
      </c>
      <c r="D12" s="3">
        <v>0.14</v>
      </c>
      <c r="E12" s="3">
        <v>0.25</v>
      </c>
      <c r="F12" s="3">
        <v>0.36</v>
      </c>
      <c r="G12" s="3">
        <v>0.47</v>
      </c>
      <c r="H12" s="3">
        <v>0.58</v>
      </c>
      <c r="I12" s="3">
        <v>0.69</v>
      </c>
      <c r="J12" s="3">
        <v>0.91</v>
      </c>
      <c r="K12" s="3">
        <v>1.2</v>
      </c>
      <c r="L12" s="3">
        <v>1.54</v>
      </c>
      <c r="M12" s="3">
        <v>1.87</v>
      </c>
      <c r="N12" s="3">
        <v>2.21</v>
      </c>
      <c r="O12" s="3">
        <v>2.86</v>
      </c>
      <c r="P12" s="3">
        <v>3.67</v>
      </c>
      <c r="Q12" s="3">
        <v>4.44</v>
      </c>
      <c r="R12" s="3">
        <v>5.89</v>
      </c>
      <c r="S12" s="3">
        <v>7.2</v>
      </c>
      <c r="T12" s="3">
        <v>8.37</v>
      </c>
    </row>
    <row r="13" spans="1:20" ht="12.75">
      <c r="A13" s="5">
        <v>100</v>
      </c>
      <c r="B13" s="3">
        <v>0.05</v>
      </c>
      <c r="C13" s="3">
        <v>0.09</v>
      </c>
      <c r="D13" s="3">
        <v>0.15</v>
      </c>
      <c r="E13" s="3">
        <v>0.28</v>
      </c>
      <c r="F13" s="3">
        <v>0.41</v>
      </c>
      <c r="G13" s="3">
        <v>0.55</v>
      </c>
      <c r="H13" s="3">
        <v>0.68</v>
      </c>
      <c r="I13" s="3">
        <v>0.82</v>
      </c>
      <c r="J13" s="3">
        <v>1.1</v>
      </c>
      <c r="K13" s="3">
        <v>1.46</v>
      </c>
      <c r="L13" s="3">
        <v>1.88</v>
      </c>
      <c r="M13" s="3">
        <v>2.31</v>
      </c>
      <c r="N13" s="3">
        <v>2.73</v>
      </c>
      <c r="O13" s="3">
        <v>3.57</v>
      </c>
      <c r="P13" s="3">
        <v>4.59</v>
      </c>
      <c r="Q13" s="3">
        <v>5.58</v>
      </c>
      <c r="R13" s="3">
        <v>7.44</v>
      </c>
      <c r="S13" s="3">
        <v>9.13</v>
      </c>
      <c r="T13" s="3">
        <v>10.63</v>
      </c>
    </row>
    <row r="14" spans="1:20" ht="12.75">
      <c r="A14" s="5">
        <v>150</v>
      </c>
      <c r="B14" s="3">
        <v>0.05</v>
      </c>
      <c r="C14" s="3">
        <v>0.09</v>
      </c>
      <c r="D14" s="3">
        <v>0.17</v>
      </c>
      <c r="E14" s="3">
        <v>0.33</v>
      </c>
      <c r="F14" s="3">
        <v>0.5</v>
      </c>
      <c r="G14" s="3">
        <v>0.68</v>
      </c>
      <c r="H14" s="3">
        <v>0.86</v>
      </c>
      <c r="I14" s="3">
        <v>1.05</v>
      </c>
      <c r="J14" s="3">
        <v>1.43</v>
      </c>
      <c r="K14" s="3">
        <v>1.92</v>
      </c>
      <c r="L14" s="3">
        <v>2.51</v>
      </c>
      <c r="M14" s="3">
        <v>3.09</v>
      </c>
      <c r="N14" s="3">
        <v>3.68</v>
      </c>
      <c r="O14" s="3">
        <v>4.85</v>
      </c>
      <c r="P14" s="3">
        <v>6.3</v>
      </c>
      <c r="Q14" s="3">
        <v>7.7</v>
      </c>
      <c r="R14" s="3">
        <v>10.35</v>
      </c>
      <c r="S14" s="3">
        <v>12.75</v>
      </c>
      <c r="T14" s="3">
        <v>14.89</v>
      </c>
    </row>
    <row r="15" spans="1:20" ht="12.75">
      <c r="A15" s="5">
        <v>200</v>
      </c>
      <c r="B15" s="3">
        <v>0.06</v>
      </c>
      <c r="C15" s="3">
        <v>0.1</v>
      </c>
      <c r="D15" s="3">
        <v>0.18</v>
      </c>
      <c r="E15" s="3">
        <v>0.37</v>
      </c>
      <c r="F15" s="3">
        <v>0.57</v>
      </c>
      <c r="G15" s="3">
        <v>0.79</v>
      </c>
      <c r="H15" s="3">
        <v>1.02</v>
      </c>
      <c r="I15" s="3">
        <v>1.25</v>
      </c>
      <c r="J15" s="3">
        <v>1.72</v>
      </c>
      <c r="K15" s="3">
        <v>2.34</v>
      </c>
      <c r="L15" s="3">
        <v>3.07</v>
      </c>
      <c r="M15" s="3">
        <v>3.81</v>
      </c>
      <c r="N15" s="3">
        <v>4.56</v>
      </c>
      <c r="O15" s="3">
        <v>6.04</v>
      </c>
      <c r="P15" s="3">
        <v>7.88</v>
      </c>
      <c r="Q15" s="3">
        <v>9.67</v>
      </c>
      <c r="R15" s="3">
        <v>13.07</v>
      </c>
      <c r="S15" s="3">
        <v>16.16</v>
      </c>
      <c r="T15" s="3">
        <v>18.92</v>
      </c>
    </row>
    <row r="16" spans="1:20" ht="12.75">
      <c r="A16" s="5">
        <v>250</v>
      </c>
      <c r="B16" s="3">
        <v>0.06</v>
      </c>
      <c r="C16" s="3">
        <v>0.1</v>
      </c>
      <c r="D16" s="3">
        <v>0.19</v>
      </c>
      <c r="E16" s="3">
        <v>0.4</v>
      </c>
      <c r="F16" s="3">
        <v>0.64</v>
      </c>
      <c r="G16" s="3">
        <v>0.89</v>
      </c>
      <c r="H16" s="3">
        <v>1.16</v>
      </c>
      <c r="I16" s="3">
        <v>1.43</v>
      </c>
      <c r="J16" s="3">
        <v>1.99</v>
      </c>
      <c r="K16" s="3">
        <v>2.72</v>
      </c>
      <c r="L16" s="3">
        <v>3.6</v>
      </c>
      <c r="M16" s="3">
        <v>4.48</v>
      </c>
      <c r="N16" s="3">
        <v>5.37</v>
      </c>
      <c r="O16" s="3">
        <v>7.16</v>
      </c>
      <c r="P16" s="3">
        <v>9.38</v>
      </c>
      <c r="Q16" s="3">
        <v>11.55</v>
      </c>
      <c r="R16" s="3">
        <v>15.67</v>
      </c>
      <c r="S16" s="3">
        <v>19.42</v>
      </c>
      <c r="T16" s="3">
        <v>22.78</v>
      </c>
    </row>
    <row r="17" spans="1:20" ht="12.75">
      <c r="A17" s="5">
        <v>300</v>
      </c>
      <c r="B17" s="3">
        <v>0.06</v>
      </c>
      <c r="C17" s="3">
        <v>0.1</v>
      </c>
      <c r="D17" s="3">
        <v>0.2</v>
      </c>
      <c r="E17" s="3">
        <v>0.43</v>
      </c>
      <c r="F17" s="3">
        <v>0.69</v>
      </c>
      <c r="G17" s="3">
        <v>0.98</v>
      </c>
      <c r="H17" s="3">
        <v>1.28</v>
      </c>
      <c r="I17" s="3">
        <v>1.6</v>
      </c>
      <c r="J17" s="3">
        <v>2.24</v>
      </c>
      <c r="K17" s="3">
        <v>3.09</v>
      </c>
      <c r="L17" s="3">
        <v>4.09</v>
      </c>
      <c r="M17" s="3">
        <v>5.11</v>
      </c>
      <c r="N17" s="3">
        <v>6.15</v>
      </c>
      <c r="O17" s="3">
        <v>8.23</v>
      </c>
      <c r="P17" s="3">
        <v>10.81</v>
      </c>
      <c r="Q17" s="3">
        <v>13.35</v>
      </c>
      <c r="R17" s="3">
        <v>18.17</v>
      </c>
      <c r="S17" s="3">
        <v>22.57</v>
      </c>
      <c r="T17" s="3">
        <v>26.51</v>
      </c>
    </row>
    <row r="18" spans="1:20" ht="12.75">
      <c r="A18" s="5">
        <v>400</v>
      </c>
      <c r="B18" s="3">
        <v>0.06</v>
      </c>
      <c r="C18" s="3">
        <v>0.11</v>
      </c>
      <c r="D18" s="3">
        <v>0.22</v>
      </c>
      <c r="E18" s="3">
        <v>0.48</v>
      </c>
      <c r="F18" s="3">
        <v>0.8</v>
      </c>
      <c r="G18" s="3">
        <v>1.14</v>
      </c>
      <c r="H18" s="3">
        <v>1.51</v>
      </c>
      <c r="I18" s="3">
        <v>1.9</v>
      </c>
      <c r="J18" s="3">
        <v>2.7</v>
      </c>
      <c r="K18" s="3">
        <v>3.75</v>
      </c>
      <c r="L18" s="3">
        <v>5.01</v>
      </c>
      <c r="M18" s="3">
        <v>6.3</v>
      </c>
      <c r="N18" s="3">
        <v>7.6</v>
      </c>
      <c r="O18" s="3">
        <v>10.24</v>
      </c>
      <c r="P18" s="3">
        <v>13.53</v>
      </c>
      <c r="Q18" s="3">
        <v>16.77</v>
      </c>
      <c r="R18" s="3">
        <v>22.95</v>
      </c>
      <c r="S18" s="3">
        <v>28.6</v>
      </c>
      <c r="T18" s="3">
        <v>33.67</v>
      </c>
    </row>
    <row r="19" spans="1:20" ht="12.75">
      <c r="A19" s="5">
        <v>600</v>
      </c>
      <c r="B19" s="3">
        <v>0.06</v>
      </c>
      <c r="C19" s="3">
        <v>0.12</v>
      </c>
      <c r="D19" s="3">
        <v>0.24</v>
      </c>
      <c r="E19" s="3">
        <v>0.56</v>
      </c>
      <c r="F19" s="3">
        <v>0.96</v>
      </c>
      <c r="G19" s="3">
        <v>1.42</v>
      </c>
      <c r="H19" s="3">
        <v>1.91</v>
      </c>
      <c r="I19" s="3">
        <v>2.43</v>
      </c>
      <c r="J19" s="3">
        <v>3.52</v>
      </c>
      <c r="K19" s="3">
        <v>4.95</v>
      </c>
      <c r="L19" s="3">
        <v>6.67</v>
      </c>
      <c r="M19" s="3">
        <v>8.45</v>
      </c>
      <c r="N19" s="3">
        <v>10.26</v>
      </c>
      <c r="O19" s="3">
        <v>13.94</v>
      </c>
      <c r="P19" s="3">
        <v>18.57</v>
      </c>
      <c r="Q19" s="3">
        <v>23.14</v>
      </c>
      <c r="R19" s="3">
        <v>31.89</v>
      </c>
      <c r="S19" s="3">
        <v>39.95</v>
      </c>
      <c r="T19" s="3">
        <v>47.18</v>
      </c>
    </row>
    <row r="20" spans="1:20" ht="12.75">
      <c r="A20" s="5">
        <v>800</v>
      </c>
      <c r="B20" s="3">
        <v>0.06</v>
      </c>
      <c r="C20" s="3">
        <v>0.12</v>
      </c>
      <c r="D20" s="3">
        <v>0.26</v>
      </c>
      <c r="E20" s="3">
        <v>0.63</v>
      </c>
      <c r="F20" s="3">
        <v>1.1</v>
      </c>
      <c r="G20" s="3">
        <v>1.65</v>
      </c>
      <c r="H20" s="3">
        <v>2.25</v>
      </c>
      <c r="I20" s="3">
        <v>2.89</v>
      </c>
      <c r="J20" s="3">
        <v>4.24</v>
      </c>
      <c r="K20" s="3">
        <v>6.03</v>
      </c>
      <c r="L20" s="3">
        <v>8.17</v>
      </c>
      <c r="M20" s="3">
        <v>10.4</v>
      </c>
      <c r="N20" s="3">
        <v>12.69</v>
      </c>
      <c r="O20" s="3">
        <v>17.35</v>
      </c>
      <c r="P20" s="3">
        <v>23.24</v>
      </c>
      <c r="Q20" s="3">
        <v>29.07</v>
      </c>
      <c r="R20" s="3">
        <v>40.29</v>
      </c>
      <c r="S20" s="3">
        <v>50.63</v>
      </c>
      <c r="T20" s="3">
        <v>59.93</v>
      </c>
    </row>
    <row r="21" spans="1:20" ht="12.75">
      <c r="A21" s="5">
        <v>1000</v>
      </c>
      <c r="B21" s="3">
        <v>0.06</v>
      </c>
      <c r="C21" s="3">
        <v>0.13</v>
      </c>
      <c r="D21" s="3">
        <v>0.27</v>
      </c>
      <c r="E21" s="3">
        <v>0.69</v>
      </c>
      <c r="F21" s="3">
        <v>1.23</v>
      </c>
      <c r="G21" s="3">
        <v>1.86</v>
      </c>
      <c r="H21" s="3">
        <v>2.55</v>
      </c>
      <c r="I21" s="3">
        <v>3.3</v>
      </c>
      <c r="J21" s="3">
        <v>4.91</v>
      </c>
      <c r="K21" s="3">
        <v>7.02</v>
      </c>
      <c r="L21" s="3">
        <v>9.57</v>
      </c>
      <c r="M21" s="3">
        <v>12.23</v>
      </c>
      <c r="N21" s="3">
        <v>14.96</v>
      </c>
      <c r="O21" s="3">
        <v>20.57</v>
      </c>
      <c r="P21" s="3">
        <v>27.66</v>
      </c>
      <c r="Q21" s="3">
        <v>34.71</v>
      </c>
      <c r="R21" s="3">
        <v>48.29</v>
      </c>
      <c r="S21" s="3">
        <v>60.84</v>
      </c>
      <c r="T21" s="3">
        <v>72.15</v>
      </c>
    </row>
  </sheetData>
  <sheetProtection password="C700"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P90"/>
  <sheetViews>
    <sheetView zoomScale="50" zoomScaleNormal="50" workbookViewId="0" topLeftCell="A31">
      <selection activeCell="B88" sqref="B88"/>
    </sheetView>
  </sheetViews>
  <sheetFormatPr defaultColWidth="9.140625" defaultRowHeight="12.75"/>
  <cols>
    <col min="1" max="1" width="10.140625" style="0" customWidth="1"/>
    <col min="2" max="18" width="11.57421875" style="0" bestFit="1" customWidth="1"/>
    <col min="19" max="19" width="13.00390625" style="0" bestFit="1" customWidth="1"/>
    <col min="20" max="20" width="11.57421875" style="0" bestFit="1" customWidth="1"/>
  </cols>
  <sheetData>
    <row r="1" ht="12.75">
      <c r="A1" s="5" t="s">
        <v>21</v>
      </c>
    </row>
    <row r="3" spans="1:10" ht="12.75">
      <c r="A3" t="s">
        <v>14</v>
      </c>
      <c r="C3" t="s">
        <v>19</v>
      </c>
      <c r="J3" s="4"/>
    </row>
    <row r="4" spans="1:10" ht="12.75">
      <c r="A4" t="s">
        <v>5</v>
      </c>
      <c r="B4" t="s">
        <v>15</v>
      </c>
      <c r="J4" s="4"/>
    </row>
    <row r="5" spans="1:2" ht="12.75">
      <c r="A5" t="s">
        <v>6</v>
      </c>
      <c r="B5" t="s">
        <v>16</v>
      </c>
    </row>
    <row r="6" spans="1:2" ht="12.75">
      <c r="A6" t="s">
        <v>7</v>
      </c>
      <c r="B6" t="s">
        <v>17</v>
      </c>
    </row>
    <row r="7" spans="1:2" ht="12.75">
      <c r="A7" t="s">
        <v>8</v>
      </c>
      <c r="B7" t="s">
        <v>18</v>
      </c>
    </row>
    <row r="8" ht="12.75">
      <c r="M8" s="1"/>
    </row>
    <row r="9" spans="1:27" ht="14.25">
      <c r="A9" s="5" t="s">
        <v>10</v>
      </c>
      <c r="B9" s="5" t="s">
        <v>4</v>
      </c>
      <c r="C9" s="5"/>
      <c r="D9" s="5"/>
      <c r="E9" s="1"/>
      <c r="W9" s="5"/>
      <c r="X9" s="5"/>
      <c r="Y9" s="5"/>
      <c r="Z9" s="5"/>
      <c r="AA9" s="1"/>
    </row>
    <row r="10" spans="1:42" ht="38.25">
      <c r="A10" s="9" t="s">
        <v>31</v>
      </c>
      <c r="B10" s="7">
        <v>0.2</v>
      </c>
      <c r="C10" s="7">
        <v>0.5</v>
      </c>
      <c r="D10" s="7">
        <v>1</v>
      </c>
      <c r="E10" s="7">
        <v>2</v>
      </c>
      <c r="F10" s="7">
        <v>3</v>
      </c>
      <c r="G10" s="7">
        <v>4</v>
      </c>
      <c r="H10" s="7">
        <v>5</v>
      </c>
      <c r="I10" s="7">
        <v>6</v>
      </c>
      <c r="J10" s="7">
        <v>8</v>
      </c>
      <c r="K10" s="7">
        <v>10</v>
      </c>
      <c r="L10" s="7">
        <v>12</v>
      </c>
      <c r="M10" s="7">
        <v>14</v>
      </c>
      <c r="N10" s="7">
        <v>16</v>
      </c>
      <c r="O10" s="7">
        <v>20</v>
      </c>
      <c r="P10" s="7">
        <v>25</v>
      </c>
      <c r="Q10" s="7">
        <v>30</v>
      </c>
      <c r="R10" s="7">
        <v>40</v>
      </c>
      <c r="S10" s="7">
        <v>50</v>
      </c>
      <c r="T10" s="7">
        <v>60</v>
      </c>
      <c r="W10" s="5"/>
      <c r="X10" s="7"/>
      <c r="Y10" s="7"/>
      <c r="Z10" s="7"/>
      <c r="AA10" s="7"/>
      <c r="AB10" s="7"/>
      <c r="AC10" s="7"/>
      <c r="AD10" s="7"/>
      <c r="AE10" s="7"/>
      <c r="AF10" s="7"/>
      <c r="AG10" s="7"/>
      <c r="AH10" s="7"/>
      <c r="AI10" s="7"/>
      <c r="AJ10" s="7"/>
      <c r="AK10" s="7"/>
      <c r="AL10" s="7"/>
      <c r="AM10" s="7"/>
      <c r="AN10" s="7"/>
      <c r="AO10" s="7"/>
      <c r="AP10" s="7"/>
    </row>
    <row r="11" spans="1:42" ht="12.75">
      <c r="A11" s="6">
        <v>3</v>
      </c>
      <c r="B11" s="3">
        <f aca="true" t="shared" si="0" ref="B11:B27">$A11/(58084*((B$10/100)^0.5))</f>
        <v>0.0011549142504819517</v>
      </c>
      <c r="C11" s="3">
        <f aca="true" t="shared" si="1" ref="C11:T25">$A11/(58084*((C$10/100)^0.5))</f>
        <v>0.0007304319067418368</v>
      </c>
      <c r="D11" s="3">
        <f t="shared" si="1"/>
        <v>0.0005164933544521726</v>
      </c>
      <c r="E11" s="3">
        <f t="shared" si="1"/>
        <v>0.0003652159533709184</v>
      </c>
      <c r="F11" s="3">
        <f t="shared" si="1"/>
        <v>0.0002981975772276147</v>
      </c>
      <c r="G11" s="3">
        <f t="shared" si="1"/>
        <v>0.0002582466772260863</v>
      </c>
      <c r="H11" s="3">
        <f t="shared" si="1"/>
        <v>0.00023098285009639038</v>
      </c>
      <c r="I11" s="3">
        <f t="shared" si="1"/>
        <v>0.00021085752899104558</v>
      </c>
      <c r="J11" s="3">
        <f t="shared" si="1"/>
        <v>0.0001826079766854592</v>
      </c>
      <c r="K11" s="3">
        <f t="shared" si="1"/>
        <v>0.00016332953964095343</v>
      </c>
      <c r="L11" s="3">
        <f t="shared" si="1"/>
        <v>0.00014909878861380736</v>
      </c>
      <c r="M11" s="3">
        <f t="shared" si="1"/>
        <v>0.00013803865535040168</v>
      </c>
      <c r="N11" s="3">
        <f t="shared" si="1"/>
        <v>0.00012912333861304315</v>
      </c>
      <c r="O11" s="3">
        <f t="shared" si="1"/>
        <v>0.00011549142504819519</v>
      </c>
      <c r="P11" s="3">
        <f t="shared" si="1"/>
        <v>0.00010329867089043454</v>
      </c>
      <c r="Q11" s="3">
        <f t="shared" si="1"/>
        <v>9.429835367832211E-05</v>
      </c>
      <c r="R11" s="3">
        <f t="shared" si="1"/>
        <v>8.166476982047672E-05</v>
      </c>
      <c r="S11" s="3">
        <f t="shared" si="1"/>
        <v>7.304319067418369E-05</v>
      </c>
      <c r="T11" s="3">
        <f t="shared" si="1"/>
        <v>6.667900534066898E-05</v>
      </c>
      <c r="W11" s="6"/>
      <c r="X11" s="3"/>
      <c r="Y11" s="3"/>
      <c r="Z11" s="3"/>
      <c r="AA11" s="3"/>
      <c r="AB11" s="3"/>
      <c r="AC11" s="3"/>
      <c r="AD11" s="3"/>
      <c r="AE11" s="3"/>
      <c r="AF11" s="3"/>
      <c r="AG11" s="3"/>
      <c r="AH11" s="3"/>
      <c r="AI11" s="3"/>
      <c r="AJ11" s="3"/>
      <c r="AK11" s="3"/>
      <c r="AL11" s="3"/>
      <c r="AM11" s="3"/>
      <c r="AN11" s="3"/>
      <c r="AO11" s="3"/>
      <c r="AP11" s="3"/>
    </row>
    <row r="12" spans="1:42" ht="12.75">
      <c r="A12" s="5">
        <v>6</v>
      </c>
      <c r="B12" s="3">
        <f t="shared" si="0"/>
        <v>0.0023098285009639035</v>
      </c>
      <c r="C12" s="3">
        <f t="shared" si="1"/>
        <v>0.0014608638134836736</v>
      </c>
      <c r="D12" s="3">
        <f t="shared" si="1"/>
        <v>0.0010329867089043452</v>
      </c>
      <c r="E12" s="3">
        <f t="shared" si="1"/>
        <v>0.0007304319067418368</v>
      </c>
      <c r="F12" s="3">
        <f t="shared" si="1"/>
        <v>0.0005963951544552294</v>
      </c>
      <c r="G12" s="3">
        <f t="shared" si="1"/>
        <v>0.0005164933544521726</v>
      </c>
      <c r="H12" s="3">
        <f t="shared" si="1"/>
        <v>0.00046196570019278076</v>
      </c>
      <c r="I12" s="3">
        <f t="shared" si="1"/>
        <v>0.00042171505798209116</v>
      </c>
      <c r="J12" s="3">
        <f t="shared" si="1"/>
        <v>0.0003652159533709184</v>
      </c>
      <c r="K12" s="3">
        <f t="shared" si="1"/>
        <v>0.00032665907928190686</v>
      </c>
      <c r="L12" s="3">
        <f t="shared" si="1"/>
        <v>0.0002981975772276147</v>
      </c>
      <c r="M12" s="3">
        <f t="shared" si="1"/>
        <v>0.00027607731070080336</v>
      </c>
      <c r="N12" s="3">
        <f t="shared" si="1"/>
        <v>0.0002582466772260863</v>
      </c>
      <c r="O12" s="3">
        <f t="shared" si="1"/>
        <v>0.00023098285009639038</v>
      </c>
      <c r="P12" s="3">
        <f t="shared" si="1"/>
        <v>0.00020659734178086908</v>
      </c>
      <c r="Q12" s="3">
        <f t="shared" si="1"/>
        <v>0.00018859670735664423</v>
      </c>
      <c r="R12" s="3">
        <f t="shared" si="1"/>
        <v>0.00016332953964095343</v>
      </c>
      <c r="S12" s="3">
        <f t="shared" si="1"/>
        <v>0.00014608638134836738</v>
      </c>
      <c r="T12" s="3">
        <f t="shared" si="1"/>
        <v>0.00013335801068133795</v>
      </c>
      <c r="W12" s="5"/>
      <c r="X12" s="3"/>
      <c r="Y12" s="3"/>
      <c r="Z12" s="3"/>
      <c r="AA12" s="3"/>
      <c r="AB12" s="3"/>
      <c r="AC12" s="3"/>
      <c r="AD12" s="3"/>
      <c r="AE12" s="3"/>
      <c r="AF12" s="3"/>
      <c r="AG12" s="3"/>
      <c r="AH12" s="3"/>
      <c r="AI12" s="3"/>
      <c r="AJ12" s="3"/>
      <c r="AK12" s="3"/>
      <c r="AL12" s="3"/>
      <c r="AM12" s="3"/>
      <c r="AN12" s="3"/>
      <c r="AO12" s="3"/>
      <c r="AP12" s="3"/>
    </row>
    <row r="13" spans="1:42" ht="12.75">
      <c r="A13" s="5">
        <v>9</v>
      </c>
      <c r="B13" s="3">
        <f t="shared" si="0"/>
        <v>0.0034647427514458554</v>
      </c>
      <c r="C13" s="3">
        <f t="shared" si="1"/>
        <v>0.0021912957202255105</v>
      </c>
      <c r="D13" s="3">
        <f t="shared" si="1"/>
        <v>0.001549480063356518</v>
      </c>
      <c r="E13" s="3">
        <f t="shared" si="1"/>
        <v>0.0010956478601127553</v>
      </c>
      <c r="F13" s="3">
        <f t="shared" si="1"/>
        <v>0.0008945927316828441</v>
      </c>
      <c r="G13" s="3">
        <f t="shared" si="1"/>
        <v>0.000774740031678259</v>
      </c>
      <c r="H13" s="3">
        <f t="shared" si="1"/>
        <v>0.0006929485502891712</v>
      </c>
      <c r="I13" s="3">
        <f t="shared" si="1"/>
        <v>0.0006325725869731367</v>
      </c>
      <c r="J13" s="3">
        <f t="shared" si="1"/>
        <v>0.0005478239300563776</v>
      </c>
      <c r="K13" s="3">
        <f t="shared" si="1"/>
        <v>0.0004899886189228602</v>
      </c>
      <c r="L13" s="3">
        <f t="shared" si="1"/>
        <v>0.00044729636584142207</v>
      </c>
      <c r="M13" s="3">
        <f t="shared" si="1"/>
        <v>0.000414115966051205</v>
      </c>
      <c r="N13" s="3">
        <f t="shared" si="1"/>
        <v>0.0003873700158391295</v>
      </c>
      <c r="O13" s="3">
        <f t="shared" si="1"/>
        <v>0.0003464742751445856</v>
      </c>
      <c r="P13" s="3">
        <f t="shared" si="1"/>
        <v>0.0003098960126713036</v>
      </c>
      <c r="Q13" s="3">
        <f t="shared" si="1"/>
        <v>0.00028289506103496633</v>
      </c>
      <c r="R13" s="3">
        <f t="shared" si="1"/>
        <v>0.0002449943094614301</v>
      </c>
      <c r="S13" s="3">
        <f t="shared" si="1"/>
        <v>0.00021912957202255105</v>
      </c>
      <c r="T13" s="3">
        <f t="shared" si="1"/>
        <v>0.00020003701602200693</v>
      </c>
      <c r="W13" s="5"/>
      <c r="X13" s="3"/>
      <c r="Y13" s="3"/>
      <c r="Z13" s="3"/>
      <c r="AA13" s="3"/>
      <c r="AB13" s="3"/>
      <c r="AC13" s="3"/>
      <c r="AD13" s="3"/>
      <c r="AE13" s="3"/>
      <c r="AF13" s="3"/>
      <c r="AG13" s="3"/>
      <c r="AH13" s="3"/>
      <c r="AI13" s="3"/>
      <c r="AJ13" s="3"/>
      <c r="AK13" s="3"/>
      <c r="AL13" s="3"/>
      <c r="AM13" s="3"/>
      <c r="AN13" s="3"/>
      <c r="AO13" s="3"/>
      <c r="AP13" s="3"/>
    </row>
    <row r="14" spans="1:42" ht="12.75">
      <c r="A14" s="5">
        <v>12</v>
      </c>
      <c r="B14" s="3">
        <f t="shared" si="0"/>
        <v>0.004619657001927807</v>
      </c>
      <c r="C14" s="3">
        <f t="shared" si="1"/>
        <v>0.0029217276269673472</v>
      </c>
      <c r="D14" s="3">
        <f t="shared" si="1"/>
        <v>0.0020659734178086905</v>
      </c>
      <c r="E14" s="3">
        <f t="shared" si="1"/>
        <v>0.0014608638134836736</v>
      </c>
      <c r="F14" s="3">
        <f t="shared" si="1"/>
        <v>0.0011927903089104588</v>
      </c>
      <c r="G14" s="3">
        <f t="shared" si="1"/>
        <v>0.0010329867089043452</v>
      </c>
      <c r="H14" s="3">
        <f t="shared" si="1"/>
        <v>0.0009239314003855615</v>
      </c>
      <c r="I14" s="3">
        <f t="shared" si="1"/>
        <v>0.0008434301159641823</v>
      </c>
      <c r="J14" s="3">
        <f t="shared" si="1"/>
        <v>0.0007304319067418368</v>
      </c>
      <c r="K14" s="3">
        <f t="shared" si="1"/>
        <v>0.0006533181585638137</v>
      </c>
      <c r="L14" s="3">
        <f t="shared" si="1"/>
        <v>0.0005963951544552294</v>
      </c>
      <c r="M14" s="3">
        <f t="shared" si="1"/>
        <v>0.0005521546214016067</v>
      </c>
      <c r="N14" s="3">
        <f t="shared" si="1"/>
        <v>0.0005164933544521726</v>
      </c>
      <c r="O14" s="3">
        <f t="shared" si="1"/>
        <v>0.00046196570019278076</v>
      </c>
      <c r="P14" s="3">
        <f t="shared" si="1"/>
        <v>0.00041319468356173817</v>
      </c>
      <c r="Q14" s="3">
        <f t="shared" si="1"/>
        <v>0.00037719341471328846</v>
      </c>
      <c r="R14" s="3">
        <f t="shared" si="1"/>
        <v>0.00032665907928190686</v>
      </c>
      <c r="S14" s="3">
        <f t="shared" si="1"/>
        <v>0.00029217276269673476</v>
      </c>
      <c r="T14" s="3">
        <f t="shared" si="1"/>
        <v>0.0002667160213626759</v>
      </c>
      <c r="W14" s="5"/>
      <c r="X14" s="3"/>
      <c r="Y14" s="3"/>
      <c r="Z14" s="3"/>
      <c r="AA14" s="3"/>
      <c r="AB14" s="3"/>
      <c r="AC14" s="3"/>
      <c r="AD14" s="3"/>
      <c r="AE14" s="3"/>
      <c r="AF14" s="3"/>
      <c r="AG14" s="3"/>
      <c r="AH14" s="3"/>
      <c r="AI14" s="3"/>
      <c r="AJ14" s="3"/>
      <c r="AK14" s="3"/>
      <c r="AL14" s="3"/>
      <c r="AM14" s="3"/>
      <c r="AN14" s="3"/>
      <c r="AO14" s="3"/>
      <c r="AP14" s="3"/>
    </row>
    <row r="15" spans="1:42" ht="12.75">
      <c r="A15" s="5">
        <v>15</v>
      </c>
      <c r="B15" s="3">
        <f t="shared" si="0"/>
        <v>0.005774571252409759</v>
      </c>
      <c r="C15" s="3">
        <f t="shared" si="1"/>
        <v>0.0036521595337091844</v>
      </c>
      <c r="D15" s="3">
        <f t="shared" si="1"/>
        <v>0.002582466772260863</v>
      </c>
      <c r="E15" s="3">
        <f t="shared" si="1"/>
        <v>0.0018260797668545922</v>
      </c>
      <c r="F15" s="3">
        <f t="shared" si="1"/>
        <v>0.0014909878861380736</v>
      </c>
      <c r="G15" s="3">
        <f t="shared" si="1"/>
        <v>0.0012912333861304316</v>
      </c>
      <c r="H15" s="3">
        <f t="shared" si="1"/>
        <v>0.001154914250481952</v>
      </c>
      <c r="I15" s="3">
        <f t="shared" si="1"/>
        <v>0.0010542876449552278</v>
      </c>
      <c r="J15" s="3">
        <f t="shared" si="1"/>
        <v>0.0009130398834272961</v>
      </c>
      <c r="K15" s="3">
        <f t="shared" si="1"/>
        <v>0.0008166476982047671</v>
      </c>
      <c r="L15" s="3">
        <f t="shared" si="1"/>
        <v>0.0007454939430690368</v>
      </c>
      <c r="M15" s="3">
        <f t="shared" si="1"/>
        <v>0.0006901932767520083</v>
      </c>
      <c r="N15" s="3">
        <f t="shared" si="1"/>
        <v>0.0006456166930652158</v>
      </c>
      <c r="O15" s="3">
        <f t="shared" si="1"/>
        <v>0.000577457125240976</v>
      </c>
      <c r="P15" s="3">
        <f t="shared" si="1"/>
        <v>0.0005164933544521727</v>
      </c>
      <c r="Q15" s="3">
        <f t="shared" si="1"/>
        <v>0.0004714917683916106</v>
      </c>
      <c r="R15" s="3">
        <f t="shared" si="1"/>
        <v>0.00040832384910238355</v>
      </c>
      <c r="S15" s="3">
        <f t="shared" si="1"/>
        <v>0.0003652159533709184</v>
      </c>
      <c r="T15" s="3">
        <f t="shared" si="1"/>
        <v>0.0003333950267033449</v>
      </c>
      <c r="W15" s="5"/>
      <c r="X15" s="3"/>
      <c r="Y15" s="3"/>
      <c r="Z15" s="3"/>
      <c r="AA15" s="3"/>
      <c r="AB15" s="3"/>
      <c r="AC15" s="3"/>
      <c r="AD15" s="3"/>
      <c r="AE15" s="3"/>
      <c r="AF15" s="3"/>
      <c r="AG15" s="3"/>
      <c r="AH15" s="3"/>
      <c r="AI15" s="3"/>
      <c r="AJ15" s="3"/>
      <c r="AK15" s="3"/>
      <c r="AL15" s="3"/>
      <c r="AM15" s="3"/>
      <c r="AN15" s="3"/>
      <c r="AO15" s="3"/>
      <c r="AP15" s="3"/>
    </row>
    <row r="16" spans="1:42" ht="12.75">
      <c r="A16" s="5">
        <v>25</v>
      </c>
      <c r="B16" s="3">
        <f t="shared" si="0"/>
        <v>0.009624285420682931</v>
      </c>
      <c r="C16" s="3">
        <f t="shared" si="1"/>
        <v>0.0060869325561819735</v>
      </c>
      <c r="D16" s="3">
        <f t="shared" si="1"/>
        <v>0.004304111287101439</v>
      </c>
      <c r="E16" s="3">
        <f t="shared" si="1"/>
        <v>0.0030434662780909867</v>
      </c>
      <c r="F16" s="3">
        <f t="shared" si="1"/>
        <v>0.0024849798102301226</v>
      </c>
      <c r="G16" s="3">
        <f t="shared" si="1"/>
        <v>0.0021520556435507196</v>
      </c>
      <c r="H16" s="3">
        <f t="shared" si="1"/>
        <v>0.0019248570841365865</v>
      </c>
      <c r="I16" s="3">
        <f t="shared" si="1"/>
        <v>0.0017571460749253797</v>
      </c>
      <c r="J16" s="3">
        <f t="shared" si="1"/>
        <v>0.0015217331390454934</v>
      </c>
      <c r="K16" s="3">
        <f t="shared" si="1"/>
        <v>0.001361079497007945</v>
      </c>
      <c r="L16" s="3">
        <f t="shared" si="1"/>
        <v>0.0012424899051150613</v>
      </c>
      <c r="M16" s="3">
        <f t="shared" si="1"/>
        <v>0.001150322127920014</v>
      </c>
      <c r="N16" s="3">
        <f t="shared" si="1"/>
        <v>0.0010760278217753598</v>
      </c>
      <c r="O16" s="3">
        <f t="shared" si="1"/>
        <v>0.0009624285420682932</v>
      </c>
      <c r="P16" s="3">
        <f t="shared" si="1"/>
        <v>0.0008608222574202879</v>
      </c>
      <c r="Q16" s="3">
        <f t="shared" si="1"/>
        <v>0.0007858196139860176</v>
      </c>
      <c r="R16" s="3">
        <f t="shared" si="1"/>
        <v>0.0006805397485039725</v>
      </c>
      <c r="S16" s="3">
        <f t="shared" si="1"/>
        <v>0.0006086932556181974</v>
      </c>
      <c r="T16" s="3">
        <f t="shared" si="1"/>
        <v>0.0005556583778389082</v>
      </c>
      <c r="W16" s="5"/>
      <c r="X16" s="3"/>
      <c r="Y16" s="3"/>
      <c r="Z16" s="3"/>
      <c r="AA16" s="3"/>
      <c r="AB16" s="3"/>
      <c r="AC16" s="3"/>
      <c r="AD16" s="3"/>
      <c r="AE16" s="3"/>
      <c r="AF16" s="3"/>
      <c r="AG16" s="3"/>
      <c r="AH16" s="3"/>
      <c r="AI16" s="3"/>
      <c r="AJ16" s="3"/>
      <c r="AK16" s="3"/>
      <c r="AL16" s="3"/>
      <c r="AM16" s="3"/>
      <c r="AN16" s="3"/>
      <c r="AO16" s="3"/>
      <c r="AP16" s="3"/>
    </row>
    <row r="17" spans="1:42" ht="12.75">
      <c r="A17" s="5">
        <v>50</v>
      </c>
      <c r="B17" s="3">
        <f t="shared" si="0"/>
        <v>0.019248570841365862</v>
      </c>
      <c r="C17" s="3">
        <f t="shared" si="1"/>
        <v>0.012173865112363947</v>
      </c>
      <c r="D17" s="3">
        <f t="shared" si="1"/>
        <v>0.008608222574202878</v>
      </c>
      <c r="E17" s="3">
        <f t="shared" si="1"/>
        <v>0.0060869325561819735</v>
      </c>
      <c r="F17" s="3">
        <f t="shared" si="1"/>
        <v>0.004969959620460245</v>
      </c>
      <c r="G17" s="3">
        <f t="shared" si="1"/>
        <v>0.004304111287101439</v>
      </c>
      <c r="H17" s="3">
        <f t="shared" si="1"/>
        <v>0.003849714168273173</v>
      </c>
      <c r="I17" s="3">
        <f t="shared" si="1"/>
        <v>0.0035142921498507594</v>
      </c>
      <c r="J17" s="3">
        <f t="shared" si="1"/>
        <v>0.0030434662780909867</v>
      </c>
      <c r="K17" s="3">
        <f t="shared" si="1"/>
        <v>0.00272215899401589</v>
      </c>
      <c r="L17" s="3">
        <f t="shared" si="1"/>
        <v>0.0024849798102301226</v>
      </c>
      <c r="M17" s="3">
        <f t="shared" si="1"/>
        <v>0.002300644255840028</v>
      </c>
      <c r="N17" s="3">
        <f t="shared" si="1"/>
        <v>0.0021520556435507196</v>
      </c>
      <c r="O17" s="3">
        <f t="shared" si="1"/>
        <v>0.0019248570841365865</v>
      </c>
      <c r="P17" s="3">
        <f t="shared" si="1"/>
        <v>0.0017216445148405758</v>
      </c>
      <c r="Q17" s="3">
        <f t="shared" si="1"/>
        <v>0.0015716392279720352</v>
      </c>
      <c r="R17" s="3">
        <f t="shared" si="1"/>
        <v>0.001361079497007945</v>
      </c>
      <c r="S17" s="3">
        <f t="shared" si="1"/>
        <v>0.0012173865112363948</v>
      </c>
      <c r="T17" s="3">
        <f t="shared" si="1"/>
        <v>0.0011113167556778163</v>
      </c>
      <c r="W17" s="5"/>
      <c r="X17" s="3"/>
      <c r="Y17" s="3"/>
      <c r="Z17" s="3"/>
      <c r="AA17" s="3"/>
      <c r="AB17" s="3"/>
      <c r="AC17" s="3"/>
      <c r="AD17" s="3"/>
      <c r="AE17" s="3"/>
      <c r="AF17" s="3"/>
      <c r="AG17" s="3"/>
      <c r="AH17" s="3"/>
      <c r="AI17" s="3"/>
      <c r="AJ17" s="3"/>
      <c r="AK17" s="3"/>
      <c r="AL17" s="3"/>
      <c r="AM17" s="3"/>
      <c r="AN17" s="3"/>
      <c r="AO17" s="3"/>
      <c r="AP17" s="3"/>
    </row>
    <row r="18" spans="1:42" ht="12.75">
      <c r="A18" s="5">
        <v>75</v>
      </c>
      <c r="B18" s="3">
        <f t="shared" si="0"/>
        <v>0.028872856262048795</v>
      </c>
      <c r="C18" s="3">
        <f t="shared" si="1"/>
        <v>0.018260797668545922</v>
      </c>
      <c r="D18" s="3">
        <f t="shared" si="1"/>
        <v>0.012912333861304316</v>
      </c>
      <c r="E18" s="3">
        <f t="shared" si="1"/>
        <v>0.009130398834272961</v>
      </c>
      <c r="F18" s="3">
        <f t="shared" si="1"/>
        <v>0.007454939430690368</v>
      </c>
      <c r="G18" s="3">
        <f t="shared" si="1"/>
        <v>0.006456166930652158</v>
      </c>
      <c r="H18" s="3">
        <f t="shared" si="1"/>
        <v>0.00577457125240976</v>
      </c>
      <c r="I18" s="3">
        <f t="shared" si="1"/>
        <v>0.005271438224776139</v>
      </c>
      <c r="J18" s="3">
        <f t="shared" si="1"/>
        <v>0.0045651994171364806</v>
      </c>
      <c r="K18" s="3">
        <f t="shared" si="1"/>
        <v>0.004083238491023836</v>
      </c>
      <c r="L18" s="3">
        <f t="shared" si="1"/>
        <v>0.003727469715345184</v>
      </c>
      <c r="M18" s="3">
        <f t="shared" si="1"/>
        <v>0.0034509663837600417</v>
      </c>
      <c r="N18" s="3">
        <f t="shared" si="1"/>
        <v>0.003228083465326079</v>
      </c>
      <c r="O18" s="3">
        <f t="shared" si="1"/>
        <v>0.00288728562620488</v>
      </c>
      <c r="P18" s="3">
        <f t="shared" si="1"/>
        <v>0.0025824667722608636</v>
      </c>
      <c r="Q18" s="3">
        <f t="shared" si="1"/>
        <v>0.002357458841958053</v>
      </c>
      <c r="R18" s="3">
        <f t="shared" si="1"/>
        <v>0.002041619245511918</v>
      </c>
      <c r="S18" s="3">
        <f t="shared" si="1"/>
        <v>0.001826079766854592</v>
      </c>
      <c r="T18" s="3">
        <f t="shared" si="1"/>
        <v>0.0016669751335167244</v>
      </c>
      <c r="W18" s="5"/>
      <c r="X18" s="3"/>
      <c r="Y18" s="3"/>
      <c r="Z18" s="3"/>
      <c r="AA18" s="3"/>
      <c r="AB18" s="3"/>
      <c r="AC18" s="3"/>
      <c r="AD18" s="3"/>
      <c r="AE18" s="3"/>
      <c r="AF18" s="3"/>
      <c r="AG18" s="3"/>
      <c r="AH18" s="3"/>
      <c r="AI18" s="3"/>
      <c r="AJ18" s="3"/>
      <c r="AK18" s="3"/>
      <c r="AL18" s="3"/>
      <c r="AM18" s="3"/>
      <c r="AN18" s="3"/>
      <c r="AO18" s="3"/>
      <c r="AP18" s="3"/>
    </row>
    <row r="19" spans="1:42" ht="12.75">
      <c r="A19" s="5">
        <v>100</v>
      </c>
      <c r="B19" s="3">
        <f t="shared" si="0"/>
        <v>0.038497141682731724</v>
      </c>
      <c r="C19" s="3">
        <f t="shared" si="1"/>
        <v>0.024347730224727894</v>
      </c>
      <c r="D19" s="3">
        <f t="shared" si="1"/>
        <v>0.017216445148405757</v>
      </c>
      <c r="E19" s="3">
        <f t="shared" si="1"/>
        <v>0.012173865112363947</v>
      </c>
      <c r="F19" s="3">
        <f t="shared" si="1"/>
        <v>0.00993991924092049</v>
      </c>
      <c r="G19" s="3">
        <f t="shared" si="1"/>
        <v>0.008608222574202878</v>
      </c>
      <c r="H19" s="3">
        <f t="shared" si="1"/>
        <v>0.007699428336546346</v>
      </c>
      <c r="I19" s="3">
        <f t="shared" si="1"/>
        <v>0.007028584299701519</v>
      </c>
      <c r="J19" s="3">
        <f t="shared" si="1"/>
        <v>0.0060869325561819735</v>
      </c>
      <c r="K19" s="3">
        <f t="shared" si="1"/>
        <v>0.00544431798803178</v>
      </c>
      <c r="L19" s="3">
        <f t="shared" si="1"/>
        <v>0.004969959620460245</v>
      </c>
      <c r="M19" s="3">
        <f t="shared" si="1"/>
        <v>0.004601288511680056</v>
      </c>
      <c r="N19" s="3">
        <f t="shared" si="1"/>
        <v>0.004304111287101439</v>
      </c>
      <c r="O19" s="3">
        <f t="shared" si="1"/>
        <v>0.003849714168273173</v>
      </c>
      <c r="P19" s="3">
        <f t="shared" si="1"/>
        <v>0.0034432890296811516</v>
      </c>
      <c r="Q19" s="3">
        <f t="shared" si="1"/>
        <v>0.0031432784559440705</v>
      </c>
      <c r="R19" s="3">
        <f t="shared" si="1"/>
        <v>0.00272215899401589</v>
      </c>
      <c r="S19" s="3">
        <f t="shared" si="1"/>
        <v>0.0024347730224727896</v>
      </c>
      <c r="T19" s="3">
        <f t="shared" si="1"/>
        <v>0.0022226335113556327</v>
      </c>
      <c r="W19" s="5"/>
      <c r="X19" s="3"/>
      <c r="Y19" s="3"/>
      <c r="Z19" s="3"/>
      <c r="AA19" s="3"/>
      <c r="AB19" s="3"/>
      <c r="AC19" s="3"/>
      <c r="AD19" s="3"/>
      <c r="AE19" s="3"/>
      <c r="AF19" s="3"/>
      <c r="AG19" s="3"/>
      <c r="AH19" s="3"/>
      <c r="AI19" s="3"/>
      <c r="AJ19" s="3"/>
      <c r="AK19" s="3"/>
      <c r="AL19" s="3"/>
      <c r="AM19" s="3"/>
      <c r="AN19" s="3"/>
      <c r="AO19" s="3"/>
      <c r="AP19" s="3"/>
    </row>
    <row r="20" spans="1:42" ht="12.75">
      <c r="A20" s="5">
        <v>150</v>
      </c>
      <c r="B20" s="3">
        <f t="shared" si="0"/>
        <v>0.05774571252409759</v>
      </c>
      <c r="C20" s="3">
        <f t="shared" si="1"/>
        <v>0.036521595337091844</v>
      </c>
      <c r="D20" s="3">
        <f t="shared" si="1"/>
        <v>0.02582466772260863</v>
      </c>
      <c r="E20" s="3">
        <f t="shared" si="1"/>
        <v>0.018260797668545922</v>
      </c>
      <c r="F20" s="3">
        <f t="shared" si="1"/>
        <v>0.014909878861380736</v>
      </c>
      <c r="G20" s="3">
        <f t="shared" si="1"/>
        <v>0.012912333861304316</v>
      </c>
      <c r="H20" s="3">
        <f t="shared" si="1"/>
        <v>0.01154914250481952</v>
      </c>
      <c r="I20" s="3">
        <f t="shared" si="1"/>
        <v>0.010542876449552279</v>
      </c>
      <c r="J20" s="3">
        <f t="shared" si="1"/>
        <v>0.009130398834272961</v>
      </c>
      <c r="K20" s="3">
        <f t="shared" si="1"/>
        <v>0.008166476982047671</v>
      </c>
      <c r="L20" s="3">
        <f t="shared" si="1"/>
        <v>0.007454939430690368</v>
      </c>
      <c r="M20" s="3">
        <f t="shared" si="1"/>
        <v>0.0069019327675200835</v>
      </c>
      <c r="N20" s="3">
        <f t="shared" si="1"/>
        <v>0.006456166930652158</v>
      </c>
      <c r="O20" s="3">
        <f t="shared" si="1"/>
        <v>0.00577457125240976</v>
      </c>
      <c r="P20" s="3">
        <f t="shared" si="1"/>
        <v>0.005164933544521727</v>
      </c>
      <c r="Q20" s="3">
        <f t="shared" si="1"/>
        <v>0.004714917683916106</v>
      </c>
      <c r="R20" s="3">
        <f t="shared" si="1"/>
        <v>0.004083238491023836</v>
      </c>
      <c r="S20" s="3">
        <f t="shared" si="1"/>
        <v>0.003652159533709184</v>
      </c>
      <c r="T20" s="3">
        <f t="shared" si="1"/>
        <v>0.0033339502670334488</v>
      </c>
      <c r="W20" s="5"/>
      <c r="X20" s="3"/>
      <c r="Y20" s="3"/>
      <c r="Z20" s="3"/>
      <c r="AA20" s="3"/>
      <c r="AB20" s="3"/>
      <c r="AC20" s="3"/>
      <c r="AD20" s="3"/>
      <c r="AE20" s="3"/>
      <c r="AF20" s="3"/>
      <c r="AG20" s="3"/>
      <c r="AH20" s="3"/>
      <c r="AI20" s="3"/>
      <c r="AJ20" s="3"/>
      <c r="AK20" s="3"/>
      <c r="AL20" s="3"/>
      <c r="AM20" s="3"/>
      <c r="AN20" s="3"/>
      <c r="AO20" s="3"/>
      <c r="AP20" s="3"/>
    </row>
    <row r="21" spans="1:42" ht="12.75">
      <c r="A21" s="5">
        <v>200</v>
      </c>
      <c r="B21" s="3">
        <f t="shared" si="0"/>
        <v>0.07699428336546345</v>
      </c>
      <c r="C21" s="3">
        <f t="shared" si="1"/>
        <v>0.04869546044945579</v>
      </c>
      <c r="D21" s="3">
        <f t="shared" si="1"/>
        <v>0.034432890296811514</v>
      </c>
      <c r="E21" s="3">
        <f t="shared" si="1"/>
        <v>0.024347730224727894</v>
      </c>
      <c r="F21" s="3">
        <f t="shared" si="1"/>
        <v>0.01987983848184098</v>
      </c>
      <c r="G21" s="3">
        <f t="shared" si="1"/>
        <v>0.017216445148405757</v>
      </c>
      <c r="H21" s="3">
        <f t="shared" si="1"/>
        <v>0.015398856673092692</v>
      </c>
      <c r="I21" s="3">
        <f t="shared" si="1"/>
        <v>0.014057168599403038</v>
      </c>
      <c r="J21" s="3">
        <f t="shared" si="1"/>
        <v>0.012173865112363947</v>
      </c>
      <c r="K21" s="3">
        <f t="shared" si="1"/>
        <v>0.01088863597606356</v>
      </c>
      <c r="L21" s="3">
        <f t="shared" si="1"/>
        <v>0.00993991924092049</v>
      </c>
      <c r="M21" s="3">
        <f t="shared" si="1"/>
        <v>0.009202577023360112</v>
      </c>
      <c r="N21" s="3">
        <f t="shared" si="1"/>
        <v>0.008608222574202878</v>
      </c>
      <c r="O21" s="3">
        <f t="shared" si="1"/>
        <v>0.007699428336546346</v>
      </c>
      <c r="P21" s="3">
        <f t="shared" si="1"/>
        <v>0.006886578059362303</v>
      </c>
      <c r="Q21" s="3">
        <f t="shared" si="1"/>
        <v>0.006286556911888141</v>
      </c>
      <c r="R21" s="3">
        <f t="shared" si="1"/>
        <v>0.00544431798803178</v>
      </c>
      <c r="S21" s="3">
        <f t="shared" si="1"/>
        <v>0.004869546044945579</v>
      </c>
      <c r="T21" s="3">
        <f t="shared" si="1"/>
        <v>0.004445267022711265</v>
      </c>
      <c r="W21" s="5"/>
      <c r="X21" s="3"/>
      <c r="Y21" s="3"/>
      <c r="Z21" s="3"/>
      <c r="AA21" s="3"/>
      <c r="AB21" s="3"/>
      <c r="AC21" s="3"/>
      <c r="AD21" s="3"/>
      <c r="AE21" s="3"/>
      <c r="AF21" s="3"/>
      <c r="AG21" s="3"/>
      <c r="AH21" s="3"/>
      <c r="AI21" s="3"/>
      <c r="AJ21" s="3"/>
      <c r="AK21" s="3"/>
      <c r="AL21" s="3"/>
      <c r="AM21" s="3"/>
      <c r="AN21" s="3"/>
      <c r="AO21" s="3"/>
      <c r="AP21" s="3"/>
    </row>
    <row r="22" spans="1:42" ht="12.75">
      <c r="A22" s="5">
        <v>250</v>
      </c>
      <c r="B22" s="3">
        <f t="shared" si="0"/>
        <v>0.09624285420682932</v>
      </c>
      <c r="C22" s="3">
        <f t="shared" si="1"/>
        <v>0.06086932556181974</v>
      </c>
      <c r="D22" s="3">
        <f t="shared" si="1"/>
        <v>0.04304111287101439</v>
      </c>
      <c r="E22" s="3">
        <f t="shared" si="1"/>
        <v>0.03043466278090987</v>
      </c>
      <c r="F22" s="3">
        <f t="shared" si="1"/>
        <v>0.024849798102301226</v>
      </c>
      <c r="G22" s="3">
        <f t="shared" si="1"/>
        <v>0.021520556435507196</v>
      </c>
      <c r="H22" s="3">
        <f t="shared" si="1"/>
        <v>0.019248570841365865</v>
      </c>
      <c r="I22" s="3">
        <f t="shared" si="1"/>
        <v>0.0175714607492538</v>
      </c>
      <c r="J22" s="3">
        <f t="shared" si="1"/>
        <v>0.015217331390454935</v>
      </c>
      <c r="K22" s="3">
        <f t="shared" si="1"/>
        <v>0.013610794970079452</v>
      </c>
      <c r="L22" s="3">
        <f t="shared" si="1"/>
        <v>0.012424899051150613</v>
      </c>
      <c r="M22" s="3">
        <f t="shared" si="1"/>
        <v>0.01150322127920014</v>
      </c>
      <c r="N22" s="3">
        <f t="shared" si="1"/>
        <v>0.010760278217753598</v>
      </c>
      <c r="O22" s="3">
        <f t="shared" si="1"/>
        <v>0.009624285420682933</v>
      </c>
      <c r="P22" s="3">
        <f t="shared" si="1"/>
        <v>0.008608222574202878</v>
      </c>
      <c r="Q22" s="3">
        <f t="shared" si="1"/>
        <v>0.007858196139860177</v>
      </c>
      <c r="R22" s="3">
        <f t="shared" si="1"/>
        <v>0.006805397485039726</v>
      </c>
      <c r="S22" s="3">
        <f t="shared" si="1"/>
        <v>0.0060869325561819735</v>
      </c>
      <c r="T22" s="3">
        <f t="shared" si="1"/>
        <v>0.005556583778389082</v>
      </c>
      <c r="W22" s="5"/>
      <c r="X22" s="3"/>
      <c r="Y22" s="3"/>
      <c r="Z22" s="3"/>
      <c r="AA22" s="3"/>
      <c r="AB22" s="3"/>
      <c r="AC22" s="3"/>
      <c r="AD22" s="3"/>
      <c r="AE22" s="3"/>
      <c r="AF22" s="3"/>
      <c r="AG22" s="3"/>
      <c r="AH22" s="3"/>
      <c r="AI22" s="3"/>
      <c r="AJ22" s="3"/>
      <c r="AK22" s="3"/>
      <c r="AL22" s="3"/>
      <c r="AM22" s="3"/>
      <c r="AN22" s="3"/>
      <c r="AO22" s="3"/>
      <c r="AP22" s="3"/>
    </row>
    <row r="23" spans="1:42" ht="12.75">
      <c r="A23" s="5">
        <v>300</v>
      </c>
      <c r="B23" s="3">
        <f t="shared" si="0"/>
        <v>0.11549142504819518</v>
      </c>
      <c r="C23" s="3">
        <f t="shared" si="1"/>
        <v>0.07304319067418369</v>
      </c>
      <c r="D23" s="3">
        <f t="shared" si="1"/>
        <v>0.05164933544521726</v>
      </c>
      <c r="E23" s="3">
        <f t="shared" si="1"/>
        <v>0.036521595337091844</v>
      </c>
      <c r="F23" s="3">
        <f t="shared" si="1"/>
        <v>0.02981975772276147</v>
      </c>
      <c r="G23" s="3">
        <f t="shared" si="1"/>
        <v>0.02582466772260863</v>
      </c>
      <c r="H23" s="3">
        <f t="shared" si="1"/>
        <v>0.02309828500963904</v>
      </c>
      <c r="I23" s="3">
        <f t="shared" si="1"/>
        <v>0.021085752899104557</v>
      </c>
      <c r="J23" s="3">
        <f t="shared" si="1"/>
        <v>0.018260797668545922</v>
      </c>
      <c r="K23" s="3">
        <f t="shared" si="1"/>
        <v>0.016332953964095343</v>
      </c>
      <c r="L23" s="3">
        <f t="shared" si="1"/>
        <v>0.014909878861380736</v>
      </c>
      <c r="M23" s="3">
        <f t="shared" si="1"/>
        <v>0.013803865535040167</v>
      </c>
      <c r="N23" s="3">
        <f t="shared" si="1"/>
        <v>0.012912333861304316</v>
      </c>
      <c r="O23" s="3">
        <f t="shared" si="1"/>
        <v>0.01154914250481952</v>
      </c>
      <c r="P23" s="3">
        <f t="shared" si="1"/>
        <v>0.010329867089043454</v>
      </c>
      <c r="Q23" s="3">
        <f t="shared" si="1"/>
        <v>0.009429835367832212</v>
      </c>
      <c r="R23" s="3">
        <f t="shared" si="1"/>
        <v>0.008166476982047671</v>
      </c>
      <c r="S23" s="3">
        <f t="shared" si="1"/>
        <v>0.007304319067418368</v>
      </c>
      <c r="T23" s="3">
        <f t="shared" si="1"/>
        <v>0.0066679005340668975</v>
      </c>
      <c r="W23" s="5"/>
      <c r="X23" s="3"/>
      <c r="Y23" s="3"/>
      <c r="Z23" s="3"/>
      <c r="AA23" s="3"/>
      <c r="AB23" s="3"/>
      <c r="AC23" s="3"/>
      <c r="AD23" s="3"/>
      <c r="AE23" s="3"/>
      <c r="AF23" s="3"/>
      <c r="AG23" s="3"/>
      <c r="AH23" s="3"/>
      <c r="AI23" s="3"/>
      <c r="AJ23" s="3"/>
      <c r="AK23" s="3"/>
      <c r="AL23" s="3"/>
      <c r="AM23" s="3"/>
      <c r="AN23" s="3"/>
      <c r="AO23" s="3"/>
      <c r="AP23" s="3"/>
    </row>
    <row r="24" spans="1:42" ht="12.75">
      <c r="A24" s="5">
        <v>400</v>
      </c>
      <c r="B24" s="3">
        <f t="shared" si="0"/>
        <v>0.1539885667309269</v>
      </c>
      <c r="C24" s="3">
        <f t="shared" si="1"/>
        <v>0.09739092089891158</v>
      </c>
      <c r="D24" s="3">
        <f t="shared" si="1"/>
        <v>0.06886578059362303</v>
      </c>
      <c r="E24" s="3">
        <f t="shared" si="1"/>
        <v>0.04869546044945579</v>
      </c>
      <c r="F24" s="3">
        <f t="shared" si="1"/>
        <v>0.03975967696368196</v>
      </c>
      <c r="G24" s="3">
        <f t="shared" si="1"/>
        <v>0.034432890296811514</v>
      </c>
      <c r="H24" s="3">
        <f t="shared" si="1"/>
        <v>0.030797713346185383</v>
      </c>
      <c r="I24" s="3">
        <f t="shared" si="1"/>
        <v>0.028114337198806075</v>
      </c>
      <c r="J24" s="3">
        <f t="shared" si="1"/>
        <v>0.024347730224727894</v>
      </c>
      <c r="K24" s="3">
        <f t="shared" si="1"/>
        <v>0.02177727195212712</v>
      </c>
      <c r="L24" s="3">
        <f t="shared" si="1"/>
        <v>0.01987983848184098</v>
      </c>
      <c r="M24" s="3">
        <f t="shared" si="1"/>
        <v>0.018405154046720225</v>
      </c>
      <c r="N24" s="3">
        <f t="shared" si="1"/>
        <v>0.017216445148405757</v>
      </c>
      <c r="O24" s="3">
        <f t="shared" si="1"/>
        <v>0.015398856673092692</v>
      </c>
      <c r="P24" s="3">
        <f t="shared" si="1"/>
        <v>0.013773156118724606</v>
      </c>
      <c r="Q24" s="3">
        <f t="shared" si="1"/>
        <v>0.012573113823776282</v>
      </c>
      <c r="R24" s="3">
        <f t="shared" si="1"/>
        <v>0.01088863597606356</v>
      </c>
      <c r="S24" s="3">
        <f t="shared" si="1"/>
        <v>0.009739092089891158</v>
      </c>
      <c r="T24" s="3">
        <f t="shared" si="1"/>
        <v>0.00889053404542253</v>
      </c>
      <c r="W24" s="5"/>
      <c r="X24" s="3"/>
      <c r="Y24" s="3"/>
      <c r="Z24" s="3"/>
      <c r="AA24" s="3"/>
      <c r="AB24" s="3"/>
      <c r="AC24" s="3"/>
      <c r="AD24" s="3"/>
      <c r="AE24" s="3"/>
      <c r="AF24" s="3"/>
      <c r="AG24" s="3"/>
      <c r="AH24" s="3"/>
      <c r="AI24" s="3"/>
      <c r="AJ24" s="3"/>
      <c r="AK24" s="3"/>
      <c r="AL24" s="3"/>
      <c r="AM24" s="3"/>
      <c r="AN24" s="3"/>
      <c r="AO24" s="3"/>
      <c r="AP24" s="3"/>
    </row>
    <row r="25" spans="1:42" ht="12.75">
      <c r="A25" s="5">
        <v>600</v>
      </c>
      <c r="B25" s="3">
        <f t="shared" si="0"/>
        <v>0.23098285009639036</v>
      </c>
      <c r="C25" s="3">
        <f t="shared" si="1"/>
        <v>0.14608638134836738</v>
      </c>
      <c r="D25" s="3">
        <f t="shared" si="1"/>
        <v>0.10329867089043453</v>
      </c>
      <c r="E25" s="3">
        <f t="shared" si="1"/>
        <v>0.07304319067418369</v>
      </c>
      <c r="F25" s="3">
        <f aca="true" t="shared" si="2" ref="F25:T27">$A25/(58084*((F$10/100)^0.5))</f>
        <v>0.05963951544552294</v>
      </c>
      <c r="G25" s="3">
        <f t="shared" si="2"/>
        <v>0.05164933544521726</v>
      </c>
      <c r="H25" s="3">
        <f t="shared" si="2"/>
        <v>0.04619657001927808</v>
      </c>
      <c r="I25" s="3">
        <f t="shared" si="2"/>
        <v>0.042171505798209115</v>
      </c>
      <c r="J25" s="3">
        <f t="shared" si="2"/>
        <v>0.036521595337091844</v>
      </c>
      <c r="K25" s="3">
        <f t="shared" si="2"/>
        <v>0.032665907928190685</v>
      </c>
      <c r="L25" s="3">
        <f t="shared" si="2"/>
        <v>0.02981975772276147</v>
      </c>
      <c r="M25" s="3">
        <f t="shared" si="2"/>
        <v>0.027607731070080334</v>
      </c>
      <c r="N25" s="3">
        <f t="shared" si="2"/>
        <v>0.02582466772260863</v>
      </c>
      <c r="O25" s="3">
        <f t="shared" si="2"/>
        <v>0.02309828500963904</v>
      </c>
      <c r="P25" s="3">
        <f t="shared" si="2"/>
        <v>0.02065973417808691</v>
      </c>
      <c r="Q25" s="3">
        <f t="shared" si="2"/>
        <v>0.018859670735664424</v>
      </c>
      <c r="R25" s="3">
        <f t="shared" si="2"/>
        <v>0.016332953964095343</v>
      </c>
      <c r="S25" s="3">
        <f t="shared" si="2"/>
        <v>0.014608638134836736</v>
      </c>
      <c r="T25" s="3">
        <f t="shared" si="2"/>
        <v>0.013335801068133795</v>
      </c>
      <c r="W25" s="5"/>
      <c r="X25" s="3"/>
      <c r="Y25" s="3"/>
      <c r="Z25" s="3"/>
      <c r="AA25" s="3"/>
      <c r="AB25" s="3"/>
      <c r="AC25" s="3"/>
      <c r="AD25" s="3"/>
      <c r="AE25" s="3"/>
      <c r="AF25" s="3"/>
      <c r="AG25" s="3"/>
      <c r="AH25" s="3"/>
      <c r="AI25" s="3"/>
      <c r="AJ25" s="3"/>
      <c r="AK25" s="3"/>
      <c r="AL25" s="3"/>
      <c r="AM25" s="3"/>
      <c r="AN25" s="3"/>
      <c r="AO25" s="3"/>
      <c r="AP25" s="3"/>
    </row>
    <row r="26" spans="1:42" ht="12.75">
      <c r="A26" s="5">
        <v>800</v>
      </c>
      <c r="B26" s="3">
        <f t="shared" si="0"/>
        <v>0.3079771334618538</v>
      </c>
      <c r="C26" s="3">
        <f aca="true" t="shared" si="3" ref="C26:E27">$A26/(58084*((C$10/100)^0.5))</f>
        <v>0.19478184179782315</v>
      </c>
      <c r="D26" s="3">
        <f t="shared" si="3"/>
        <v>0.13773156118724605</v>
      </c>
      <c r="E26" s="3">
        <f t="shared" si="3"/>
        <v>0.09739092089891158</v>
      </c>
      <c r="F26" s="3">
        <f t="shared" si="2"/>
        <v>0.07951935392736392</v>
      </c>
      <c r="G26" s="3">
        <f t="shared" si="2"/>
        <v>0.06886578059362303</v>
      </c>
      <c r="H26" s="3">
        <f t="shared" si="2"/>
        <v>0.06159542669237077</v>
      </c>
      <c r="I26" s="3">
        <f t="shared" si="2"/>
        <v>0.05622867439761215</v>
      </c>
      <c r="J26" s="3">
        <f t="shared" si="2"/>
        <v>0.04869546044945579</v>
      </c>
      <c r="K26" s="3">
        <f t="shared" si="2"/>
        <v>0.04355454390425424</v>
      </c>
      <c r="L26" s="3">
        <f t="shared" si="2"/>
        <v>0.03975967696368196</v>
      </c>
      <c r="M26" s="3">
        <f t="shared" si="2"/>
        <v>0.03681030809344045</v>
      </c>
      <c r="N26" s="3">
        <f t="shared" si="2"/>
        <v>0.034432890296811514</v>
      </c>
      <c r="O26" s="3">
        <f t="shared" si="2"/>
        <v>0.030797713346185383</v>
      </c>
      <c r="P26" s="3">
        <f t="shared" si="2"/>
        <v>0.027546312237449213</v>
      </c>
      <c r="Q26" s="3">
        <f t="shared" si="2"/>
        <v>0.025146227647552564</v>
      </c>
      <c r="R26" s="3">
        <f t="shared" si="2"/>
        <v>0.02177727195212712</v>
      </c>
      <c r="S26" s="3">
        <f t="shared" si="2"/>
        <v>0.019478184179782317</v>
      </c>
      <c r="T26" s="3">
        <f t="shared" si="2"/>
        <v>0.01778106809084506</v>
      </c>
      <c r="W26" s="5"/>
      <c r="X26" s="3"/>
      <c r="Y26" s="3"/>
      <c r="Z26" s="3"/>
      <c r="AA26" s="3"/>
      <c r="AB26" s="3"/>
      <c r="AC26" s="3"/>
      <c r="AD26" s="3"/>
      <c r="AE26" s="3"/>
      <c r="AF26" s="3"/>
      <c r="AG26" s="3"/>
      <c r="AH26" s="3"/>
      <c r="AI26" s="3"/>
      <c r="AJ26" s="3"/>
      <c r="AK26" s="3"/>
      <c r="AL26" s="3"/>
      <c r="AM26" s="3"/>
      <c r="AN26" s="3"/>
      <c r="AO26" s="3"/>
      <c r="AP26" s="3"/>
    </row>
    <row r="27" spans="1:42" ht="12.75">
      <c r="A27" s="5">
        <v>1000</v>
      </c>
      <c r="B27" s="3">
        <f t="shared" si="0"/>
        <v>0.3849714168273173</v>
      </c>
      <c r="C27" s="3">
        <f t="shared" si="3"/>
        <v>0.24347730224727895</v>
      </c>
      <c r="D27" s="3">
        <f t="shared" si="3"/>
        <v>0.17216445148405757</v>
      </c>
      <c r="E27" s="3">
        <f t="shared" si="3"/>
        <v>0.12173865112363948</v>
      </c>
      <c r="F27" s="3">
        <f t="shared" si="2"/>
        <v>0.0993991924092049</v>
      </c>
      <c r="G27" s="3">
        <f t="shared" si="2"/>
        <v>0.08608222574202878</v>
      </c>
      <c r="H27" s="3">
        <f t="shared" si="2"/>
        <v>0.07699428336546346</v>
      </c>
      <c r="I27" s="3">
        <f t="shared" si="2"/>
        <v>0.0702858429970152</v>
      </c>
      <c r="J27" s="3">
        <f t="shared" si="2"/>
        <v>0.06086932556181974</v>
      </c>
      <c r="K27" s="3">
        <f t="shared" si="2"/>
        <v>0.054443179880317806</v>
      </c>
      <c r="L27" s="3">
        <f t="shared" si="2"/>
        <v>0.04969959620460245</v>
      </c>
      <c r="M27" s="3">
        <f t="shared" si="2"/>
        <v>0.04601288511680056</v>
      </c>
      <c r="N27" s="3">
        <f t="shared" si="2"/>
        <v>0.04304111287101439</v>
      </c>
      <c r="O27" s="3">
        <f t="shared" si="2"/>
        <v>0.03849714168273173</v>
      </c>
      <c r="P27" s="3">
        <f t="shared" si="2"/>
        <v>0.034432890296811514</v>
      </c>
      <c r="Q27" s="3">
        <f t="shared" si="2"/>
        <v>0.03143278455944071</v>
      </c>
      <c r="R27" s="3">
        <f t="shared" si="2"/>
        <v>0.027221589940158903</v>
      </c>
      <c r="S27" s="3">
        <f t="shared" si="2"/>
        <v>0.024347730224727894</v>
      </c>
      <c r="T27" s="3">
        <f t="shared" si="2"/>
        <v>0.022226335113556327</v>
      </c>
      <c r="W27" s="5"/>
      <c r="X27" s="3"/>
      <c r="Y27" s="3"/>
      <c r="Z27" s="3"/>
      <c r="AA27" s="3"/>
      <c r="AB27" s="3"/>
      <c r="AC27" s="3"/>
      <c r="AD27" s="3"/>
      <c r="AE27" s="3"/>
      <c r="AF27" s="3"/>
      <c r="AG27" s="3"/>
      <c r="AH27" s="3"/>
      <c r="AI27" s="3"/>
      <c r="AJ27" s="3"/>
      <c r="AK27" s="3"/>
      <c r="AL27" s="3"/>
      <c r="AM27" s="3"/>
      <c r="AN27" s="3"/>
      <c r="AO27" s="3"/>
      <c r="AP27" s="3"/>
    </row>
    <row r="30" spans="1:20" ht="14.25">
      <c r="A30" s="5" t="s">
        <v>11</v>
      </c>
      <c r="B30" s="5" t="s">
        <v>4</v>
      </c>
      <c r="C30" s="5"/>
      <c r="D30" s="5"/>
      <c r="E30" s="8"/>
      <c r="F30" s="5"/>
      <c r="G30" s="5"/>
      <c r="H30" s="5"/>
      <c r="I30" s="5"/>
      <c r="J30" s="5"/>
      <c r="K30" s="5"/>
      <c r="L30" s="5"/>
      <c r="M30" s="5"/>
      <c r="N30" s="5"/>
      <c r="O30" s="5"/>
      <c r="P30" s="5"/>
      <c r="Q30" s="5"/>
      <c r="R30" s="5"/>
      <c r="S30" s="5"/>
      <c r="T30" s="5"/>
    </row>
    <row r="31" spans="1:20" ht="38.25">
      <c r="A31" s="9" t="s">
        <v>31</v>
      </c>
      <c r="B31" s="7">
        <v>0.2</v>
      </c>
      <c r="C31" s="7">
        <v>0.5</v>
      </c>
      <c r="D31" s="7">
        <v>1</v>
      </c>
      <c r="E31" s="7">
        <v>2</v>
      </c>
      <c r="F31" s="7">
        <v>3</v>
      </c>
      <c r="G31" s="7">
        <v>4</v>
      </c>
      <c r="H31" s="7">
        <v>5</v>
      </c>
      <c r="I31" s="7">
        <v>6</v>
      </c>
      <c r="J31" s="7">
        <v>8</v>
      </c>
      <c r="K31" s="7">
        <v>10</v>
      </c>
      <c r="L31" s="7">
        <v>12</v>
      </c>
      <c r="M31" s="7">
        <v>14</v>
      </c>
      <c r="N31" s="7">
        <v>16</v>
      </c>
      <c r="O31" s="7">
        <v>20</v>
      </c>
      <c r="P31" s="7">
        <v>25</v>
      </c>
      <c r="Q31" s="7">
        <v>30</v>
      </c>
      <c r="R31" s="7">
        <v>40</v>
      </c>
      <c r="S31" s="7">
        <v>50</v>
      </c>
      <c r="T31" s="7">
        <v>60</v>
      </c>
    </row>
    <row r="32" spans="1:20" ht="12.75">
      <c r="A32" s="6">
        <v>3</v>
      </c>
      <c r="B32" s="1">
        <f aca="true" t="shared" si="4" ref="B32:Q32">10^(2.3055-0.51429*LOG10(B11)-0.1175*(LOG10(B11)^2))</f>
        <v>634.3649009654322</v>
      </c>
      <c r="C32" s="1">
        <f t="shared" si="4"/>
        <v>578.9839955810709</v>
      </c>
      <c r="D32" s="1">
        <f t="shared" si="4"/>
        <v>532.690049593144</v>
      </c>
      <c r="E32" s="1">
        <f t="shared" si="4"/>
        <v>484.12637134227356</v>
      </c>
      <c r="F32" s="1">
        <f t="shared" si="4"/>
        <v>455.2034366434429</v>
      </c>
      <c r="G32" s="1">
        <f t="shared" si="4"/>
        <v>434.62932587483874</v>
      </c>
      <c r="H32" s="1">
        <f t="shared" si="4"/>
        <v>418.7040656775072</v>
      </c>
      <c r="I32" s="1">
        <f t="shared" si="4"/>
        <v>405.74348409111</v>
      </c>
      <c r="J32" s="1">
        <f t="shared" si="4"/>
        <v>385.43881073827544</v>
      </c>
      <c r="K32" s="1">
        <f t="shared" si="4"/>
        <v>369.8534644650971</v>
      </c>
      <c r="L32" s="1">
        <f t="shared" si="4"/>
        <v>357.25120836231986</v>
      </c>
      <c r="M32" s="1">
        <f t="shared" si="4"/>
        <v>346.7022681694005</v>
      </c>
      <c r="N32" s="1">
        <f t="shared" si="4"/>
        <v>337.65096042115306</v>
      </c>
      <c r="O32" s="1">
        <f t="shared" si="4"/>
        <v>322.72182338604466</v>
      </c>
      <c r="P32" s="1">
        <f t="shared" si="4"/>
        <v>308.0611457507183</v>
      </c>
      <c r="Q32" s="1">
        <f t="shared" si="4"/>
        <v>296.29871306564235</v>
      </c>
      <c r="R32" s="1">
        <f aca="true" t="shared" si="5" ref="C32:T46">10^(2.3055-0.51429*LOG10(R11)-0.1175*(LOG10(R11)^2))</f>
        <v>278.1653998711973</v>
      </c>
      <c r="S32" s="1">
        <f t="shared" si="5"/>
        <v>264.48302102481625</v>
      </c>
      <c r="T32" s="1">
        <f t="shared" si="5"/>
        <v>253.5655651351155</v>
      </c>
    </row>
    <row r="33" spans="1:20" ht="12.75">
      <c r="A33" s="5">
        <v>6</v>
      </c>
      <c r="B33" s="1">
        <f aca="true" t="shared" si="6" ref="B33:B48">10^(2.3055-0.51429*LOG10(B12)-0.1175*(LOG10(B12)^2))</f>
        <v>699.319985771733</v>
      </c>
      <c r="C33" s="1">
        <f t="shared" si="5"/>
        <v>659.2936595729466</v>
      </c>
      <c r="D33" s="1">
        <f t="shared" si="5"/>
        <v>621.6338624939841</v>
      </c>
      <c r="E33" s="1">
        <f t="shared" si="5"/>
        <v>578.9839955810709</v>
      </c>
      <c r="F33" s="1">
        <f t="shared" si="5"/>
        <v>552.2578264058479</v>
      </c>
      <c r="G33" s="1">
        <f t="shared" si="5"/>
        <v>532.690049593144</v>
      </c>
      <c r="H33" s="1">
        <f t="shared" si="5"/>
        <v>517.2381415415286</v>
      </c>
      <c r="I33" s="1">
        <f t="shared" si="5"/>
        <v>504.4703438247126</v>
      </c>
      <c r="J33" s="1">
        <f t="shared" si="5"/>
        <v>484.12637134227356</v>
      </c>
      <c r="K33" s="1">
        <f t="shared" si="5"/>
        <v>468.2316809927773</v>
      </c>
      <c r="L33" s="1">
        <f t="shared" si="5"/>
        <v>455.2034366434429</v>
      </c>
      <c r="M33" s="1">
        <f t="shared" si="5"/>
        <v>444.1774281824774</v>
      </c>
      <c r="N33" s="1">
        <f t="shared" si="5"/>
        <v>434.62932587483874</v>
      </c>
      <c r="O33" s="1">
        <f t="shared" si="5"/>
        <v>418.7040656775072</v>
      </c>
      <c r="P33" s="1">
        <f t="shared" si="5"/>
        <v>402.85019304661415</v>
      </c>
      <c r="Q33" s="1">
        <f t="shared" si="5"/>
        <v>389.97533224210304</v>
      </c>
      <c r="R33" s="1">
        <f t="shared" si="5"/>
        <v>369.8534644650971</v>
      </c>
      <c r="S33" s="1">
        <f t="shared" si="5"/>
        <v>354.44771915837157</v>
      </c>
      <c r="T33" s="1">
        <f t="shared" si="5"/>
        <v>342.01518282975024</v>
      </c>
    </row>
    <row r="34" spans="1:20" ht="12.75">
      <c r="A34" s="5">
        <v>9</v>
      </c>
      <c r="B34" s="1">
        <f t="shared" si="6"/>
        <v>723.7180318600867</v>
      </c>
      <c r="C34" s="1">
        <f t="shared" si="5"/>
        <v>695.3540988864336</v>
      </c>
      <c r="D34" s="1">
        <f t="shared" si="5"/>
        <v>665.1051521115554</v>
      </c>
      <c r="E34" s="1">
        <f t="shared" si="5"/>
        <v>628.4210664044531</v>
      </c>
      <c r="F34" s="1">
        <f t="shared" si="5"/>
        <v>604.4627060397277</v>
      </c>
      <c r="G34" s="1">
        <f t="shared" si="5"/>
        <v>586.5260275230834</v>
      </c>
      <c r="H34" s="1">
        <f t="shared" si="5"/>
        <v>572.1480016450537</v>
      </c>
      <c r="I34" s="1">
        <f t="shared" si="5"/>
        <v>560.1338265922451</v>
      </c>
      <c r="J34" s="1">
        <f t="shared" si="5"/>
        <v>540.7542893245054</v>
      </c>
      <c r="K34" s="1">
        <f t="shared" si="5"/>
        <v>525.4206848542066</v>
      </c>
      <c r="L34" s="1">
        <f t="shared" si="5"/>
        <v>512.7317609432085</v>
      </c>
      <c r="M34" s="1">
        <f t="shared" si="5"/>
        <v>501.91058052417935</v>
      </c>
      <c r="N34" s="1">
        <f t="shared" si="5"/>
        <v>492.48021449687445</v>
      </c>
      <c r="O34" s="1">
        <f t="shared" si="5"/>
        <v>476.63077159777737</v>
      </c>
      <c r="P34" s="1">
        <f t="shared" si="5"/>
        <v>460.7057297943869</v>
      </c>
      <c r="Q34" s="1">
        <f t="shared" si="5"/>
        <v>447.6674227817668</v>
      </c>
      <c r="R34" s="1">
        <f t="shared" si="5"/>
        <v>427.1034884902675</v>
      </c>
      <c r="S34" s="1">
        <f t="shared" si="5"/>
        <v>411.2072392893429</v>
      </c>
      <c r="T34" s="1">
        <f t="shared" si="5"/>
        <v>398.28345767112876</v>
      </c>
    </row>
    <row r="35" spans="1:20" ht="12.75">
      <c r="A35" s="5">
        <v>12</v>
      </c>
      <c r="B35" s="1">
        <f t="shared" si="6"/>
        <v>734.0358238259461</v>
      </c>
      <c r="C35" s="1">
        <f t="shared" si="5"/>
        <v>714.8184617641471</v>
      </c>
      <c r="D35" s="1">
        <f t="shared" si="5"/>
        <v>690.715599894948</v>
      </c>
      <c r="E35" s="1">
        <f t="shared" si="5"/>
        <v>659.2936595729466</v>
      </c>
      <c r="F35" s="1">
        <f t="shared" si="5"/>
        <v>637.9442797909347</v>
      </c>
      <c r="G35" s="1">
        <f t="shared" si="5"/>
        <v>621.6338624939841</v>
      </c>
      <c r="H35" s="1">
        <f t="shared" si="5"/>
        <v>608.3849029739857</v>
      </c>
      <c r="I35" s="1">
        <f t="shared" si="5"/>
        <v>597.2061181817851</v>
      </c>
      <c r="J35" s="1">
        <f t="shared" si="5"/>
        <v>578.9839955810709</v>
      </c>
      <c r="K35" s="1">
        <f t="shared" si="5"/>
        <v>564.4122360852501</v>
      </c>
      <c r="L35" s="1">
        <f t="shared" si="5"/>
        <v>552.2578264058479</v>
      </c>
      <c r="M35" s="1">
        <f t="shared" si="5"/>
        <v>541.8272071579081</v>
      </c>
      <c r="N35" s="1">
        <f t="shared" si="5"/>
        <v>532.690049593144</v>
      </c>
      <c r="O35" s="1">
        <f t="shared" si="5"/>
        <v>517.2381415415286</v>
      </c>
      <c r="P35" s="1">
        <f t="shared" si="5"/>
        <v>501.59678841542984</v>
      </c>
      <c r="Q35" s="1">
        <f t="shared" si="5"/>
        <v>488.70752878876226</v>
      </c>
      <c r="R35" s="1">
        <f t="shared" si="5"/>
        <v>468.2316809927773</v>
      </c>
      <c r="S35" s="1">
        <f t="shared" si="5"/>
        <v>452.28386675237533</v>
      </c>
      <c r="T35" s="1">
        <f t="shared" si="5"/>
        <v>439.2431708536875</v>
      </c>
    </row>
    <row r="36" spans="1:20" ht="12.75">
      <c r="A36" s="5">
        <v>15</v>
      </c>
      <c r="B36" s="1">
        <f t="shared" si="6"/>
        <v>737.8358156857612</v>
      </c>
      <c r="C36" s="1">
        <f t="shared" si="5"/>
        <v>726.0550513251382</v>
      </c>
      <c r="D36" s="1">
        <f t="shared" si="5"/>
        <v>707.1326039126213</v>
      </c>
      <c r="E36" s="1">
        <f t="shared" si="5"/>
        <v>680.3122681288938</v>
      </c>
      <c r="F36" s="1">
        <f t="shared" si="5"/>
        <v>661.3285766654669</v>
      </c>
      <c r="G36" s="1">
        <f t="shared" si="5"/>
        <v>646.5347523459858</v>
      </c>
      <c r="H36" s="1">
        <f t="shared" si="5"/>
        <v>634.3649009654322</v>
      </c>
      <c r="I36" s="1">
        <f t="shared" si="5"/>
        <v>624.0028834288972</v>
      </c>
      <c r="J36" s="1">
        <f t="shared" si="5"/>
        <v>606.9481268541125</v>
      </c>
      <c r="K36" s="1">
        <f t="shared" si="5"/>
        <v>593.1778752298939</v>
      </c>
      <c r="L36" s="1">
        <f t="shared" si="5"/>
        <v>581.6102261877639</v>
      </c>
      <c r="M36" s="1">
        <f t="shared" si="5"/>
        <v>571.6277209308683</v>
      </c>
      <c r="N36" s="1">
        <f t="shared" si="5"/>
        <v>562.843178998113</v>
      </c>
      <c r="O36" s="1">
        <f t="shared" si="5"/>
        <v>547.9070299088493</v>
      </c>
      <c r="P36" s="1">
        <f t="shared" si="5"/>
        <v>532.690049593144</v>
      </c>
      <c r="Q36" s="1">
        <f t="shared" si="5"/>
        <v>520.0804130044589</v>
      </c>
      <c r="R36" s="1">
        <f t="shared" si="5"/>
        <v>499.92508790653693</v>
      </c>
      <c r="S36" s="1">
        <f t="shared" si="5"/>
        <v>484.12637134227356</v>
      </c>
      <c r="T36" s="1">
        <f t="shared" si="5"/>
        <v>471.14468127990824</v>
      </c>
    </row>
    <row r="37" spans="1:20" ht="12.75">
      <c r="A37" s="5">
        <v>25</v>
      </c>
      <c r="B37" s="1">
        <f t="shared" si="6"/>
        <v>732.4603296139815</v>
      </c>
      <c r="C37" s="1">
        <f t="shared" si="5"/>
        <v>738.1882355055968</v>
      </c>
      <c r="D37" s="1">
        <f t="shared" si="5"/>
        <v>732.0579269810997</v>
      </c>
      <c r="E37" s="1">
        <f t="shared" si="5"/>
        <v>717.1333276557189</v>
      </c>
      <c r="F37" s="1">
        <f t="shared" si="5"/>
        <v>704.5293722991537</v>
      </c>
      <c r="G37" s="1">
        <f t="shared" si="5"/>
        <v>693.9536987797476</v>
      </c>
      <c r="H37" s="1">
        <f t="shared" si="5"/>
        <v>684.8633756426196</v>
      </c>
      <c r="I37" s="1">
        <f t="shared" si="5"/>
        <v>676.8858391551747</v>
      </c>
      <c r="J37" s="1">
        <f t="shared" si="5"/>
        <v>663.3415694891711</v>
      </c>
      <c r="K37" s="1">
        <f t="shared" si="5"/>
        <v>652.073810760072</v>
      </c>
      <c r="L37" s="1">
        <f t="shared" si="5"/>
        <v>642.4034778659333</v>
      </c>
      <c r="M37" s="1">
        <f t="shared" si="5"/>
        <v>633.9197001192169</v>
      </c>
      <c r="N37" s="1">
        <f t="shared" si="5"/>
        <v>626.3543002282854</v>
      </c>
      <c r="O37" s="1">
        <f t="shared" si="5"/>
        <v>613.2897469847451</v>
      </c>
      <c r="P37" s="1">
        <f t="shared" si="5"/>
        <v>599.7352716928642</v>
      </c>
      <c r="Q37" s="1">
        <f t="shared" si="5"/>
        <v>588.3280303394096</v>
      </c>
      <c r="R37" s="1">
        <f t="shared" si="5"/>
        <v>569.7846966322002</v>
      </c>
      <c r="S37" s="1">
        <f t="shared" si="5"/>
        <v>554.9971649599445</v>
      </c>
      <c r="T37" s="1">
        <f t="shared" si="5"/>
        <v>542.6881678700687</v>
      </c>
    </row>
    <row r="38" spans="1:20" ht="12.75">
      <c r="A38" s="5">
        <v>50</v>
      </c>
      <c r="B38" s="1">
        <f t="shared" si="6"/>
        <v>694.9927865950904</v>
      </c>
      <c r="C38" s="1">
        <f t="shared" si="5"/>
        <v>723.5005311899008</v>
      </c>
      <c r="D38" s="1">
        <f t="shared" si="5"/>
        <v>735.3006024130442</v>
      </c>
      <c r="E38" s="1">
        <f t="shared" si="5"/>
        <v>738.1882355055968</v>
      </c>
      <c r="F38" s="1">
        <f t="shared" si="5"/>
        <v>735.689987581712</v>
      </c>
      <c r="G38" s="1">
        <f t="shared" si="5"/>
        <v>732.0579269810997</v>
      </c>
      <c r="H38" s="1">
        <f t="shared" si="5"/>
        <v>728.1933379139974</v>
      </c>
      <c r="I38" s="1">
        <f t="shared" si="5"/>
        <v>724.3674213042493</v>
      </c>
      <c r="J38" s="1">
        <f t="shared" si="5"/>
        <v>717.1333276557189</v>
      </c>
      <c r="K38" s="1">
        <f t="shared" si="5"/>
        <v>710.5379138683204</v>
      </c>
      <c r="L38" s="1">
        <f t="shared" si="5"/>
        <v>704.5293722991537</v>
      </c>
      <c r="M38" s="1">
        <f t="shared" si="5"/>
        <v>699.0261864864117</v>
      </c>
      <c r="N38" s="1">
        <f t="shared" si="5"/>
        <v>693.9536987797476</v>
      </c>
      <c r="O38" s="1">
        <f t="shared" si="5"/>
        <v>684.8633756426196</v>
      </c>
      <c r="P38" s="1">
        <f t="shared" si="5"/>
        <v>675.0339811618969</v>
      </c>
      <c r="Q38" s="1">
        <f t="shared" si="5"/>
        <v>666.4787494948279</v>
      </c>
      <c r="R38" s="1">
        <f t="shared" si="5"/>
        <v>652.073810760072</v>
      </c>
      <c r="S38" s="1">
        <f t="shared" si="5"/>
        <v>640.183605953249</v>
      </c>
      <c r="T38" s="1">
        <f t="shared" si="5"/>
        <v>630.0352641758204</v>
      </c>
    </row>
    <row r="39" spans="1:20" ht="12.75">
      <c r="A39" s="5">
        <v>75</v>
      </c>
      <c r="B39" s="1">
        <f t="shared" si="6"/>
        <v>658.8232832095462</v>
      </c>
      <c r="C39" s="1">
        <f t="shared" si="5"/>
        <v>698.9742274455734</v>
      </c>
      <c r="D39" s="1">
        <f t="shared" si="5"/>
        <v>720.6356757086076</v>
      </c>
      <c r="E39" s="1">
        <f t="shared" si="5"/>
        <v>733.9162174656004</v>
      </c>
      <c r="F39" s="1">
        <f t="shared" si="5"/>
        <v>737.5944935848831</v>
      </c>
      <c r="G39" s="1">
        <f t="shared" si="5"/>
        <v>738.3348038931863</v>
      </c>
      <c r="H39" s="1">
        <f t="shared" si="5"/>
        <v>737.8358156857612</v>
      </c>
      <c r="I39" s="1">
        <f t="shared" si="5"/>
        <v>736.7332286147813</v>
      </c>
      <c r="J39" s="1">
        <f t="shared" si="5"/>
        <v>733.7300863150648</v>
      </c>
      <c r="K39" s="1">
        <f t="shared" si="5"/>
        <v>730.346270991877</v>
      </c>
      <c r="L39" s="1">
        <f t="shared" si="5"/>
        <v>726.9072169561717</v>
      </c>
      <c r="M39" s="1">
        <f t="shared" si="5"/>
        <v>723.5332594967499</v>
      </c>
      <c r="N39" s="1">
        <f t="shared" si="5"/>
        <v>720.2701960113369</v>
      </c>
      <c r="O39" s="1">
        <f t="shared" si="5"/>
        <v>714.1246594548122</v>
      </c>
      <c r="P39" s="1">
        <f t="shared" si="5"/>
        <v>707.1326039126213</v>
      </c>
      <c r="Q39" s="1">
        <f t="shared" si="5"/>
        <v>700.8092894419414</v>
      </c>
      <c r="R39" s="1">
        <f t="shared" si="5"/>
        <v>689.7558206865123</v>
      </c>
      <c r="S39" s="1">
        <f t="shared" si="5"/>
        <v>680.3122681288938</v>
      </c>
      <c r="T39" s="1">
        <f t="shared" si="5"/>
        <v>672.0582703572333</v>
      </c>
    </row>
    <row r="40" spans="1:20" ht="12.75">
      <c r="A40" s="5">
        <v>100</v>
      </c>
      <c r="B40" s="1">
        <f t="shared" si="6"/>
        <v>627.8863001266612</v>
      </c>
      <c r="C40" s="1">
        <f t="shared" si="5"/>
        <v>675.1730679661442</v>
      </c>
      <c r="D40" s="1">
        <f t="shared" si="5"/>
        <v>703.216281191363</v>
      </c>
      <c r="E40" s="1">
        <f t="shared" si="5"/>
        <v>723.5005311899008</v>
      </c>
      <c r="F40" s="1">
        <f t="shared" si="5"/>
        <v>731.4676243841465</v>
      </c>
      <c r="G40" s="1">
        <f t="shared" si="5"/>
        <v>735.3006024130442</v>
      </c>
      <c r="H40" s="1">
        <f t="shared" si="5"/>
        <v>737.2146922808873</v>
      </c>
      <c r="I40" s="1">
        <f t="shared" si="5"/>
        <v>738.0859050567428</v>
      </c>
      <c r="J40" s="1">
        <f t="shared" si="5"/>
        <v>738.1882355055968</v>
      </c>
      <c r="K40" s="1">
        <f t="shared" si="5"/>
        <v>737.194822587008</v>
      </c>
      <c r="L40" s="1">
        <f t="shared" si="5"/>
        <v>735.689987581712</v>
      </c>
      <c r="M40" s="1">
        <f t="shared" si="5"/>
        <v>733.934264265675</v>
      </c>
      <c r="N40" s="1">
        <f t="shared" si="5"/>
        <v>732.0579269810997</v>
      </c>
      <c r="O40" s="1">
        <f t="shared" si="5"/>
        <v>728.1933379139974</v>
      </c>
      <c r="P40" s="1">
        <f t="shared" si="5"/>
        <v>723.429478290645</v>
      </c>
      <c r="Q40" s="1">
        <f t="shared" si="5"/>
        <v>718.8819744585377</v>
      </c>
      <c r="R40" s="1">
        <f t="shared" si="5"/>
        <v>710.5379138683204</v>
      </c>
      <c r="S40" s="1">
        <f t="shared" si="5"/>
        <v>703.1093178719999</v>
      </c>
      <c r="T40" s="1">
        <f t="shared" si="5"/>
        <v>696.4402859682801</v>
      </c>
    </row>
    <row r="41" spans="1:20" ht="12.75">
      <c r="A41" s="5">
        <v>150</v>
      </c>
      <c r="B41" s="1">
        <f t="shared" si="6"/>
        <v>578.3791021819179</v>
      </c>
      <c r="C41" s="1">
        <f t="shared" si="5"/>
        <v>633.841049944982</v>
      </c>
      <c r="D41" s="1">
        <f t="shared" si="5"/>
        <v>669.7036984963457</v>
      </c>
      <c r="E41" s="1">
        <f t="shared" si="5"/>
        <v>698.9742274455734</v>
      </c>
      <c r="F41" s="1">
        <f t="shared" si="5"/>
        <v>712.6247019860112</v>
      </c>
      <c r="G41" s="1">
        <f t="shared" si="5"/>
        <v>720.6356757086076</v>
      </c>
      <c r="H41" s="1">
        <f t="shared" si="5"/>
        <v>725.8551404001973</v>
      </c>
      <c r="I41" s="1">
        <f t="shared" si="5"/>
        <v>729.4595325056606</v>
      </c>
      <c r="J41" s="1">
        <f t="shared" si="5"/>
        <v>733.9162174656004</v>
      </c>
      <c r="K41" s="1">
        <f t="shared" si="5"/>
        <v>736.320309593748</v>
      </c>
      <c r="L41" s="1">
        <f t="shared" si="5"/>
        <v>737.5944935848831</v>
      </c>
      <c r="M41" s="1">
        <f t="shared" si="5"/>
        <v>738.184907084021</v>
      </c>
      <c r="N41" s="1">
        <f t="shared" si="5"/>
        <v>738.3348038931863</v>
      </c>
      <c r="O41" s="1">
        <f t="shared" si="5"/>
        <v>737.8358156857612</v>
      </c>
      <c r="P41" s="1">
        <f t="shared" si="5"/>
        <v>736.4010024250038</v>
      </c>
      <c r="Q41" s="1">
        <f t="shared" si="5"/>
        <v>734.5376832970454</v>
      </c>
      <c r="R41" s="1">
        <f t="shared" si="5"/>
        <v>730.346270991877</v>
      </c>
      <c r="S41" s="1">
        <f t="shared" si="5"/>
        <v>726.0550513251382</v>
      </c>
      <c r="T41" s="1">
        <f t="shared" si="5"/>
        <v>721.88646690824</v>
      </c>
    </row>
    <row r="42" spans="1:20" ht="12.75">
      <c r="A42" s="5">
        <v>200</v>
      </c>
      <c r="B42" s="1">
        <f t="shared" si="6"/>
        <v>540.115000263806</v>
      </c>
      <c r="C42" s="1">
        <f t="shared" si="5"/>
        <v>599.9235185010732</v>
      </c>
      <c r="D42" s="1">
        <f t="shared" si="5"/>
        <v>640.3500294967953</v>
      </c>
      <c r="E42" s="1">
        <f t="shared" si="5"/>
        <v>675.1730679661442</v>
      </c>
      <c r="F42" s="1">
        <f t="shared" si="5"/>
        <v>692.4682933685073</v>
      </c>
      <c r="G42" s="1">
        <f t="shared" si="5"/>
        <v>703.216281191363</v>
      </c>
      <c r="H42" s="1">
        <f t="shared" si="5"/>
        <v>710.6336750666053</v>
      </c>
      <c r="I42" s="1">
        <f t="shared" si="5"/>
        <v>716.076523208617</v>
      </c>
      <c r="J42" s="1">
        <f t="shared" si="5"/>
        <v>723.5005311899008</v>
      </c>
      <c r="K42" s="1">
        <f t="shared" si="5"/>
        <v>728.2522207286349</v>
      </c>
      <c r="L42" s="1">
        <f t="shared" si="5"/>
        <v>731.4676243841465</v>
      </c>
      <c r="M42" s="1">
        <f t="shared" si="5"/>
        <v>733.7116299200445</v>
      </c>
      <c r="N42" s="1">
        <f t="shared" si="5"/>
        <v>735.3006024130442</v>
      </c>
      <c r="O42" s="1">
        <f t="shared" si="5"/>
        <v>737.2146922808873</v>
      </c>
      <c r="P42" s="1">
        <f t="shared" si="5"/>
        <v>738.1953214485516</v>
      </c>
      <c r="Q42" s="1">
        <f t="shared" si="5"/>
        <v>738.3009085104372</v>
      </c>
      <c r="R42" s="1">
        <f t="shared" si="5"/>
        <v>737.194822587008</v>
      </c>
      <c r="S42" s="1">
        <f t="shared" si="5"/>
        <v>735.2680245818108</v>
      </c>
      <c r="T42" s="1">
        <f t="shared" si="5"/>
        <v>733.0058375173803</v>
      </c>
    </row>
    <row r="43" spans="1:20" ht="12.75">
      <c r="A43" s="5">
        <v>250</v>
      </c>
      <c r="B43" s="1">
        <f t="shared" si="6"/>
        <v>509.2165520973055</v>
      </c>
      <c r="C43" s="1">
        <f t="shared" si="5"/>
        <v>571.535846653091</v>
      </c>
      <c r="D43" s="1">
        <f t="shared" si="5"/>
        <v>614.8834828632081</v>
      </c>
      <c r="E43" s="1">
        <f t="shared" si="5"/>
        <v>653.458949145943</v>
      </c>
      <c r="F43" s="1">
        <f t="shared" si="5"/>
        <v>673.2994049977949</v>
      </c>
      <c r="G43" s="1">
        <f t="shared" si="5"/>
        <v>685.9933777849737</v>
      </c>
      <c r="H43" s="1">
        <f t="shared" si="5"/>
        <v>694.9927865950904</v>
      </c>
      <c r="I43" s="1">
        <f t="shared" si="5"/>
        <v>701.7712623594342</v>
      </c>
      <c r="J43" s="1">
        <f t="shared" si="5"/>
        <v>711.3734737894945</v>
      </c>
      <c r="K43" s="1">
        <f t="shared" si="5"/>
        <v>717.8672444767374</v>
      </c>
      <c r="L43" s="1">
        <f t="shared" si="5"/>
        <v>722.5352826262958</v>
      </c>
      <c r="M43" s="1">
        <f t="shared" si="5"/>
        <v>726.0251613489334</v>
      </c>
      <c r="N43" s="1">
        <f t="shared" si="5"/>
        <v>728.7046498763748</v>
      </c>
      <c r="O43" s="1">
        <f t="shared" si="5"/>
        <v>732.4603296139808</v>
      </c>
      <c r="P43" s="1">
        <f t="shared" si="5"/>
        <v>735.3006024130442</v>
      </c>
      <c r="Q43" s="1">
        <f t="shared" si="5"/>
        <v>736.9341241908062</v>
      </c>
      <c r="R43" s="1">
        <f t="shared" si="5"/>
        <v>738.2444812679759</v>
      </c>
      <c r="S43" s="1">
        <f t="shared" si="5"/>
        <v>738.1882355055968</v>
      </c>
      <c r="T43" s="1">
        <f t="shared" si="5"/>
        <v>737.4464752148292</v>
      </c>
    </row>
    <row r="44" spans="1:20" ht="12.75">
      <c r="A44" s="5">
        <v>300</v>
      </c>
      <c r="B44" s="1">
        <f t="shared" si="6"/>
        <v>483.46024506527317</v>
      </c>
      <c r="C44" s="1">
        <f t="shared" si="5"/>
        <v>547.2730764476009</v>
      </c>
      <c r="D44" s="1">
        <f t="shared" si="5"/>
        <v>592.589780505679</v>
      </c>
      <c r="E44" s="1">
        <f t="shared" si="5"/>
        <v>633.841049944982</v>
      </c>
      <c r="F44" s="1">
        <f t="shared" si="5"/>
        <v>655.5541940090818</v>
      </c>
      <c r="G44" s="1">
        <f t="shared" si="5"/>
        <v>669.7036984963457</v>
      </c>
      <c r="H44" s="1">
        <f t="shared" si="5"/>
        <v>679.8994692452203</v>
      </c>
      <c r="I44" s="1">
        <f t="shared" si="5"/>
        <v>687.6962737344292</v>
      </c>
      <c r="J44" s="1">
        <f t="shared" si="5"/>
        <v>698.9742274455734</v>
      </c>
      <c r="K44" s="1">
        <f t="shared" si="5"/>
        <v>706.8207073312776</v>
      </c>
      <c r="L44" s="1">
        <f t="shared" si="5"/>
        <v>712.6247019860112</v>
      </c>
      <c r="M44" s="1">
        <f t="shared" si="5"/>
        <v>717.0944221765831</v>
      </c>
      <c r="N44" s="1">
        <f t="shared" si="5"/>
        <v>720.6356757086076</v>
      </c>
      <c r="O44" s="1">
        <f t="shared" si="5"/>
        <v>725.8551404001973</v>
      </c>
      <c r="P44" s="1">
        <f t="shared" si="5"/>
        <v>730.1841499490242</v>
      </c>
      <c r="Q44" s="1">
        <f t="shared" si="5"/>
        <v>733.0487089408833</v>
      </c>
      <c r="R44" s="1">
        <f t="shared" si="5"/>
        <v>736.320309593748</v>
      </c>
      <c r="S44" s="1">
        <f t="shared" si="5"/>
        <v>737.7943432232847</v>
      </c>
      <c r="T44" s="1">
        <f t="shared" si="5"/>
        <v>738.3042898962537</v>
      </c>
    </row>
    <row r="45" spans="1:20" ht="12.75">
      <c r="A45" s="5">
        <v>400</v>
      </c>
      <c r="B45" s="1">
        <f t="shared" si="6"/>
        <v>442.3805168425761</v>
      </c>
      <c r="C45" s="1">
        <f t="shared" si="5"/>
        <v>507.55275134909965</v>
      </c>
      <c r="D45" s="1">
        <f t="shared" si="5"/>
        <v>555.2012968237843</v>
      </c>
      <c r="E45" s="1">
        <f t="shared" si="5"/>
        <v>599.9235185010732</v>
      </c>
      <c r="F45" s="1">
        <f t="shared" si="5"/>
        <v>624.1790650745564</v>
      </c>
      <c r="G45" s="1">
        <f t="shared" si="5"/>
        <v>640.3500294967953</v>
      </c>
      <c r="H45" s="1">
        <f t="shared" si="5"/>
        <v>652.2320065749781</v>
      </c>
      <c r="I45" s="1">
        <f t="shared" si="5"/>
        <v>661.4796385387415</v>
      </c>
      <c r="J45" s="1">
        <f t="shared" si="5"/>
        <v>675.1730679661442</v>
      </c>
      <c r="K45" s="1">
        <f t="shared" si="5"/>
        <v>684.9926004813473</v>
      </c>
      <c r="L45" s="1">
        <f t="shared" si="5"/>
        <v>692.4682933685073</v>
      </c>
      <c r="M45" s="1">
        <f t="shared" si="5"/>
        <v>698.3902438356405</v>
      </c>
      <c r="N45" s="1">
        <f t="shared" si="5"/>
        <v>703.216281191363</v>
      </c>
      <c r="O45" s="1">
        <f t="shared" si="5"/>
        <v>710.6336750666053</v>
      </c>
      <c r="P45" s="1">
        <f t="shared" si="5"/>
        <v>717.2175312553247</v>
      </c>
      <c r="Q45" s="1">
        <f t="shared" si="5"/>
        <v>721.9609918494348</v>
      </c>
      <c r="R45" s="1">
        <f t="shared" si="5"/>
        <v>728.2522207286349</v>
      </c>
      <c r="S45" s="1">
        <f t="shared" si="5"/>
        <v>732.1044174663602</v>
      </c>
      <c r="T45" s="1">
        <f t="shared" si="5"/>
        <v>734.5739156657312</v>
      </c>
    </row>
    <row r="46" spans="1:20" ht="12.75">
      <c r="A46" s="5">
        <v>600</v>
      </c>
      <c r="B46" s="1">
        <f t="shared" si="6"/>
        <v>384.780862895181</v>
      </c>
      <c r="C46" s="1">
        <f t="shared" si="5"/>
        <v>449.9169193831837</v>
      </c>
      <c r="D46" s="1">
        <f t="shared" si="5"/>
        <v>499.2638703600633</v>
      </c>
      <c r="E46" s="1">
        <f t="shared" si="5"/>
        <v>547.2730764476009</v>
      </c>
      <c r="F46" s="1">
        <f t="shared" si="5"/>
        <v>574.1969077089435</v>
      </c>
      <c r="G46" s="1">
        <f t="shared" si="5"/>
        <v>592.589780505679</v>
      </c>
      <c r="H46" s="1">
        <f t="shared" si="5"/>
        <v>606.3787435530724</v>
      </c>
      <c r="I46" s="1">
        <f t="shared" si="5"/>
        <v>617.3005438576662</v>
      </c>
      <c r="J46" s="1">
        <f t="shared" si="5"/>
        <v>633.841049944982</v>
      </c>
      <c r="K46" s="1">
        <f t="shared" si="5"/>
        <v>646.0353318322259</v>
      </c>
      <c r="L46" s="1">
        <f t="shared" si="5"/>
        <v>655.5541940090818</v>
      </c>
      <c r="M46" s="1">
        <f t="shared" si="5"/>
        <v>663.2725876723932</v>
      </c>
      <c r="N46" s="1">
        <f t="shared" si="5"/>
        <v>669.7036984963457</v>
      </c>
      <c r="O46" s="1">
        <f t="shared" si="5"/>
        <v>679.8994692452203</v>
      </c>
      <c r="P46" s="1">
        <f t="shared" si="5"/>
        <v>689.3740849614322</v>
      </c>
      <c r="Q46" s="1">
        <f t="shared" si="5"/>
        <v>696.5561111335437</v>
      </c>
      <c r="R46" s="1">
        <f t="shared" si="5"/>
        <v>706.8207073312776</v>
      </c>
      <c r="S46" s="1">
        <f t="shared" si="5"/>
        <v>713.8477783863117</v>
      </c>
      <c r="T46" s="1">
        <f t="shared" si="5"/>
        <v>718.9627748176074</v>
      </c>
    </row>
    <row r="47" spans="1:20" ht="12.75">
      <c r="A47" s="5">
        <v>800</v>
      </c>
      <c r="B47" s="1">
        <f t="shared" si="6"/>
        <v>344.9929861996506</v>
      </c>
      <c r="C47" s="1">
        <f aca="true" t="shared" si="7" ref="C47:T48">10^(2.3055-0.51429*LOG10(C26)-0.1175*(LOG10(C26)^2))</f>
        <v>408.856593898401</v>
      </c>
      <c r="D47" s="1">
        <f t="shared" si="7"/>
        <v>458.3402857383931</v>
      </c>
      <c r="E47" s="1">
        <f t="shared" si="7"/>
        <v>507.55275134909965</v>
      </c>
      <c r="F47" s="1">
        <f t="shared" si="7"/>
        <v>535.7017008387945</v>
      </c>
      <c r="G47" s="1">
        <f t="shared" si="7"/>
        <v>555.2012968237843</v>
      </c>
      <c r="H47" s="1">
        <f t="shared" si="7"/>
        <v>569.9843760342991</v>
      </c>
      <c r="I47" s="1">
        <f t="shared" si="7"/>
        <v>581.8058003296369</v>
      </c>
      <c r="J47" s="1">
        <f t="shared" si="7"/>
        <v>599.9235185010732</v>
      </c>
      <c r="K47" s="1">
        <f t="shared" si="7"/>
        <v>613.4716022241054</v>
      </c>
      <c r="L47" s="1">
        <f t="shared" si="7"/>
        <v>624.1790650745564</v>
      </c>
      <c r="M47" s="1">
        <f t="shared" si="7"/>
        <v>632.9588054773909</v>
      </c>
      <c r="N47" s="1">
        <f t="shared" si="7"/>
        <v>640.3500294967953</v>
      </c>
      <c r="O47" s="1">
        <f t="shared" si="7"/>
        <v>652.2320065749781</v>
      </c>
      <c r="P47" s="1">
        <f t="shared" si="7"/>
        <v>663.490984790063</v>
      </c>
      <c r="Q47" s="1">
        <f t="shared" si="7"/>
        <v>672.2001178705865</v>
      </c>
      <c r="R47" s="1">
        <f t="shared" si="7"/>
        <v>684.9926004813473</v>
      </c>
      <c r="S47" s="1">
        <f t="shared" si="7"/>
        <v>694.0725940170213</v>
      </c>
      <c r="T47" s="1">
        <f t="shared" si="7"/>
        <v>700.9194208421269</v>
      </c>
    </row>
    <row r="48" spans="1:20" ht="12.75">
      <c r="A48" s="5">
        <v>1000</v>
      </c>
      <c r="B48" s="1">
        <f t="shared" si="6"/>
        <v>315.14854994683844</v>
      </c>
      <c r="C48" s="1">
        <f t="shared" si="7"/>
        <v>377.40475471497047</v>
      </c>
      <c r="D48" s="1">
        <f t="shared" si="7"/>
        <v>426.4343677061878</v>
      </c>
      <c r="E48" s="1">
        <f t="shared" si="7"/>
        <v>475.96296384986533</v>
      </c>
      <c r="F48" s="1">
        <f t="shared" si="7"/>
        <v>504.6846982439094</v>
      </c>
      <c r="G48" s="1">
        <f t="shared" si="7"/>
        <v>524.7715138225901</v>
      </c>
      <c r="H48" s="1">
        <f t="shared" si="7"/>
        <v>540.115000263806</v>
      </c>
      <c r="I48" s="1">
        <f t="shared" si="7"/>
        <v>552.4627046186547</v>
      </c>
      <c r="J48" s="1">
        <f t="shared" si="7"/>
        <v>571.535846653091</v>
      </c>
      <c r="K48" s="1">
        <f t="shared" si="7"/>
        <v>585.9297614019887</v>
      </c>
      <c r="L48" s="1">
        <f t="shared" si="7"/>
        <v>597.3954676757663</v>
      </c>
      <c r="M48" s="1">
        <f t="shared" si="7"/>
        <v>606.8627617312674</v>
      </c>
      <c r="N48" s="1">
        <f t="shared" si="7"/>
        <v>614.8834828632081</v>
      </c>
      <c r="O48" s="1">
        <f t="shared" si="7"/>
        <v>627.8863001266607</v>
      </c>
      <c r="P48" s="1">
        <f t="shared" si="7"/>
        <v>640.3500294967953</v>
      </c>
      <c r="Q48" s="1">
        <f t="shared" si="7"/>
        <v>650.103677764783</v>
      </c>
      <c r="R48" s="1">
        <f t="shared" si="7"/>
        <v>664.6493540124269</v>
      </c>
      <c r="S48" s="1">
        <f t="shared" si="7"/>
        <v>675.1730679661442</v>
      </c>
      <c r="T48" s="1">
        <f t="shared" si="7"/>
        <v>683.2504690854486</v>
      </c>
    </row>
    <row r="51" spans="1:20" ht="14.25">
      <c r="A51" s="5" t="s">
        <v>13</v>
      </c>
      <c r="B51" s="5" t="s">
        <v>4</v>
      </c>
      <c r="C51" s="5"/>
      <c r="D51" s="5"/>
      <c r="E51" s="8"/>
      <c r="F51" s="5"/>
      <c r="G51" s="5"/>
      <c r="H51" s="5"/>
      <c r="I51" s="5"/>
      <c r="J51" s="5"/>
      <c r="K51" s="5"/>
      <c r="L51" s="5"/>
      <c r="M51" s="5"/>
      <c r="N51" s="5"/>
      <c r="O51" s="5"/>
      <c r="P51" s="5"/>
      <c r="Q51" s="5"/>
      <c r="R51" s="5"/>
      <c r="S51" s="5"/>
      <c r="T51" s="5"/>
    </row>
    <row r="52" spans="1:20" ht="38.25">
      <c r="A52" s="9" t="s">
        <v>31</v>
      </c>
      <c r="B52" s="7">
        <v>0.2</v>
      </c>
      <c r="C52" s="7">
        <v>0.5</v>
      </c>
      <c r="D52" s="7">
        <v>1</v>
      </c>
      <c r="E52" s="7">
        <v>2</v>
      </c>
      <c r="F52" s="7">
        <v>3</v>
      </c>
      <c r="G52" s="7">
        <v>4</v>
      </c>
      <c r="H52" s="7">
        <v>5</v>
      </c>
      <c r="I52" s="7">
        <v>6</v>
      </c>
      <c r="J52" s="7">
        <v>8</v>
      </c>
      <c r="K52" s="7">
        <v>10</v>
      </c>
      <c r="L52" s="7">
        <v>12</v>
      </c>
      <c r="M52" s="7">
        <v>14</v>
      </c>
      <c r="N52" s="7">
        <v>16</v>
      </c>
      <c r="O52" s="7">
        <v>20</v>
      </c>
      <c r="P52" s="7">
        <v>25</v>
      </c>
      <c r="Q52" s="7">
        <v>30</v>
      </c>
      <c r="R52" s="7">
        <v>40</v>
      </c>
      <c r="S52" s="7">
        <v>50</v>
      </c>
      <c r="T52" s="7">
        <v>60</v>
      </c>
    </row>
    <row r="53" spans="1:20" ht="12.75">
      <c r="A53" s="6">
        <v>3</v>
      </c>
      <c r="B53" s="1">
        <f aca="true" t="shared" si="8" ref="B53:B69">10^(2.0325-0.31583*LOG10(B11)-0.13748*(LOG10(B11)^2))</f>
        <v>59.42552932564141</v>
      </c>
      <c r="C53" s="1">
        <f aca="true" t="shared" si="9" ref="C53:T67">10^(2.0325-0.31583*LOG10(C11)-0.13748*(LOG10(C11)^2))</f>
        <v>46.845372271004344</v>
      </c>
      <c r="D53" s="1">
        <f t="shared" si="9"/>
        <v>38.484568622231684</v>
      </c>
      <c r="E53" s="1">
        <f t="shared" si="9"/>
        <v>31.165736689529368</v>
      </c>
      <c r="F53" s="1">
        <f t="shared" si="9"/>
        <v>27.36539839163411</v>
      </c>
      <c r="G53" s="1">
        <f t="shared" si="9"/>
        <v>24.879349286521816</v>
      </c>
      <c r="H53" s="1">
        <f t="shared" si="9"/>
        <v>23.06835555572436</v>
      </c>
      <c r="I53" s="1">
        <f t="shared" si="9"/>
        <v>21.66304858447177</v>
      </c>
      <c r="J53" s="1">
        <f t="shared" si="9"/>
        <v>19.57814241915838</v>
      </c>
      <c r="K53" s="1">
        <f t="shared" si="9"/>
        <v>18.069401295037903</v>
      </c>
      <c r="L53" s="1">
        <f t="shared" si="9"/>
        <v>16.90472920715523</v>
      </c>
      <c r="M53" s="1">
        <f t="shared" si="9"/>
        <v>15.966411896331842</v>
      </c>
      <c r="N53" s="1">
        <f t="shared" si="9"/>
        <v>15.187098002460587</v>
      </c>
      <c r="O53" s="1">
        <f t="shared" si="9"/>
        <v>13.952169232684518</v>
      </c>
      <c r="P53" s="1">
        <f t="shared" si="9"/>
        <v>12.798618685073512</v>
      </c>
      <c r="Q53" s="1">
        <f t="shared" si="9"/>
        <v>11.91410985444685</v>
      </c>
      <c r="R53" s="1">
        <f t="shared" si="9"/>
        <v>10.619658560077601</v>
      </c>
      <c r="S53" s="1">
        <f t="shared" si="9"/>
        <v>9.696758481419694</v>
      </c>
      <c r="T53" s="1">
        <f t="shared" si="9"/>
        <v>8.992627352239769</v>
      </c>
    </row>
    <row r="54" spans="1:20" ht="12.75">
      <c r="A54" s="5">
        <v>6</v>
      </c>
      <c r="B54" s="1">
        <f t="shared" si="8"/>
        <v>81.20387471357564</v>
      </c>
      <c r="C54" s="1">
        <f aca="true" t="shared" si="10" ref="C54:Q54">10^(2.0325-0.31583*LOG10(C12)-0.13748*(LOG10(C12)^2))</f>
        <v>66.48740391778475</v>
      </c>
      <c r="D54" s="1">
        <f t="shared" si="10"/>
        <v>56.21052119439873</v>
      </c>
      <c r="E54" s="1">
        <f t="shared" si="10"/>
        <v>46.845372271004344</v>
      </c>
      <c r="F54" s="1">
        <f t="shared" si="10"/>
        <v>41.82911880552404</v>
      </c>
      <c r="G54" s="1">
        <f t="shared" si="10"/>
        <v>38.484568622231684</v>
      </c>
      <c r="H54" s="1">
        <f t="shared" si="10"/>
        <v>36.014295328847155</v>
      </c>
      <c r="I54" s="1">
        <f t="shared" si="10"/>
        <v>34.07648747780702</v>
      </c>
      <c r="J54" s="1">
        <f t="shared" si="10"/>
        <v>31.165736689529368</v>
      </c>
      <c r="K54" s="1">
        <f t="shared" si="10"/>
        <v>29.030890397659093</v>
      </c>
      <c r="L54" s="1">
        <f t="shared" si="10"/>
        <v>27.36539839163411</v>
      </c>
      <c r="M54" s="1">
        <f t="shared" si="10"/>
        <v>26.011866652143777</v>
      </c>
      <c r="N54" s="1">
        <f t="shared" si="10"/>
        <v>24.879349286521816</v>
      </c>
      <c r="O54" s="1">
        <f t="shared" si="10"/>
        <v>23.06835555572436</v>
      </c>
      <c r="P54" s="1">
        <f t="shared" si="10"/>
        <v>21.357414713602566</v>
      </c>
      <c r="Q54" s="1">
        <f t="shared" si="10"/>
        <v>20.031992296991525</v>
      </c>
      <c r="R54" s="1">
        <f t="shared" si="9"/>
        <v>18.069401295037903</v>
      </c>
      <c r="S54" s="1">
        <f t="shared" si="9"/>
        <v>16.652155873972315</v>
      </c>
      <c r="T54" s="1">
        <f t="shared" si="9"/>
        <v>15.559923211282118</v>
      </c>
    </row>
    <row r="55" spans="1:20" ht="12.75">
      <c r="A55" s="5">
        <v>9</v>
      </c>
      <c r="B55" s="1">
        <f t="shared" si="8"/>
        <v>94.91813299329586</v>
      </c>
      <c r="C55" s="1">
        <f t="shared" si="9"/>
        <v>79.45944925809158</v>
      </c>
      <c r="D55" s="1">
        <f t="shared" si="9"/>
        <v>68.31426972518463</v>
      </c>
      <c r="E55" s="1">
        <f t="shared" si="9"/>
        <v>57.895946137617344</v>
      </c>
      <c r="F55" s="1">
        <f t="shared" si="9"/>
        <v>52.2063312371706</v>
      </c>
      <c r="G55" s="1">
        <f t="shared" si="9"/>
        <v>48.36773239108124</v>
      </c>
      <c r="H55" s="1">
        <f t="shared" si="9"/>
        <v>45.508248694731996</v>
      </c>
      <c r="I55" s="1">
        <f t="shared" si="9"/>
        <v>43.25008092448044</v>
      </c>
      <c r="J55" s="1">
        <f t="shared" si="9"/>
        <v>39.832186280288774</v>
      </c>
      <c r="K55" s="1">
        <f t="shared" si="9"/>
        <v>37.30466981556525</v>
      </c>
      <c r="L55" s="1">
        <f t="shared" si="9"/>
        <v>35.32006711832831</v>
      </c>
      <c r="M55" s="1">
        <f t="shared" si="9"/>
        <v>33.698609472273695</v>
      </c>
      <c r="N55" s="1">
        <f t="shared" si="9"/>
        <v>32.3357849257279</v>
      </c>
      <c r="O55" s="1">
        <f t="shared" si="9"/>
        <v>30.144433313231602</v>
      </c>
      <c r="P55" s="1">
        <f t="shared" si="9"/>
        <v>28.059844835463874</v>
      </c>
      <c r="Q55" s="1">
        <f t="shared" si="9"/>
        <v>26.43489743811101</v>
      </c>
      <c r="R55" s="1">
        <f t="shared" si="9"/>
        <v>24.011643868788934</v>
      </c>
      <c r="S55" s="1">
        <f t="shared" si="9"/>
        <v>22.248190521829233</v>
      </c>
      <c r="T55" s="1">
        <f t="shared" si="9"/>
        <v>20.880869431182727</v>
      </c>
    </row>
    <row r="56" spans="1:20" ht="12.75">
      <c r="A56" s="5">
        <v>12</v>
      </c>
      <c r="B56" s="1">
        <f t="shared" si="8"/>
        <v>104.77648621180633</v>
      </c>
      <c r="C56" s="1">
        <f t="shared" si="9"/>
        <v>89.10363891832361</v>
      </c>
      <c r="D56" s="1">
        <f t="shared" si="9"/>
        <v>77.5232524802397</v>
      </c>
      <c r="E56" s="1">
        <f t="shared" si="9"/>
        <v>66.48740391778475</v>
      </c>
      <c r="F56" s="1">
        <f t="shared" si="9"/>
        <v>60.3724832724624</v>
      </c>
      <c r="G56" s="1">
        <f t="shared" si="9"/>
        <v>56.21052119439873</v>
      </c>
      <c r="H56" s="1">
        <f t="shared" si="9"/>
        <v>53.090472472208575</v>
      </c>
      <c r="I56" s="1">
        <f t="shared" si="9"/>
        <v>50.6143256232503</v>
      </c>
      <c r="J56" s="1">
        <f t="shared" si="9"/>
        <v>46.845372271004344</v>
      </c>
      <c r="K56" s="1">
        <f t="shared" si="9"/>
        <v>44.041320596736206</v>
      </c>
      <c r="L56" s="1">
        <f t="shared" si="9"/>
        <v>41.82911880552404</v>
      </c>
      <c r="M56" s="1">
        <f t="shared" si="9"/>
        <v>40.01465647090937</v>
      </c>
      <c r="N56" s="1">
        <f t="shared" si="9"/>
        <v>38.484568622231684</v>
      </c>
      <c r="O56" s="1">
        <f t="shared" si="9"/>
        <v>36.014295328847155</v>
      </c>
      <c r="P56" s="1">
        <f t="shared" si="9"/>
        <v>33.65252419360472</v>
      </c>
      <c r="Q56" s="1">
        <f t="shared" si="9"/>
        <v>31.803145239500807</v>
      </c>
      <c r="R56" s="1">
        <f t="shared" si="9"/>
        <v>29.030890397659093</v>
      </c>
      <c r="S56" s="1">
        <f t="shared" si="9"/>
        <v>27.00211235347415</v>
      </c>
      <c r="T56" s="1">
        <f t="shared" si="9"/>
        <v>25.422115387305897</v>
      </c>
    </row>
    <row r="57" spans="1:20" ht="12.75">
      <c r="A57" s="5">
        <v>15</v>
      </c>
      <c r="B57" s="1">
        <f t="shared" si="8"/>
        <v>112.35574402554977</v>
      </c>
      <c r="C57" s="1">
        <f t="shared" si="9"/>
        <v>96.72276888038921</v>
      </c>
      <c r="D57" s="1">
        <f t="shared" si="9"/>
        <v>84.93289831894049</v>
      </c>
      <c r="E57" s="1">
        <f t="shared" si="9"/>
        <v>73.51805596064416</v>
      </c>
      <c r="F57" s="1">
        <f t="shared" si="9"/>
        <v>67.11811882362741</v>
      </c>
      <c r="G57" s="1">
        <f t="shared" si="9"/>
        <v>62.73110394277985</v>
      </c>
      <c r="H57" s="1">
        <f t="shared" si="9"/>
        <v>59.42552932564141</v>
      </c>
      <c r="I57" s="1">
        <f t="shared" si="9"/>
        <v>56.791700122322496</v>
      </c>
      <c r="J57" s="1">
        <f t="shared" si="9"/>
        <v>52.76460509532544</v>
      </c>
      <c r="K57" s="1">
        <f t="shared" si="9"/>
        <v>49.75394032411213</v>
      </c>
      <c r="L57" s="1">
        <f t="shared" si="9"/>
        <v>47.369719189067816</v>
      </c>
      <c r="M57" s="1">
        <f t="shared" si="9"/>
        <v>45.40807928770641</v>
      </c>
      <c r="N57" s="1">
        <f t="shared" si="9"/>
        <v>43.749520738050165</v>
      </c>
      <c r="O57" s="1">
        <f t="shared" si="9"/>
        <v>41.06319608594945</v>
      </c>
      <c r="P57" s="1">
        <f t="shared" si="9"/>
        <v>38.484568622231684</v>
      </c>
      <c r="Q57" s="1">
        <f t="shared" si="9"/>
        <v>36.45809707504241</v>
      </c>
      <c r="R57" s="1">
        <f t="shared" si="9"/>
        <v>33.40787583647863</v>
      </c>
      <c r="S57" s="1">
        <f t="shared" si="9"/>
        <v>31.165736689529368</v>
      </c>
      <c r="T57" s="1">
        <f t="shared" si="9"/>
        <v>29.413471812535253</v>
      </c>
    </row>
    <row r="58" spans="1:20" ht="12.75">
      <c r="A58" s="5">
        <v>25</v>
      </c>
      <c r="B58" s="1">
        <f t="shared" si="8"/>
        <v>128.9165583791579</v>
      </c>
      <c r="C58" s="1">
        <f t="shared" si="9"/>
        <v>114.12458744833735</v>
      </c>
      <c r="D58" s="1">
        <f t="shared" si="9"/>
        <v>102.3546998417891</v>
      </c>
      <c r="E58" s="1">
        <f t="shared" si="9"/>
        <v>90.49137836112355</v>
      </c>
      <c r="F58" s="1">
        <f t="shared" si="9"/>
        <v>83.64186478829731</v>
      </c>
      <c r="G58" s="1">
        <f t="shared" si="9"/>
        <v>78.86375719809496</v>
      </c>
      <c r="H58" s="1">
        <f t="shared" si="9"/>
        <v>75.21826730338378</v>
      </c>
      <c r="I58" s="1">
        <f t="shared" si="9"/>
        <v>72.2853262648839</v>
      </c>
      <c r="J58" s="1">
        <f t="shared" si="9"/>
        <v>67.75144620265621</v>
      </c>
      <c r="K58" s="1">
        <f t="shared" si="9"/>
        <v>64.32193361892263</v>
      </c>
      <c r="L58" s="1">
        <f t="shared" si="9"/>
        <v>61.58109829921646</v>
      </c>
      <c r="M58" s="1">
        <f t="shared" si="9"/>
        <v>59.309138214009856</v>
      </c>
      <c r="N58" s="1">
        <f t="shared" si="9"/>
        <v>57.37603359124979</v>
      </c>
      <c r="O58" s="1">
        <f t="shared" si="9"/>
        <v>54.22077289602769</v>
      </c>
      <c r="P58" s="1">
        <f t="shared" si="9"/>
        <v>51.16291856513379</v>
      </c>
      <c r="Q58" s="1">
        <f t="shared" si="9"/>
        <v>48.73912119351932</v>
      </c>
      <c r="R58" s="1">
        <f t="shared" si="9"/>
        <v>45.05501746697064</v>
      </c>
      <c r="S58" s="1">
        <f t="shared" si="9"/>
        <v>42.318223638738885</v>
      </c>
      <c r="T58" s="1">
        <f t="shared" si="9"/>
        <v>40.16163003019078</v>
      </c>
    </row>
    <row r="59" spans="1:20" ht="12.75">
      <c r="A59" s="5">
        <v>50</v>
      </c>
      <c r="B59" s="1">
        <f t="shared" si="8"/>
        <v>147.80703876790344</v>
      </c>
      <c r="C59" s="1">
        <f t="shared" si="9"/>
        <v>135.90474546818817</v>
      </c>
      <c r="D59" s="1">
        <f t="shared" si="9"/>
        <v>125.43579829836277</v>
      </c>
      <c r="E59" s="1">
        <f t="shared" si="9"/>
        <v>114.12458744833735</v>
      </c>
      <c r="F59" s="1">
        <f t="shared" si="9"/>
        <v>107.27125635292694</v>
      </c>
      <c r="G59" s="1">
        <f t="shared" si="9"/>
        <v>102.3546998417891</v>
      </c>
      <c r="H59" s="1">
        <f t="shared" si="9"/>
        <v>98.52905777662176</v>
      </c>
      <c r="I59" s="1">
        <f t="shared" si="9"/>
        <v>95.40433615805486</v>
      </c>
      <c r="J59" s="1">
        <f t="shared" si="9"/>
        <v>90.49137836112355</v>
      </c>
      <c r="K59" s="1">
        <f t="shared" si="9"/>
        <v>86.70784735231713</v>
      </c>
      <c r="L59" s="1">
        <f t="shared" si="9"/>
        <v>83.64186478829731</v>
      </c>
      <c r="M59" s="1">
        <f t="shared" si="9"/>
        <v>81.07155879436094</v>
      </c>
      <c r="N59" s="1">
        <f t="shared" si="9"/>
        <v>78.86375719809496</v>
      </c>
      <c r="O59" s="1">
        <f t="shared" si="9"/>
        <v>75.21826730338378</v>
      </c>
      <c r="P59" s="1">
        <f t="shared" si="9"/>
        <v>71.63472714851731</v>
      </c>
      <c r="Q59" s="1">
        <f t="shared" si="9"/>
        <v>68.75795609013386</v>
      </c>
      <c r="R59" s="1">
        <f t="shared" si="9"/>
        <v>64.32193361892263</v>
      </c>
      <c r="S59" s="1">
        <f t="shared" si="9"/>
        <v>60.975312936535424</v>
      </c>
      <c r="T59" s="1">
        <f t="shared" si="9"/>
        <v>58.306222193078355</v>
      </c>
    </row>
    <row r="60" spans="1:20" ht="12.75">
      <c r="A60" s="5">
        <v>75</v>
      </c>
      <c r="B60" s="1">
        <f t="shared" si="8"/>
        <v>155.9133489550041</v>
      </c>
      <c r="C60" s="1">
        <f t="shared" si="9"/>
        <v>146.57386690259776</v>
      </c>
      <c r="D60" s="1">
        <f t="shared" si="9"/>
        <v>137.5723212565853</v>
      </c>
      <c r="E60" s="1">
        <f t="shared" si="9"/>
        <v>127.28476666959615</v>
      </c>
      <c r="F60" s="1">
        <f t="shared" si="9"/>
        <v>120.82131971809174</v>
      </c>
      <c r="G60" s="1">
        <f t="shared" si="9"/>
        <v>116.08942024006207</v>
      </c>
      <c r="H60" s="1">
        <f t="shared" si="9"/>
        <v>112.35574402554977</v>
      </c>
      <c r="I60" s="1">
        <f t="shared" si="9"/>
        <v>109.27377967179943</v>
      </c>
      <c r="J60" s="1">
        <f t="shared" si="9"/>
        <v>104.37096520182932</v>
      </c>
      <c r="K60" s="1">
        <f t="shared" si="9"/>
        <v>100.54882451393098</v>
      </c>
      <c r="L60" s="1">
        <f t="shared" si="9"/>
        <v>97.42248453831748</v>
      </c>
      <c r="M60" s="1">
        <f t="shared" si="9"/>
        <v>94.78175245990775</v>
      </c>
      <c r="N60" s="1">
        <f t="shared" si="9"/>
        <v>92.49912044513098</v>
      </c>
      <c r="O60" s="1">
        <f t="shared" si="9"/>
        <v>88.70121351886881</v>
      </c>
      <c r="P60" s="1">
        <f t="shared" si="9"/>
        <v>84.93289831894049</v>
      </c>
      <c r="Q60" s="1">
        <f t="shared" si="9"/>
        <v>81.88270717164005</v>
      </c>
      <c r="R60" s="1">
        <f t="shared" si="9"/>
        <v>77.13526414274365</v>
      </c>
      <c r="S60" s="1">
        <f t="shared" si="9"/>
        <v>73.51805596064416</v>
      </c>
      <c r="T60" s="1">
        <f t="shared" si="9"/>
        <v>70.61090548927353</v>
      </c>
    </row>
    <row r="61" spans="1:20" ht="12.75">
      <c r="A61" s="5">
        <v>100</v>
      </c>
      <c r="B61" s="1">
        <f t="shared" si="8"/>
        <v>160.01655393391678</v>
      </c>
      <c r="C61" s="1">
        <f t="shared" si="9"/>
        <v>152.81761103566768</v>
      </c>
      <c r="D61" s="1">
        <f t="shared" si="9"/>
        <v>145.15051827979207</v>
      </c>
      <c r="E61" s="1">
        <f t="shared" si="9"/>
        <v>135.90474546818817</v>
      </c>
      <c r="F61" s="1">
        <f t="shared" si="9"/>
        <v>129.9051626689802</v>
      </c>
      <c r="G61" s="1">
        <f t="shared" si="9"/>
        <v>125.43579829836277</v>
      </c>
      <c r="H61" s="1">
        <f t="shared" si="9"/>
        <v>121.86772900029369</v>
      </c>
      <c r="I61" s="1">
        <f t="shared" si="9"/>
        <v>118.89660835470124</v>
      </c>
      <c r="J61" s="1">
        <f t="shared" si="9"/>
        <v>114.12458744833735</v>
      </c>
      <c r="K61" s="1">
        <f t="shared" si="9"/>
        <v>110.36747350850935</v>
      </c>
      <c r="L61" s="1">
        <f t="shared" si="9"/>
        <v>107.27125635292694</v>
      </c>
      <c r="M61" s="1">
        <f t="shared" si="9"/>
        <v>104.64026167402491</v>
      </c>
      <c r="N61" s="1">
        <f t="shared" si="9"/>
        <v>102.3546998417891</v>
      </c>
      <c r="O61" s="1">
        <f t="shared" si="9"/>
        <v>98.52905777662176</v>
      </c>
      <c r="P61" s="1">
        <f t="shared" si="9"/>
        <v>94.70552046973414</v>
      </c>
      <c r="Q61" s="1">
        <f t="shared" si="9"/>
        <v>91.59074806079252</v>
      </c>
      <c r="R61" s="1">
        <f t="shared" si="9"/>
        <v>86.70784735231713</v>
      </c>
      <c r="S61" s="1">
        <f t="shared" si="9"/>
        <v>82.95909966766084</v>
      </c>
      <c r="T61" s="1">
        <f t="shared" si="9"/>
        <v>79.92853616317753</v>
      </c>
    </row>
    <row r="62" spans="1:20" ht="12.75">
      <c r="A62" s="5">
        <v>150</v>
      </c>
      <c r="B62" s="1">
        <f t="shared" si="8"/>
        <v>163.22166776083955</v>
      </c>
      <c r="C62" s="1">
        <f t="shared" si="9"/>
        <v>159.3749435748314</v>
      </c>
      <c r="D62" s="1">
        <f t="shared" si="9"/>
        <v>153.94049255344345</v>
      </c>
      <c r="E62" s="1">
        <f t="shared" si="9"/>
        <v>146.57386690259776</v>
      </c>
      <c r="F62" s="1">
        <f t="shared" si="9"/>
        <v>141.48530423793895</v>
      </c>
      <c r="G62" s="1">
        <f t="shared" si="9"/>
        <v>137.5723212565853</v>
      </c>
      <c r="H62" s="1">
        <f t="shared" si="9"/>
        <v>134.3830155125084</v>
      </c>
      <c r="I62" s="1">
        <f t="shared" si="9"/>
        <v>131.68673532863593</v>
      </c>
      <c r="J62" s="1">
        <f t="shared" si="9"/>
        <v>127.28476666959615</v>
      </c>
      <c r="K62" s="1">
        <f t="shared" si="9"/>
        <v>123.7611705086003</v>
      </c>
      <c r="L62" s="1">
        <f t="shared" si="9"/>
        <v>120.82131971809174</v>
      </c>
      <c r="M62" s="1">
        <f t="shared" si="9"/>
        <v>118.29863723304331</v>
      </c>
      <c r="N62" s="1">
        <f t="shared" si="9"/>
        <v>116.08942024006207</v>
      </c>
      <c r="O62" s="1">
        <f t="shared" si="9"/>
        <v>112.35574402554977</v>
      </c>
      <c r="P62" s="1">
        <f t="shared" si="9"/>
        <v>108.58062633770993</v>
      </c>
      <c r="Q62" s="1">
        <f t="shared" si="9"/>
        <v>105.47403346793365</v>
      </c>
      <c r="R62" s="1">
        <f t="shared" si="9"/>
        <v>100.54882451393098</v>
      </c>
      <c r="S62" s="1">
        <f t="shared" si="9"/>
        <v>96.72276888038921</v>
      </c>
      <c r="T62" s="1">
        <f t="shared" si="9"/>
        <v>93.60163837020153</v>
      </c>
    </row>
    <row r="63" spans="1:20" ht="12.75">
      <c r="A63" s="5">
        <v>200</v>
      </c>
      <c r="B63" s="1">
        <f t="shared" si="8"/>
        <v>163.57543887531358</v>
      </c>
      <c r="C63" s="1">
        <f t="shared" si="9"/>
        <v>162.25406067824218</v>
      </c>
      <c r="D63" s="1">
        <f t="shared" si="9"/>
        <v>158.59849703568864</v>
      </c>
      <c r="E63" s="1">
        <f t="shared" si="9"/>
        <v>152.81761103566768</v>
      </c>
      <c r="F63" s="1">
        <f t="shared" si="9"/>
        <v>148.5432216543565</v>
      </c>
      <c r="G63" s="1">
        <f t="shared" si="9"/>
        <v>145.15051827979207</v>
      </c>
      <c r="H63" s="1">
        <f t="shared" si="9"/>
        <v>142.3300134299856</v>
      </c>
      <c r="I63" s="1">
        <f t="shared" si="9"/>
        <v>139.91175426615143</v>
      </c>
      <c r="J63" s="1">
        <f t="shared" si="9"/>
        <v>135.90474546818817</v>
      </c>
      <c r="K63" s="1">
        <f t="shared" si="9"/>
        <v>132.6499776897889</v>
      </c>
      <c r="L63" s="1">
        <f t="shared" si="9"/>
        <v>129.9051626689802</v>
      </c>
      <c r="M63" s="1">
        <f t="shared" si="9"/>
        <v>127.53003953809231</v>
      </c>
      <c r="N63" s="1">
        <f t="shared" si="9"/>
        <v>125.43579829836277</v>
      </c>
      <c r="O63" s="1">
        <f t="shared" si="9"/>
        <v>121.86772900029369</v>
      </c>
      <c r="P63" s="1">
        <f t="shared" si="9"/>
        <v>118.22528320076425</v>
      </c>
      <c r="Q63" s="1">
        <f t="shared" si="9"/>
        <v>115.20295992995483</v>
      </c>
      <c r="R63" s="1">
        <f t="shared" si="9"/>
        <v>110.36747350850935</v>
      </c>
      <c r="S63" s="1">
        <f t="shared" si="9"/>
        <v>106.57550669859256</v>
      </c>
      <c r="T63" s="1">
        <f t="shared" si="9"/>
        <v>103.45993444721272</v>
      </c>
    </row>
    <row r="64" spans="1:20" ht="12.75">
      <c r="A64" s="5">
        <v>250</v>
      </c>
      <c r="B64" s="1">
        <f t="shared" si="8"/>
        <v>162.73902199848143</v>
      </c>
      <c r="C64" s="1">
        <f t="shared" si="9"/>
        <v>163.4071335855697</v>
      </c>
      <c r="D64" s="1">
        <f t="shared" si="9"/>
        <v>161.20747813622103</v>
      </c>
      <c r="E64" s="1">
        <f t="shared" si="9"/>
        <v>156.77261491333667</v>
      </c>
      <c r="F64" s="1">
        <f t="shared" si="9"/>
        <v>153.2130407730276</v>
      </c>
      <c r="G64" s="1">
        <f t="shared" si="9"/>
        <v>150.28860953684466</v>
      </c>
      <c r="H64" s="1">
        <f t="shared" si="9"/>
        <v>147.80703876790344</v>
      </c>
      <c r="I64" s="1">
        <f t="shared" si="9"/>
        <v>145.64908966374293</v>
      </c>
      <c r="J64" s="1">
        <f t="shared" si="9"/>
        <v>142.0210687251894</v>
      </c>
      <c r="K64" s="1">
        <f t="shared" si="9"/>
        <v>139.0325494662781</v>
      </c>
      <c r="L64" s="1">
        <f t="shared" si="9"/>
        <v>136.48680358605725</v>
      </c>
      <c r="M64" s="1">
        <f t="shared" si="9"/>
        <v>134.26681625322433</v>
      </c>
      <c r="N64" s="1">
        <f t="shared" si="9"/>
        <v>132.2971024429132</v>
      </c>
      <c r="O64" s="1">
        <f t="shared" si="9"/>
        <v>128.916558379158</v>
      </c>
      <c r="P64" s="1">
        <f t="shared" si="9"/>
        <v>125.43579829836277</v>
      </c>
      <c r="Q64" s="1">
        <f t="shared" si="9"/>
        <v>122.52641294492231</v>
      </c>
      <c r="R64" s="1">
        <f t="shared" si="9"/>
        <v>117.83431054144323</v>
      </c>
      <c r="S64" s="1">
        <f t="shared" si="9"/>
        <v>114.12458744833735</v>
      </c>
      <c r="T64" s="1">
        <f t="shared" si="9"/>
        <v>111.0577728933334</v>
      </c>
    </row>
    <row r="65" spans="1:20" ht="12.75">
      <c r="A65" s="5">
        <v>300</v>
      </c>
      <c r="B65" s="1">
        <f t="shared" si="8"/>
        <v>161.3450722083837</v>
      </c>
      <c r="C65" s="1">
        <f t="shared" si="9"/>
        <v>163.63150553289825</v>
      </c>
      <c r="D65" s="1">
        <f t="shared" si="9"/>
        <v>162.65149602620045</v>
      </c>
      <c r="E65" s="1">
        <f t="shared" si="9"/>
        <v>159.3749435748314</v>
      </c>
      <c r="F65" s="1">
        <f t="shared" si="9"/>
        <v>156.4452834896022</v>
      </c>
      <c r="G65" s="1">
        <f t="shared" si="9"/>
        <v>153.94049255344345</v>
      </c>
      <c r="H65" s="1">
        <f t="shared" si="9"/>
        <v>151.7668318650876</v>
      </c>
      <c r="I65" s="1">
        <f t="shared" si="9"/>
        <v>149.8481828600226</v>
      </c>
      <c r="J65" s="1">
        <f t="shared" si="9"/>
        <v>146.57386690259776</v>
      </c>
      <c r="K65" s="1">
        <f t="shared" si="9"/>
        <v>143.83851884779534</v>
      </c>
      <c r="L65" s="1">
        <f t="shared" si="9"/>
        <v>141.48530423793895</v>
      </c>
      <c r="M65" s="1">
        <f t="shared" si="9"/>
        <v>139.41777031401836</v>
      </c>
      <c r="N65" s="1">
        <f t="shared" si="9"/>
        <v>137.5723212565853</v>
      </c>
      <c r="O65" s="1">
        <f t="shared" si="9"/>
        <v>134.3830155125084</v>
      </c>
      <c r="P65" s="1">
        <f t="shared" si="9"/>
        <v>131.07266334466794</v>
      </c>
      <c r="Q65" s="1">
        <f t="shared" si="9"/>
        <v>128.28689674679305</v>
      </c>
      <c r="R65" s="1">
        <f t="shared" si="9"/>
        <v>123.7611705086003</v>
      </c>
      <c r="S65" s="1">
        <f t="shared" si="9"/>
        <v>120.15637300183606</v>
      </c>
      <c r="T65" s="1">
        <f t="shared" si="9"/>
        <v>117.15976827765057</v>
      </c>
    </row>
    <row r="66" spans="1:20" ht="12.75">
      <c r="A66" s="5">
        <v>400</v>
      </c>
      <c r="B66" s="1">
        <f t="shared" si="8"/>
        <v>157.89001237236297</v>
      </c>
      <c r="C66" s="1">
        <f t="shared" si="9"/>
        <v>162.66762529628653</v>
      </c>
      <c r="D66" s="1">
        <f t="shared" si="9"/>
        <v>163.62999896593118</v>
      </c>
      <c r="E66" s="1">
        <f t="shared" si="9"/>
        <v>162.25406067824218</v>
      </c>
      <c r="F66" s="1">
        <f t="shared" si="9"/>
        <v>160.38459443177223</v>
      </c>
      <c r="G66" s="1">
        <f t="shared" si="9"/>
        <v>158.59849703568864</v>
      </c>
      <c r="H66" s="1">
        <f t="shared" si="9"/>
        <v>156.95951433916153</v>
      </c>
      <c r="I66" s="1">
        <f t="shared" si="9"/>
        <v>155.46130949392366</v>
      </c>
      <c r="J66" s="1">
        <f t="shared" si="9"/>
        <v>152.81761103566768</v>
      </c>
      <c r="K66" s="1">
        <f t="shared" si="9"/>
        <v>150.54164083223174</v>
      </c>
      <c r="L66" s="1">
        <f t="shared" si="9"/>
        <v>148.5432216543565</v>
      </c>
      <c r="M66" s="1">
        <f t="shared" si="9"/>
        <v>146.76062594034556</v>
      </c>
      <c r="N66" s="1">
        <f t="shared" si="9"/>
        <v>145.15051827979207</v>
      </c>
      <c r="O66" s="1">
        <f t="shared" si="9"/>
        <v>142.3300134299856</v>
      </c>
      <c r="P66" s="1">
        <f t="shared" si="9"/>
        <v>139.3570083707736</v>
      </c>
      <c r="Q66" s="1">
        <f t="shared" si="9"/>
        <v>136.82298245440353</v>
      </c>
      <c r="R66" s="1">
        <f t="shared" si="9"/>
        <v>132.6499776897889</v>
      </c>
      <c r="S66" s="1">
        <f t="shared" si="9"/>
        <v>129.2808401724898</v>
      </c>
      <c r="T66" s="1">
        <f t="shared" si="9"/>
        <v>126.45206395322002</v>
      </c>
    </row>
    <row r="67" spans="1:20" ht="12.75">
      <c r="A67" s="5">
        <v>600</v>
      </c>
      <c r="B67" s="1">
        <f t="shared" si="8"/>
        <v>150.5972301356525</v>
      </c>
      <c r="C67" s="1">
        <f t="shared" si="9"/>
        <v>158.63433494007185</v>
      </c>
      <c r="D67" s="1">
        <f t="shared" si="9"/>
        <v>162.2731386438285</v>
      </c>
      <c r="E67" s="1">
        <f t="shared" si="9"/>
        <v>163.63150553289825</v>
      </c>
      <c r="F67" s="1">
        <f t="shared" si="9"/>
        <v>163.3416731549512</v>
      </c>
      <c r="G67" s="1">
        <f t="shared" si="9"/>
        <v>162.65149602620045</v>
      </c>
      <c r="H67" s="1">
        <f t="shared" si="9"/>
        <v>161.84255949984822</v>
      </c>
      <c r="I67" s="1">
        <f t="shared" si="9"/>
        <v>161.00683549467735</v>
      </c>
      <c r="J67" s="1">
        <f t="shared" si="9"/>
        <v>159.3749435748314</v>
      </c>
      <c r="K67" s="1">
        <f t="shared" si="9"/>
        <v>157.85174245253884</v>
      </c>
      <c r="L67" s="1">
        <f t="shared" si="9"/>
        <v>156.4452834896022</v>
      </c>
      <c r="M67" s="1">
        <f t="shared" si="9"/>
        <v>155.1457587661838</v>
      </c>
      <c r="N67" s="1">
        <f t="shared" si="9"/>
        <v>153.94049255344345</v>
      </c>
      <c r="O67" s="1">
        <f t="shared" si="9"/>
        <v>151.7668318650876</v>
      </c>
      <c r="P67" s="1">
        <f t="shared" si="9"/>
        <v>149.4016141406338</v>
      </c>
      <c r="Q67" s="1">
        <f t="shared" si="9"/>
        <v>147.33381309034914</v>
      </c>
      <c r="R67" s="1">
        <f t="shared" si="9"/>
        <v>143.83851884779534</v>
      </c>
      <c r="S67" s="1">
        <f t="shared" si="9"/>
        <v>140.9445488932537</v>
      </c>
      <c r="T67" s="1">
        <f t="shared" si="9"/>
        <v>138.47039825715962</v>
      </c>
    </row>
    <row r="68" spans="1:20" ht="12.75">
      <c r="A68" s="5">
        <v>800</v>
      </c>
      <c r="B68" s="1">
        <f t="shared" si="8"/>
        <v>143.90457694705736</v>
      </c>
      <c r="C68" s="1">
        <f aca="true" t="shared" si="11" ref="C68:T69">10^(2.0325-0.31583*LOG10(C26)-0.13748*(LOG10(C26)^2))</f>
        <v>153.98912900055672</v>
      </c>
      <c r="D68" s="1">
        <f t="shared" si="11"/>
        <v>159.40802152727557</v>
      </c>
      <c r="E68" s="1">
        <f t="shared" si="11"/>
        <v>162.66762529628653</v>
      </c>
      <c r="F68" s="1">
        <f t="shared" si="11"/>
        <v>163.51433989470735</v>
      </c>
      <c r="G68" s="1">
        <f t="shared" si="11"/>
        <v>163.62999896593118</v>
      </c>
      <c r="H68" s="1">
        <f t="shared" si="11"/>
        <v>163.4414422255653</v>
      </c>
      <c r="I68" s="1">
        <f t="shared" si="11"/>
        <v>163.10746007443421</v>
      </c>
      <c r="J68" s="1">
        <f t="shared" si="11"/>
        <v>162.25406067824218</v>
      </c>
      <c r="K68" s="1">
        <f t="shared" si="11"/>
        <v>161.3204753775751</v>
      </c>
      <c r="L68" s="1">
        <f t="shared" si="11"/>
        <v>160.38459443177223</v>
      </c>
      <c r="M68" s="1">
        <f t="shared" si="11"/>
        <v>159.47404135025545</v>
      </c>
      <c r="N68" s="1">
        <f t="shared" si="11"/>
        <v>158.59849703568864</v>
      </c>
      <c r="O68" s="1">
        <f t="shared" si="11"/>
        <v>156.95951433916153</v>
      </c>
      <c r="P68" s="1">
        <f t="shared" si="11"/>
        <v>155.1067328176488</v>
      </c>
      <c r="Q68" s="1">
        <f t="shared" si="11"/>
        <v>153.43973928466832</v>
      </c>
      <c r="R68" s="1">
        <f t="shared" si="11"/>
        <v>150.54164083223174</v>
      </c>
      <c r="S68" s="1">
        <f t="shared" si="11"/>
        <v>148.07928518197158</v>
      </c>
      <c r="T68" s="1">
        <f t="shared" si="11"/>
        <v>145.93619861133845</v>
      </c>
    </row>
    <row r="69" spans="1:20" ht="12.75">
      <c r="A69" s="5">
        <v>1000</v>
      </c>
      <c r="B69" s="1">
        <f t="shared" si="8"/>
        <v>137.97661845087848</v>
      </c>
      <c r="C69" s="1">
        <f t="shared" si="11"/>
        <v>149.4592443610976</v>
      </c>
      <c r="D69" s="1">
        <f t="shared" si="11"/>
        <v>156.15416440488195</v>
      </c>
      <c r="E69" s="1">
        <f t="shared" si="11"/>
        <v>160.82560920255057</v>
      </c>
      <c r="F69" s="1">
        <f t="shared" si="11"/>
        <v>162.53841523251174</v>
      </c>
      <c r="G69" s="1">
        <f t="shared" si="11"/>
        <v>163.27800507628828</v>
      </c>
      <c r="H69" s="1">
        <f t="shared" si="11"/>
        <v>163.57543887531358</v>
      </c>
      <c r="I69" s="1">
        <f t="shared" si="11"/>
        <v>163.63819479657204</v>
      </c>
      <c r="J69" s="1">
        <f t="shared" si="11"/>
        <v>163.4071335855697</v>
      </c>
      <c r="K69" s="1">
        <f t="shared" si="11"/>
        <v>162.95064385519385</v>
      </c>
      <c r="L69" s="1">
        <f t="shared" si="11"/>
        <v>162.39931184891987</v>
      </c>
      <c r="M69" s="1">
        <f t="shared" si="11"/>
        <v>161.80930004319023</v>
      </c>
      <c r="N69" s="1">
        <f t="shared" si="11"/>
        <v>161.20747813622103</v>
      </c>
      <c r="O69" s="1">
        <f t="shared" si="11"/>
        <v>160.01655393391678</v>
      </c>
      <c r="P69" s="1">
        <f t="shared" si="11"/>
        <v>158.59849703568864</v>
      </c>
      <c r="Q69" s="1">
        <f t="shared" si="11"/>
        <v>157.2755512450765</v>
      </c>
      <c r="R69" s="1">
        <f t="shared" si="11"/>
        <v>154.89756540924535</v>
      </c>
      <c r="S69" s="1">
        <f t="shared" si="11"/>
        <v>152.81761103566768</v>
      </c>
      <c r="T69" s="1">
        <f t="shared" si="11"/>
        <v>150.97223102684066</v>
      </c>
    </row>
    <row r="72" spans="1:20" ht="14.25">
      <c r="A72" s="5" t="s">
        <v>12</v>
      </c>
      <c r="B72" s="5" t="s">
        <v>4</v>
      </c>
      <c r="C72" s="5"/>
      <c r="D72" s="5"/>
      <c r="E72" s="8"/>
      <c r="F72" s="5"/>
      <c r="G72" s="5"/>
      <c r="H72" s="5"/>
      <c r="I72" s="5"/>
      <c r="J72" s="5"/>
      <c r="K72" s="5"/>
      <c r="L72" s="5"/>
      <c r="M72" s="5"/>
      <c r="N72" s="5"/>
      <c r="O72" s="5"/>
      <c r="P72" s="5"/>
      <c r="Q72" s="5"/>
      <c r="R72" s="5"/>
      <c r="S72" s="5"/>
      <c r="T72" s="5"/>
    </row>
    <row r="73" spans="1:20" ht="38.25">
      <c r="A73" s="9" t="s">
        <v>31</v>
      </c>
      <c r="B73" s="7">
        <v>0.2</v>
      </c>
      <c r="C73" s="7">
        <v>0.5</v>
      </c>
      <c r="D73" s="7">
        <v>1</v>
      </c>
      <c r="E73" s="7">
        <v>2</v>
      </c>
      <c r="F73" s="7">
        <v>3</v>
      </c>
      <c r="G73" s="7">
        <v>4</v>
      </c>
      <c r="H73" s="7">
        <v>5</v>
      </c>
      <c r="I73" s="7">
        <v>6</v>
      </c>
      <c r="J73" s="7">
        <v>8</v>
      </c>
      <c r="K73" s="7">
        <v>10</v>
      </c>
      <c r="L73" s="7">
        <v>12</v>
      </c>
      <c r="M73" s="7">
        <v>14</v>
      </c>
      <c r="N73" s="7">
        <v>16</v>
      </c>
      <c r="O73" s="7">
        <v>20</v>
      </c>
      <c r="P73" s="7">
        <v>25</v>
      </c>
      <c r="Q73" s="7">
        <v>30</v>
      </c>
      <c r="R73" s="7">
        <v>40</v>
      </c>
      <c r="S73" s="7">
        <v>50</v>
      </c>
      <c r="T73" s="7">
        <v>60</v>
      </c>
    </row>
    <row r="74" spans="1:20" ht="12.75">
      <c r="A74" s="6">
        <v>3</v>
      </c>
      <c r="B74" s="1">
        <f aca="true" t="shared" si="12" ref="B74:B88">10^(2.55323-0.61512*LOG10(B11)-0.16403*(LOG10(B11)^2))</f>
        <v>880.5678896426544</v>
      </c>
      <c r="C74" s="1">
        <f aca="true" t="shared" si="13" ref="C74:T74">10^(2.55323-0.61512*LOG10(C11)-0.16403*(LOG10(C11)^2))</f>
        <v>739.4691475144734</v>
      </c>
      <c r="D74" s="1">
        <f t="shared" si="13"/>
        <v>635.2121255353223</v>
      </c>
      <c r="E74" s="1">
        <f t="shared" si="13"/>
        <v>536.395812186629</v>
      </c>
      <c r="F74" s="1">
        <f t="shared" si="13"/>
        <v>482.0413235171538</v>
      </c>
      <c r="G74" s="1">
        <f t="shared" si="13"/>
        <v>445.2663291844275</v>
      </c>
      <c r="H74" s="1">
        <f t="shared" si="13"/>
        <v>417.83569948019124</v>
      </c>
      <c r="I74" s="1">
        <f t="shared" si="13"/>
        <v>396.16055754545545</v>
      </c>
      <c r="J74" s="1">
        <f t="shared" si="13"/>
        <v>363.34752803720625</v>
      </c>
      <c r="K74" s="1">
        <f t="shared" si="13"/>
        <v>339.09023921211343</v>
      </c>
      <c r="L74" s="1">
        <f t="shared" si="13"/>
        <v>320.0560758804278</v>
      </c>
      <c r="M74" s="1">
        <f t="shared" si="13"/>
        <v>304.5175176962686</v>
      </c>
      <c r="N74" s="1">
        <f t="shared" si="13"/>
        <v>291.46904801922904</v>
      </c>
      <c r="O74" s="1">
        <f t="shared" si="13"/>
        <v>270.5159721636877</v>
      </c>
      <c r="P74" s="1">
        <f t="shared" si="13"/>
        <v>250.62427535356443</v>
      </c>
      <c r="Q74" s="1">
        <f t="shared" si="13"/>
        <v>235.1525428839248</v>
      </c>
      <c r="R74" s="1">
        <f t="shared" si="13"/>
        <v>212.14774215659077</v>
      </c>
      <c r="S74" s="1">
        <f t="shared" si="13"/>
        <v>195.46816097048756</v>
      </c>
      <c r="T74" s="1">
        <f t="shared" si="13"/>
        <v>182.57767333910363</v>
      </c>
    </row>
    <row r="75" spans="1:20" ht="12.75">
      <c r="A75" s="5">
        <v>6</v>
      </c>
      <c r="B75" s="1">
        <f t="shared" si="12"/>
        <v>1083.476696220767</v>
      </c>
      <c r="C75" s="1">
        <f aca="true" t="shared" si="14" ref="C75:T75">10^(2.55323-0.61512*LOG10(C12)-0.16403*(LOG10(C12)^2))</f>
        <v>951.9765508772977</v>
      </c>
      <c r="D75" s="1">
        <f t="shared" si="14"/>
        <v>846.2315556000505</v>
      </c>
      <c r="E75" s="1">
        <f t="shared" si="14"/>
        <v>739.4691475144734</v>
      </c>
      <c r="F75" s="1">
        <f t="shared" si="14"/>
        <v>677.9754624096953</v>
      </c>
      <c r="G75" s="1">
        <f t="shared" si="14"/>
        <v>635.2121255353223</v>
      </c>
      <c r="H75" s="1">
        <f t="shared" si="14"/>
        <v>602.6840321949027</v>
      </c>
      <c r="I75" s="1">
        <f t="shared" si="14"/>
        <v>576.5874484287685</v>
      </c>
      <c r="J75" s="1">
        <f t="shared" si="14"/>
        <v>536.395812186629</v>
      </c>
      <c r="K75" s="1">
        <f t="shared" si="14"/>
        <v>506.13185878297793</v>
      </c>
      <c r="L75" s="1">
        <f t="shared" si="14"/>
        <v>482.0413235171538</v>
      </c>
      <c r="M75" s="1">
        <f t="shared" si="14"/>
        <v>462.142777576505</v>
      </c>
      <c r="N75" s="1">
        <f t="shared" si="14"/>
        <v>445.2663291844275</v>
      </c>
      <c r="O75" s="1">
        <f t="shared" si="14"/>
        <v>417.83569948019124</v>
      </c>
      <c r="P75" s="1">
        <f t="shared" si="14"/>
        <v>391.40014534658434</v>
      </c>
      <c r="Q75" s="1">
        <f t="shared" si="14"/>
        <v>370.55897415460424</v>
      </c>
      <c r="R75" s="1">
        <f t="shared" si="14"/>
        <v>339.09023921211343</v>
      </c>
      <c r="S75" s="1">
        <f t="shared" si="14"/>
        <v>315.89163047829805</v>
      </c>
      <c r="T75" s="1">
        <f t="shared" si="14"/>
        <v>297.7279235187112</v>
      </c>
    </row>
    <row r="76" spans="1:20" ht="12.75">
      <c r="A76" s="5">
        <v>9</v>
      </c>
      <c r="B76" s="1">
        <f t="shared" si="12"/>
        <v>1184.9993050655642</v>
      </c>
      <c r="C76" s="1">
        <f aca="true" t="shared" si="15" ref="C76:T76">10^(2.55323-0.61512*LOG10(C13)-0.16403*(LOG10(C13)^2))</f>
        <v>1069.1015770846086</v>
      </c>
      <c r="D76" s="1">
        <f t="shared" si="15"/>
        <v>969.5650690907762</v>
      </c>
      <c r="E76" s="1">
        <f t="shared" si="15"/>
        <v>864.3762568541074</v>
      </c>
      <c r="F76" s="1">
        <f t="shared" si="15"/>
        <v>801.8313085848596</v>
      </c>
      <c r="G76" s="1">
        <f t="shared" si="15"/>
        <v>757.524311241948</v>
      </c>
      <c r="H76" s="1">
        <f t="shared" si="15"/>
        <v>723.3802605858307</v>
      </c>
      <c r="I76" s="1">
        <f t="shared" si="15"/>
        <v>695.7115980225194</v>
      </c>
      <c r="J76" s="1">
        <f t="shared" si="15"/>
        <v>652.616724863516</v>
      </c>
      <c r="K76" s="1">
        <f t="shared" si="15"/>
        <v>619.7773046869976</v>
      </c>
      <c r="L76" s="1">
        <f t="shared" si="15"/>
        <v>593.3942790285247</v>
      </c>
      <c r="M76" s="1">
        <f t="shared" si="15"/>
        <v>571.4377968239753</v>
      </c>
      <c r="N76" s="1">
        <f t="shared" si="15"/>
        <v>552.6977563308922</v>
      </c>
      <c r="O76" s="1">
        <f t="shared" si="15"/>
        <v>522.0024750935002</v>
      </c>
      <c r="P76" s="1">
        <f t="shared" si="15"/>
        <v>492.1383114803822</v>
      </c>
      <c r="Q76" s="1">
        <f t="shared" si="15"/>
        <v>468.3932399618401</v>
      </c>
      <c r="R76" s="1">
        <f t="shared" si="15"/>
        <v>432.19260675564306</v>
      </c>
      <c r="S76" s="1">
        <f t="shared" si="15"/>
        <v>405.2278983115746</v>
      </c>
      <c r="T76" s="1">
        <f t="shared" si="15"/>
        <v>383.9439928117216</v>
      </c>
    </row>
    <row r="77" spans="1:20" ht="12.75">
      <c r="A77" s="5">
        <v>12</v>
      </c>
      <c r="B77" s="1">
        <f t="shared" si="12"/>
        <v>1244.9382675343588</v>
      </c>
      <c r="C77" s="1">
        <f aca="true" t="shared" si="16" ref="C77:T77">10^(2.55323-0.61512*LOG10(C14)-0.16403*(LOG10(C14)^2))</f>
        <v>1144.4687925055296</v>
      </c>
      <c r="D77" s="1">
        <f t="shared" si="16"/>
        <v>1052.7643354523289</v>
      </c>
      <c r="E77" s="1">
        <f t="shared" si="16"/>
        <v>951.9765508772977</v>
      </c>
      <c r="F77" s="1">
        <f t="shared" si="16"/>
        <v>890.4615952060011</v>
      </c>
      <c r="G77" s="1">
        <f t="shared" si="16"/>
        <v>846.2315556000505</v>
      </c>
      <c r="H77" s="1">
        <f t="shared" si="16"/>
        <v>811.7930693499666</v>
      </c>
      <c r="I77" s="1">
        <f t="shared" si="16"/>
        <v>783.6653518543899</v>
      </c>
      <c r="J77" s="1">
        <f t="shared" si="16"/>
        <v>739.4691475144734</v>
      </c>
      <c r="K77" s="1">
        <f t="shared" si="16"/>
        <v>705.4781595486774</v>
      </c>
      <c r="L77" s="1">
        <f t="shared" si="16"/>
        <v>677.9754624096953</v>
      </c>
      <c r="M77" s="1">
        <f t="shared" si="16"/>
        <v>654.9551648207153</v>
      </c>
      <c r="N77" s="1">
        <f t="shared" si="16"/>
        <v>635.2121255353223</v>
      </c>
      <c r="O77" s="1">
        <f t="shared" si="16"/>
        <v>602.6840321949027</v>
      </c>
      <c r="P77" s="1">
        <f t="shared" si="16"/>
        <v>570.808383065801</v>
      </c>
      <c r="Q77" s="1">
        <f t="shared" si="16"/>
        <v>545.3012624233262</v>
      </c>
      <c r="R77" s="1">
        <f t="shared" si="16"/>
        <v>506.13185878297793</v>
      </c>
      <c r="S77" s="1">
        <f t="shared" si="16"/>
        <v>476.7291671581465</v>
      </c>
      <c r="T77" s="1">
        <f t="shared" si="16"/>
        <v>453.3806495127552</v>
      </c>
    </row>
    <row r="78" spans="1:20" ht="12.75">
      <c r="A78" s="5">
        <v>15</v>
      </c>
      <c r="B78" s="1">
        <f t="shared" si="12"/>
        <v>1283.049639097963</v>
      </c>
      <c r="C78" s="1">
        <f aca="true" t="shared" si="17" ref="C78:T78">10^(2.55323-0.61512*LOG10(C15)-0.16403*(LOG10(C15)^2))</f>
        <v>1196.810279612845</v>
      </c>
      <c r="D78" s="1">
        <f t="shared" si="17"/>
        <v>1113.1091113525806</v>
      </c>
      <c r="E78" s="1">
        <f t="shared" si="17"/>
        <v>1017.6959413738622</v>
      </c>
      <c r="F78" s="1">
        <f t="shared" si="17"/>
        <v>958.0896707430217</v>
      </c>
      <c r="G78" s="1">
        <f t="shared" si="17"/>
        <v>914.6737705608911</v>
      </c>
      <c r="H78" s="1">
        <f t="shared" si="17"/>
        <v>880.5678896426544</v>
      </c>
      <c r="I78" s="1">
        <f t="shared" si="17"/>
        <v>852.5244203392131</v>
      </c>
      <c r="J78" s="1">
        <f t="shared" si="17"/>
        <v>808.1319664195831</v>
      </c>
      <c r="K78" s="1">
        <f t="shared" si="17"/>
        <v>773.7244063693133</v>
      </c>
      <c r="L78" s="1">
        <f t="shared" si="17"/>
        <v>745.7192877554601</v>
      </c>
      <c r="M78" s="1">
        <f t="shared" si="17"/>
        <v>722.166215843128</v>
      </c>
      <c r="N78" s="1">
        <f t="shared" si="17"/>
        <v>701.8854258392512</v>
      </c>
      <c r="O78" s="1">
        <f t="shared" si="17"/>
        <v>668.3094870216289</v>
      </c>
      <c r="P78" s="1">
        <f t="shared" si="17"/>
        <v>635.2121255353223</v>
      </c>
      <c r="Q78" s="1">
        <f t="shared" si="17"/>
        <v>608.5883255398373</v>
      </c>
      <c r="R78" s="1">
        <f t="shared" si="17"/>
        <v>567.462064712204</v>
      </c>
      <c r="S78" s="1">
        <f t="shared" si="17"/>
        <v>536.395812186629</v>
      </c>
      <c r="T78" s="1">
        <f t="shared" si="17"/>
        <v>511.6056264869173</v>
      </c>
    </row>
    <row r="79" spans="1:20" ht="12.75">
      <c r="A79" s="5">
        <v>25</v>
      </c>
      <c r="B79" s="1">
        <f t="shared" si="12"/>
        <v>1338.5134403757688</v>
      </c>
      <c r="C79" s="1">
        <f aca="true" t="shared" si="18" ref="C79:T79">10^(2.55323-0.61512*LOG10(C16)-0.16403*(LOG10(C16)^2))</f>
        <v>1290.8790890392647</v>
      </c>
      <c r="D79" s="1">
        <f t="shared" si="18"/>
        <v>1231.2675367617628</v>
      </c>
      <c r="E79" s="1">
        <f t="shared" si="18"/>
        <v>1154.4820118435923</v>
      </c>
      <c r="F79" s="1">
        <f t="shared" si="18"/>
        <v>1103.0195768863675</v>
      </c>
      <c r="G79" s="1">
        <f t="shared" si="18"/>
        <v>1064.1180006468435</v>
      </c>
      <c r="H79" s="1">
        <f t="shared" si="18"/>
        <v>1032.7922015776917</v>
      </c>
      <c r="I79" s="1">
        <f t="shared" si="18"/>
        <v>1006.5568926849875</v>
      </c>
      <c r="J79" s="1">
        <f t="shared" si="18"/>
        <v>964.1848139849149</v>
      </c>
      <c r="K79" s="1">
        <f t="shared" si="18"/>
        <v>930.6595501864417</v>
      </c>
      <c r="L79" s="1">
        <f t="shared" si="18"/>
        <v>902.9450295182002</v>
      </c>
      <c r="M79" s="1">
        <f t="shared" si="18"/>
        <v>879.3449761945153</v>
      </c>
      <c r="N79" s="1">
        <f t="shared" si="18"/>
        <v>858.813103564495</v>
      </c>
      <c r="O79" s="1">
        <f t="shared" si="18"/>
        <v>824.3973832215985</v>
      </c>
      <c r="P79" s="1">
        <f t="shared" si="18"/>
        <v>789.9585408921348</v>
      </c>
      <c r="Q79" s="1">
        <f t="shared" si="18"/>
        <v>761.8869416202863</v>
      </c>
      <c r="R79" s="1">
        <f t="shared" si="18"/>
        <v>717.8773463791316</v>
      </c>
      <c r="S79" s="1">
        <f t="shared" si="18"/>
        <v>684.109047753153</v>
      </c>
      <c r="T79" s="1">
        <f t="shared" si="18"/>
        <v>656.835567236757</v>
      </c>
    </row>
    <row r="80" spans="1:20" ht="12.75">
      <c r="A80" s="5">
        <v>50</v>
      </c>
      <c r="B80" s="1">
        <f t="shared" si="12"/>
        <v>1335.8053590156123</v>
      </c>
      <c r="C80" s="1">
        <f aca="true" t="shared" si="19" ref="C80:T80">10^(2.55323-0.61512*LOG10(C17)-0.16403*(LOG10(C17)^2))</f>
        <v>1347.89317000623</v>
      </c>
      <c r="D80" s="1">
        <f t="shared" si="19"/>
        <v>1330.4133073596317</v>
      </c>
      <c r="E80" s="1">
        <f t="shared" si="19"/>
        <v>1290.8790890392647</v>
      </c>
      <c r="F80" s="1">
        <f t="shared" si="19"/>
        <v>1258.2781095984908</v>
      </c>
      <c r="G80" s="1">
        <f t="shared" si="19"/>
        <v>1231.2675367617628</v>
      </c>
      <c r="H80" s="1">
        <f t="shared" si="19"/>
        <v>1208.261137708549</v>
      </c>
      <c r="I80" s="1">
        <f t="shared" si="19"/>
        <v>1188.2176301280147</v>
      </c>
      <c r="J80" s="1">
        <f t="shared" si="19"/>
        <v>1154.4820118435923</v>
      </c>
      <c r="K80" s="1">
        <f t="shared" si="19"/>
        <v>1126.6861082217856</v>
      </c>
      <c r="L80" s="1">
        <f t="shared" si="19"/>
        <v>1103.0195768863675</v>
      </c>
      <c r="M80" s="1">
        <f t="shared" si="19"/>
        <v>1082.3977751297464</v>
      </c>
      <c r="N80" s="1">
        <f t="shared" si="19"/>
        <v>1064.1180006468435</v>
      </c>
      <c r="O80" s="1">
        <f t="shared" si="19"/>
        <v>1032.7922015776917</v>
      </c>
      <c r="P80" s="1">
        <f t="shared" si="19"/>
        <v>1000.6123576909255</v>
      </c>
      <c r="Q80" s="1">
        <f t="shared" si="19"/>
        <v>973.7823550603744</v>
      </c>
      <c r="R80" s="1">
        <f t="shared" si="19"/>
        <v>930.6595501864417</v>
      </c>
      <c r="S80" s="1">
        <f t="shared" si="19"/>
        <v>896.7082008166561</v>
      </c>
      <c r="T80" s="1">
        <f t="shared" si="19"/>
        <v>868.7449168415553</v>
      </c>
    </row>
    <row r="81" spans="1:20" ht="12.75">
      <c r="A81" s="5">
        <v>75</v>
      </c>
      <c r="B81" s="1">
        <f t="shared" si="12"/>
        <v>1292.5500998198172</v>
      </c>
      <c r="C81" s="1">
        <f aca="true" t="shared" si="20" ref="C81:T81">10^(2.55323-0.61512*LOG10(C18)-0.16403*(LOG10(C18)^2))</f>
        <v>1339.2260090928548</v>
      </c>
      <c r="D81" s="1">
        <f t="shared" si="20"/>
        <v>1348.5902271124062</v>
      </c>
      <c r="E81" s="1">
        <f t="shared" si="20"/>
        <v>1334.9777242985479</v>
      </c>
      <c r="F81" s="1">
        <f t="shared" si="20"/>
        <v>1316.5924440290166</v>
      </c>
      <c r="G81" s="1">
        <f t="shared" si="20"/>
        <v>1299.0800336236214</v>
      </c>
      <c r="H81" s="1">
        <f t="shared" si="20"/>
        <v>1283.049639097963</v>
      </c>
      <c r="I81" s="1">
        <f t="shared" si="20"/>
        <v>1268.4277492303568</v>
      </c>
      <c r="J81" s="1">
        <f t="shared" si="20"/>
        <v>1242.6982153826198</v>
      </c>
      <c r="K81" s="1">
        <f t="shared" si="20"/>
        <v>1220.6203796494813</v>
      </c>
      <c r="L81" s="1">
        <f t="shared" si="20"/>
        <v>1201.290350391884</v>
      </c>
      <c r="M81" s="1">
        <f t="shared" si="20"/>
        <v>1184.091781038367</v>
      </c>
      <c r="N81" s="1">
        <f t="shared" si="20"/>
        <v>1168.59310454473</v>
      </c>
      <c r="O81" s="1">
        <f t="shared" si="20"/>
        <v>1141.5255922605224</v>
      </c>
      <c r="P81" s="1">
        <f t="shared" si="20"/>
        <v>1113.1091113525806</v>
      </c>
      <c r="Q81" s="1">
        <f t="shared" si="20"/>
        <v>1088.9824160957141</v>
      </c>
      <c r="R81" s="1">
        <f t="shared" si="20"/>
        <v>1049.4423021871055</v>
      </c>
      <c r="S81" s="1">
        <f t="shared" si="20"/>
        <v>1017.6959413738622</v>
      </c>
      <c r="T81" s="1">
        <f t="shared" si="20"/>
        <v>991.1657084414335</v>
      </c>
    </row>
    <row r="82" spans="1:20" ht="12.75">
      <c r="A82" s="5">
        <v>100</v>
      </c>
      <c r="B82" s="1">
        <f t="shared" si="12"/>
        <v>1244.9019242023387</v>
      </c>
      <c r="C82" s="1">
        <f aca="true" t="shared" si="21" ref="C82:T82">10^(2.55323-0.61512*LOG10(C19)-0.16403*(LOG10(C19)^2))</f>
        <v>1314.3072131018062</v>
      </c>
      <c r="D82" s="1">
        <f t="shared" si="21"/>
        <v>1342.4318362587599</v>
      </c>
      <c r="E82" s="1">
        <f t="shared" si="21"/>
        <v>1347.89317000623</v>
      </c>
      <c r="F82" s="1">
        <f t="shared" si="21"/>
        <v>1340.4220814585478</v>
      </c>
      <c r="G82" s="1">
        <f t="shared" si="21"/>
        <v>1330.4133073596317</v>
      </c>
      <c r="H82" s="1">
        <f t="shared" si="21"/>
        <v>1320.0189807168895</v>
      </c>
      <c r="I82" s="1">
        <f t="shared" si="21"/>
        <v>1309.8608698244634</v>
      </c>
      <c r="J82" s="1">
        <f t="shared" si="21"/>
        <v>1290.8790890392647</v>
      </c>
      <c r="K82" s="1">
        <f t="shared" si="21"/>
        <v>1273.756908803157</v>
      </c>
      <c r="L82" s="1">
        <f t="shared" si="21"/>
        <v>1258.2781095984908</v>
      </c>
      <c r="M82" s="1">
        <f t="shared" si="21"/>
        <v>1244.1879955768936</v>
      </c>
      <c r="N82" s="1">
        <f t="shared" si="21"/>
        <v>1231.2675367617628</v>
      </c>
      <c r="O82" s="1">
        <f t="shared" si="21"/>
        <v>1208.261137708549</v>
      </c>
      <c r="P82" s="1">
        <f t="shared" si="21"/>
        <v>1183.5835952759198</v>
      </c>
      <c r="Q82" s="1">
        <f t="shared" si="21"/>
        <v>1162.263992686295</v>
      </c>
      <c r="R82" s="1">
        <f t="shared" si="21"/>
        <v>1126.6861082217856</v>
      </c>
      <c r="S82" s="1">
        <f t="shared" si="21"/>
        <v>1097.6110250079032</v>
      </c>
      <c r="T82" s="1">
        <f t="shared" si="21"/>
        <v>1072.9992123819293</v>
      </c>
    </row>
    <row r="83" spans="1:20" ht="12.75">
      <c r="A83" s="5">
        <v>150</v>
      </c>
      <c r="B83" s="1">
        <f t="shared" si="12"/>
        <v>1157.30889600886</v>
      </c>
      <c r="C83" s="1">
        <f aca="true" t="shared" si="22" ref="C83:T83">10^(2.55323-0.61512*LOG10(C20)-0.16403*(LOG10(C20)^2))</f>
        <v>1254.5998839182303</v>
      </c>
      <c r="D83" s="1">
        <f t="shared" si="22"/>
        <v>1307.3612853020406</v>
      </c>
      <c r="E83" s="1">
        <f t="shared" si="22"/>
        <v>1339.2260090928548</v>
      </c>
      <c r="F83" s="1">
        <f t="shared" si="22"/>
        <v>1347.4921377359647</v>
      </c>
      <c r="G83" s="1">
        <f t="shared" si="22"/>
        <v>1348.5902271124062</v>
      </c>
      <c r="H83" s="1">
        <f t="shared" si="22"/>
        <v>1346.705943713736</v>
      </c>
      <c r="I83" s="1">
        <f t="shared" si="22"/>
        <v>1343.3985033783263</v>
      </c>
      <c r="J83" s="1">
        <f t="shared" si="22"/>
        <v>1334.9777242985479</v>
      </c>
      <c r="K83" s="1">
        <f t="shared" si="22"/>
        <v>1325.7882903089783</v>
      </c>
      <c r="L83" s="1">
        <f t="shared" si="22"/>
        <v>1316.5924440290166</v>
      </c>
      <c r="M83" s="1">
        <f t="shared" si="22"/>
        <v>1307.6587725876052</v>
      </c>
      <c r="N83" s="1">
        <f t="shared" si="22"/>
        <v>1299.0800336236214</v>
      </c>
      <c r="O83" s="1">
        <f t="shared" si="22"/>
        <v>1283.049639097963</v>
      </c>
      <c r="P83" s="1">
        <f t="shared" si="22"/>
        <v>1264.9715608351014</v>
      </c>
      <c r="Q83" s="1">
        <f t="shared" si="22"/>
        <v>1248.7448177962106</v>
      </c>
      <c r="R83" s="1">
        <f t="shared" si="22"/>
        <v>1220.6203796494813</v>
      </c>
      <c r="S83" s="1">
        <f t="shared" si="22"/>
        <v>1196.810279612845</v>
      </c>
      <c r="T83" s="1">
        <f t="shared" si="22"/>
        <v>1176.1517094149604</v>
      </c>
    </row>
    <row r="84" spans="1:20" ht="12.75">
      <c r="A84" s="5">
        <v>200</v>
      </c>
      <c r="B84" s="1">
        <f t="shared" si="12"/>
        <v>1083.4243863647675</v>
      </c>
      <c r="C84" s="1">
        <f aca="true" t="shared" si="23" ref="C84:T84">10^(2.55323-0.61512*LOG10(C21)-0.16403*(LOG10(C21)^2))</f>
        <v>1196.7675965529018</v>
      </c>
      <c r="D84" s="1">
        <f t="shared" si="23"/>
        <v>1264.9385190647474</v>
      </c>
      <c r="E84" s="1">
        <f t="shared" si="23"/>
        <v>1314.3072131018062</v>
      </c>
      <c r="F84" s="1">
        <f t="shared" si="23"/>
        <v>1333.45393616901</v>
      </c>
      <c r="G84" s="1">
        <f t="shared" si="23"/>
        <v>1342.4318362587599</v>
      </c>
      <c r="H84" s="1">
        <f t="shared" si="23"/>
        <v>1346.7006094051565</v>
      </c>
      <c r="I84" s="1">
        <f t="shared" si="23"/>
        <v>1348.4220840995586</v>
      </c>
      <c r="J84" s="1">
        <f t="shared" si="23"/>
        <v>1347.89317000623</v>
      </c>
      <c r="K84" s="1">
        <f t="shared" si="23"/>
        <v>1344.7503852387692</v>
      </c>
      <c r="L84" s="1">
        <f t="shared" si="23"/>
        <v>1340.4220814585478</v>
      </c>
      <c r="M84" s="1">
        <f t="shared" si="23"/>
        <v>1335.5391836612937</v>
      </c>
      <c r="N84" s="1">
        <f t="shared" si="23"/>
        <v>1330.4133073596317</v>
      </c>
      <c r="O84" s="1">
        <f t="shared" si="23"/>
        <v>1320.0189807168895</v>
      </c>
      <c r="P84" s="1">
        <f t="shared" si="23"/>
        <v>1307.3850780294845</v>
      </c>
      <c r="Q84" s="1">
        <f t="shared" si="23"/>
        <v>1295.4455924635354</v>
      </c>
      <c r="R84" s="1">
        <f t="shared" si="23"/>
        <v>1273.756908803157</v>
      </c>
      <c r="S84" s="1">
        <f t="shared" si="23"/>
        <v>1254.634690296432</v>
      </c>
      <c r="T84" s="1">
        <f t="shared" si="23"/>
        <v>1237.5935623682892</v>
      </c>
    </row>
    <row r="85" spans="1:20" ht="12.75">
      <c r="A85" s="5">
        <v>250</v>
      </c>
      <c r="B85" s="1">
        <f t="shared" si="12"/>
        <v>1021.0543696368678</v>
      </c>
      <c r="C85" s="1">
        <f aca="true" t="shared" si="24" ref="C85:T85">10^(2.55323-0.61512*LOG10(C22)-0.16403*(LOG10(C22)^2))</f>
        <v>1144.420943893692</v>
      </c>
      <c r="D85" s="1">
        <f t="shared" si="24"/>
        <v>1223.011697259901</v>
      </c>
      <c r="E85" s="1">
        <f t="shared" si="24"/>
        <v>1284.8229996699479</v>
      </c>
      <c r="F85" s="1">
        <f t="shared" si="24"/>
        <v>1311.9690852702327</v>
      </c>
      <c r="G85" s="1">
        <f t="shared" si="24"/>
        <v>1326.8562418527788</v>
      </c>
      <c r="H85" s="1">
        <f t="shared" si="24"/>
        <v>1335.8053590156123</v>
      </c>
      <c r="I85" s="1">
        <f t="shared" si="24"/>
        <v>1341.394923380952</v>
      </c>
      <c r="J85" s="1">
        <f t="shared" si="24"/>
        <v>1347.014650400627</v>
      </c>
      <c r="K85" s="1">
        <f t="shared" si="24"/>
        <v>1348.649264773268</v>
      </c>
      <c r="L85" s="1">
        <f t="shared" si="24"/>
        <v>1348.2101521386307</v>
      </c>
      <c r="M85" s="1">
        <f t="shared" si="24"/>
        <v>1346.594542702017</v>
      </c>
      <c r="N85" s="1">
        <f t="shared" si="24"/>
        <v>1344.2766176244518</v>
      </c>
      <c r="O85" s="1">
        <f t="shared" si="24"/>
        <v>1338.5134403757688</v>
      </c>
      <c r="P85" s="1">
        <f t="shared" si="24"/>
        <v>1330.4133073596317</v>
      </c>
      <c r="Q85" s="1">
        <f t="shared" si="24"/>
        <v>1322.0896674320468</v>
      </c>
      <c r="R85" s="1">
        <f t="shared" si="24"/>
        <v>1305.913257456841</v>
      </c>
      <c r="S85" s="1">
        <f t="shared" si="24"/>
        <v>1290.8790890392647</v>
      </c>
      <c r="T85" s="1">
        <f t="shared" si="24"/>
        <v>1277.0414470999985</v>
      </c>
    </row>
    <row r="86" spans="1:20" ht="12.75">
      <c r="A86" s="5">
        <v>300</v>
      </c>
      <c r="B86" s="1">
        <f t="shared" si="12"/>
        <v>967.6598219308795</v>
      </c>
      <c r="C86" s="1">
        <f aca="true" t="shared" si="25" ref="C86:T86">10^(2.55323-0.61512*LOG10(C23)-0.16403*(LOG10(C23)^2))</f>
        <v>1097.5596249571965</v>
      </c>
      <c r="D86" s="1">
        <f t="shared" si="25"/>
        <v>1183.5394645601878</v>
      </c>
      <c r="E86" s="1">
        <f t="shared" si="25"/>
        <v>1254.5998839182303</v>
      </c>
      <c r="F86" s="1">
        <f t="shared" si="25"/>
        <v>1287.8717982611047</v>
      </c>
      <c r="G86" s="1">
        <f t="shared" si="25"/>
        <v>1307.3612853020406</v>
      </c>
      <c r="H86" s="1">
        <f t="shared" si="25"/>
        <v>1319.9990136274355</v>
      </c>
      <c r="I86" s="1">
        <f t="shared" si="25"/>
        <v>1328.6650081787393</v>
      </c>
      <c r="J86" s="1">
        <f t="shared" si="25"/>
        <v>1339.2260090928548</v>
      </c>
      <c r="K86" s="1">
        <f t="shared" si="25"/>
        <v>1344.7428778765204</v>
      </c>
      <c r="L86" s="1">
        <f t="shared" si="25"/>
        <v>1347.4921377359647</v>
      </c>
      <c r="M86" s="1">
        <f t="shared" si="25"/>
        <v>1348.5747019753057</v>
      </c>
      <c r="N86" s="1">
        <f t="shared" si="25"/>
        <v>1348.5902271124062</v>
      </c>
      <c r="O86" s="1">
        <f t="shared" si="25"/>
        <v>1346.705943713736</v>
      </c>
      <c r="P86" s="1">
        <f t="shared" si="25"/>
        <v>1342.4412781689273</v>
      </c>
      <c r="Q86" s="1">
        <f t="shared" si="25"/>
        <v>1337.2051557977165</v>
      </c>
      <c r="R86" s="1">
        <f t="shared" si="25"/>
        <v>1325.7882903089783</v>
      </c>
      <c r="S86" s="1">
        <f t="shared" si="25"/>
        <v>1314.3290007617247</v>
      </c>
      <c r="T86" s="1">
        <f t="shared" si="25"/>
        <v>1303.3226167852365</v>
      </c>
    </row>
    <row r="87" spans="1:20" ht="12.75">
      <c r="A87" s="5">
        <v>400</v>
      </c>
      <c r="B87" s="1">
        <f t="shared" si="12"/>
        <v>880.5085692881395</v>
      </c>
      <c r="C87" s="1">
        <f aca="true" t="shared" si="26" ref="C87:T87">10^(2.55323-0.61512*LOG10(C24)-0.16403*(LOG10(C24)^2))</f>
        <v>1017.640221865045</v>
      </c>
      <c r="D87" s="1">
        <f t="shared" si="26"/>
        <v>1113.0587906110948</v>
      </c>
      <c r="E87" s="1">
        <f t="shared" si="26"/>
        <v>1196.7675965529018</v>
      </c>
      <c r="F87" s="1">
        <f t="shared" si="26"/>
        <v>1238.7565776256051</v>
      </c>
      <c r="G87" s="1">
        <f t="shared" si="26"/>
        <v>1264.9385190647474</v>
      </c>
      <c r="H87" s="1">
        <f t="shared" si="26"/>
        <v>1283.0200670628444</v>
      </c>
      <c r="I87" s="1">
        <f t="shared" si="26"/>
        <v>1296.2777202006953</v>
      </c>
      <c r="J87" s="1">
        <f t="shared" si="26"/>
        <v>1314.3072131018062</v>
      </c>
      <c r="K87" s="1">
        <f t="shared" si="26"/>
        <v>1325.7703859788853</v>
      </c>
      <c r="L87" s="1">
        <f t="shared" si="26"/>
        <v>1333.45393616901</v>
      </c>
      <c r="M87" s="1">
        <f t="shared" si="26"/>
        <v>1338.7478111132516</v>
      </c>
      <c r="N87" s="1">
        <f t="shared" si="26"/>
        <v>1342.4318362587599</v>
      </c>
      <c r="O87" s="1">
        <f t="shared" si="26"/>
        <v>1346.7006094051565</v>
      </c>
      <c r="P87" s="1">
        <f t="shared" si="26"/>
        <v>1348.5890287387756</v>
      </c>
      <c r="Q87" s="1">
        <f t="shared" si="26"/>
        <v>1348.3575887818433</v>
      </c>
      <c r="R87" s="1">
        <f t="shared" si="26"/>
        <v>1344.7503852387692</v>
      </c>
      <c r="S87" s="1">
        <f t="shared" si="26"/>
        <v>1339.2376003231257</v>
      </c>
      <c r="T87" s="1">
        <f t="shared" si="26"/>
        <v>1332.9939913723492</v>
      </c>
    </row>
    <row r="88" spans="1:20" ht="12.75">
      <c r="A88" s="5">
        <v>600</v>
      </c>
      <c r="B88" s="1">
        <f t="shared" si="12"/>
        <v>755.5577046212398</v>
      </c>
      <c r="C88" s="1">
        <f aca="true" t="shared" si="27" ref="C88:T88">10^(2.55323-0.61512*LOG10(C25)-0.16403*(LOG10(C25)^2))</f>
        <v>896.6490939026233</v>
      </c>
      <c r="D88" s="1">
        <f t="shared" si="27"/>
        <v>1000.5559508953289</v>
      </c>
      <c r="E88" s="1">
        <f t="shared" si="27"/>
        <v>1097.5596249571965</v>
      </c>
      <c r="F88" s="1">
        <f t="shared" si="27"/>
        <v>1149.4512004181518</v>
      </c>
      <c r="G88" s="1">
        <f t="shared" si="27"/>
        <v>1183.5394645601878</v>
      </c>
      <c r="H88" s="1">
        <f t="shared" si="27"/>
        <v>1208.219799002778</v>
      </c>
      <c r="I88" s="1">
        <f t="shared" si="27"/>
        <v>1227.149985793292</v>
      </c>
      <c r="J88" s="1">
        <f t="shared" si="27"/>
        <v>1254.5998839182303</v>
      </c>
      <c r="K88" s="1">
        <f t="shared" si="27"/>
        <v>1273.725485319962</v>
      </c>
      <c r="L88" s="1">
        <f t="shared" si="27"/>
        <v>1287.8717982611047</v>
      </c>
      <c r="M88" s="1">
        <f t="shared" si="27"/>
        <v>1298.754594605134</v>
      </c>
      <c r="N88" s="1">
        <f t="shared" si="27"/>
        <v>1307.3612853020406</v>
      </c>
      <c r="O88" s="1">
        <f t="shared" si="27"/>
        <v>1319.9990136274355</v>
      </c>
      <c r="P88" s="1">
        <f t="shared" si="27"/>
        <v>1330.3972705481256</v>
      </c>
      <c r="Q88" s="1">
        <f t="shared" si="27"/>
        <v>1337.1923939120138</v>
      </c>
      <c r="R88" s="1">
        <f t="shared" si="27"/>
        <v>1344.7428778765204</v>
      </c>
      <c r="S88" s="1">
        <f t="shared" si="27"/>
        <v>1347.8897863489553</v>
      </c>
      <c r="T88" s="1">
        <f t="shared" si="27"/>
        <v>1348.6896697369925</v>
      </c>
    </row>
    <row r="89" spans="1:20" ht="12.75">
      <c r="A89" s="5">
        <v>800</v>
      </c>
      <c r="B89" s="1">
        <f aca="true" t="shared" si="28" ref="B89:Q89">10^(2.55323-0.61512*LOG10(B26)-0.16403*(LOG10(B26)^2))</f>
        <v>668.2517102998659</v>
      </c>
      <c r="C89" s="1">
        <f t="shared" si="28"/>
        <v>808.0722964524874</v>
      </c>
      <c r="D89" s="1">
        <f t="shared" si="28"/>
        <v>914.6149626876208</v>
      </c>
      <c r="E89" s="1">
        <f t="shared" si="28"/>
        <v>1017.640221865045</v>
      </c>
      <c r="F89" s="1">
        <f t="shared" si="28"/>
        <v>1074.6460361666159</v>
      </c>
      <c r="G89" s="1">
        <f t="shared" si="28"/>
        <v>1113.0587906110948</v>
      </c>
      <c r="H89" s="1">
        <f t="shared" si="28"/>
        <v>1141.4774939546112</v>
      </c>
      <c r="I89" s="1">
        <f t="shared" si="28"/>
        <v>1163.701966903592</v>
      </c>
      <c r="J89" s="1">
        <f t="shared" si="28"/>
        <v>1196.7675965529018</v>
      </c>
      <c r="K89" s="1">
        <f t="shared" si="28"/>
        <v>1220.580597531868</v>
      </c>
      <c r="L89" s="1">
        <f t="shared" si="28"/>
        <v>1238.7565776256051</v>
      </c>
      <c r="M89" s="1">
        <f t="shared" si="28"/>
        <v>1253.177026923301</v>
      </c>
      <c r="N89" s="1">
        <f t="shared" si="28"/>
        <v>1264.9385190647474</v>
      </c>
      <c r="O89" s="1">
        <f t="shared" si="28"/>
        <v>1283.0200670628444</v>
      </c>
      <c r="P89" s="1">
        <f t="shared" si="28"/>
        <v>1299.054083323804</v>
      </c>
      <c r="Q89" s="1">
        <f t="shared" si="28"/>
        <v>1310.5768778536203</v>
      </c>
      <c r="R89" s="1">
        <f>10^(2.55323-0.61512*LOG10(R26)-0.16403*(LOG10(R26)^2))</f>
        <v>1325.7703859788853</v>
      </c>
      <c r="S89" s="1">
        <f>10^(2.55323-0.61512*LOG10(S26)-0.16403*(LOG10(S26)^2))</f>
        <v>1334.963797404709</v>
      </c>
      <c r="T89" s="1">
        <f>10^(2.55323-0.61512*LOG10(T26)-0.16403*(LOG10(T26)^2))</f>
        <v>1340.756322763198</v>
      </c>
    </row>
    <row r="90" spans="1:20" ht="12.75">
      <c r="A90" s="5">
        <v>1000</v>
      </c>
      <c r="B90" s="1">
        <f aca="true" t="shared" si="29" ref="B90:T90">10^(2.55323-0.61512*LOG10(B27)-0.16403*(LOG10(B27)^2))</f>
        <v>602.6282258865733</v>
      </c>
      <c r="C90" s="1">
        <f t="shared" si="29"/>
        <v>739.4100038571522</v>
      </c>
      <c r="D90" s="1">
        <f t="shared" si="29"/>
        <v>846.1719485650077</v>
      </c>
      <c r="E90" s="1">
        <f t="shared" si="29"/>
        <v>951.9185801801584</v>
      </c>
      <c r="F90" s="1">
        <f t="shared" si="29"/>
        <v>1011.7428732134376</v>
      </c>
      <c r="G90" s="1">
        <f t="shared" si="29"/>
        <v>1052.7102740257562</v>
      </c>
      <c r="H90" s="1">
        <f t="shared" si="29"/>
        <v>1083.4243863647675</v>
      </c>
      <c r="I90" s="1">
        <f t="shared" si="29"/>
        <v>1107.7243408892905</v>
      </c>
      <c r="J90" s="1">
        <f t="shared" si="29"/>
        <v>1144.420943893692</v>
      </c>
      <c r="K90" s="1">
        <f t="shared" si="29"/>
        <v>1171.3398901537528</v>
      </c>
      <c r="L90" s="1">
        <f t="shared" si="29"/>
        <v>1192.2329541872114</v>
      </c>
      <c r="M90" s="1">
        <f t="shared" si="29"/>
        <v>1209.0709019265955</v>
      </c>
      <c r="N90" s="1">
        <f t="shared" si="29"/>
        <v>1223.011697259901</v>
      </c>
      <c r="O90" s="1">
        <f t="shared" si="29"/>
        <v>1244.9019242023396</v>
      </c>
      <c r="P90" s="1">
        <f t="shared" si="29"/>
        <v>1264.9385190647474</v>
      </c>
      <c r="Q90" s="1">
        <f t="shared" si="29"/>
        <v>1279.8626453200914</v>
      </c>
      <c r="R90" s="1">
        <f t="shared" si="29"/>
        <v>1300.6343537123205</v>
      </c>
      <c r="S90" s="1">
        <f t="shared" si="29"/>
        <v>1314.3072131018062</v>
      </c>
      <c r="T90" s="1">
        <f t="shared" si="29"/>
        <v>1323.841324312387</v>
      </c>
    </row>
  </sheetData>
  <sheetProtection password="C700"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L65" sqref="L65"/>
    </sheetView>
  </sheetViews>
  <sheetFormatPr defaultColWidth="9.140625" defaultRowHeight="12.75"/>
  <sheetData/>
  <printOptions/>
  <pageMargins left="0.75" right="0.75" top="1" bottom="1" header="0.5" footer="0.5"/>
  <pageSetup horizontalDpi="600" verticalDpi="600" orientation="portrait" r:id="rId4"/>
  <legacyDrawing r:id="rId3"/>
  <oleObjects>
    <oleObject progId="Word.Document.8" shapeId="1507345" r:id="rId1"/>
    <oleObject progId="Word.Document.8" shapeId="1511731" r:id="rId2"/>
  </oleObjects>
</worksheet>
</file>

<file path=xl/worksheets/sheet7.xml><?xml version="1.0" encoding="utf-8"?>
<worksheet xmlns="http://schemas.openxmlformats.org/spreadsheetml/2006/main" xmlns:r="http://schemas.openxmlformats.org/officeDocument/2006/relationships">
  <dimension ref="L6:L6"/>
  <sheetViews>
    <sheetView workbookViewId="0" topLeftCell="A17">
      <selection activeCell="L26" sqref="L26"/>
    </sheetView>
  </sheetViews>
  <sheetFormatPr defaultColWidth="9.140625" defaultRowHeight="12.75"/>
  <sheetData>
    <row r="6" ht="12.75">
      <c r="L6" s="53"/>
    </row>
  </sheetData>
  <printOptions/>
  <pageMargins left="0.75" right="0.75" top="1" bottom="1" header="0.5" footer="0.5"/>
  <pageSetup horizontalDpi="600" verticalDpi="600" orientation="portrait" r:id="rId3"/>
  <legacyDrawing r:id="rId2"/>
  <oleObjects>
    <oleObject progId="Word.Document.8" shapeId="15046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Groody</dc:creator>
  <cp:keywords/>
  <dc:description/>
  <cp:lastModifiedBy>DWQ</cp:lastModifiedBy>
  <dcterms:created xsi:type="dcterms:W3CDTF">2006-12-12T19:43:20Z</dcterms:created>
  <dcterms:modified xsi:type="dcterms:W3CDTF">2008-03-18T18:18:26Z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