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707" activeTab="0"/>
  </bookViews>
  <sheets>
    <sheet name="Volume Calculator" sheetId="1" r:id="rId1"/>
    <sheet name="Tree" sheetId="2" r:id="rId2"/>
    <sheet name="Downspout" sheetId="3" r:id="rId3"/>
    <sheet name="Impervious Area" sheetId="4" r:id="rId4"/>
    <sheet name="Streamway Buffer" sheetId="5" r:id="rId5"/>
    <sheet name="Vegetated Swale" sheetId="6" r:id="rId6"/>
    <sheet name="Permeable Pavers" sheetId="7" r:id="rId7"/>
  </sheets>
  <definedNames/>
  <calcPr fullCalcOnLoad="1"/>
</workbook>
</file>

<file path=xl/sharedStrings.xml><?xml version="1.0" encoding="utf-8"?>
<sst xmlns="http://schemas.openxmlformats.org/spreadsheetml/2006/main" count="112" uniqueCount="83">
  <si>
    <t>Precipitation</t>
  </si>
  <si>
    <t>Runoff from Existing Areas</t>
  </si>
  <si>
    <t>RCN</t>
  </si>
  <si>
    <t>S</t>
  </si>
  <si>
    <t>Final Area (acres)</t>
  </si>
  <si>
    <t>Final Volume (acre-ft)</t>
  </si>
  <si>
    <t>Required Area for non-structural treatment (acres)</t>
  </si>
  <si>
    <t>Required Volume for structural treatment (acre-ft)</t>
  </si>
  <si>
    <t>Subtotal</t>
  </si>
  <si>
    <t>Stream Buffer Credit</t>
  </si>
  <si>
    <t>Please fill out a stream buffer credit worksheet for each discharge point drainage area in which you are using the stream buffer credit.</t>
  </si>
  <si>
    <t>Response</t>
  </si>
  <si>
    <t>yes / no</t>
  </si>
  <si>
    <t>Please describe below how the project will ensure that the buffer areas will remain in ungraded and uncompacted condition, and that the overstory and understory vegetation will be maintained in a natural condition.:</t>
  </si>
  <si>
    <t>Disconnection of Rooftop Runoff Credit</t>
  </si>
  <si>
    <t>Please fill out a disconnection of rooftop runoff credit worksheet for each discharge point drainage area in which you have disconnected all or a portion of your rooftop runoff.</t>
  </si>
  <si>
    <t>Is the runoff from all of the rooftops in the drainage area for this discharge point disconnected?</t>
  </si>
  <si>
    <t>Disconnection of Non-Rooftop (driveways, roads, sidewalks etc.) Runoff Credit</t>
  </si>
  <si>
    <t>Please fill out a disconnection of non-rooftop runoff credit worksheet for each discharge point drainage area in which you have disconnected all or a portion of your non-rooftop runoff.</t>
  </si>
  <si>
    <t>Is the runoff from all of the non-rooftop impervious in the drainage area for this discharge point disconnected?</t>
  </si>
  <si>
    <t>Grass Channel Credit</t>
  </si>
  <si>
    <t>Please fill out a grass channel worksheet for each discharge point drainage area in which you are using the grass channel credit.</t>
  </si>
  <si>
    <t>Units</t>
  </si>
  <si>
    <t>Please fill out a tree canopy credit worksheet for each discharge point drainage area in which you have conserved natural area.</t>
  </si>
  <si>
    <t>Tree Canopy Credit Worksheet</t>
  </si>
  <si>
    <t>Tree Canopy Credit Criteria</t>
  </si>
  <si>
    <t>Tree Planting</t>
  </si>
  <si>
    <t>Return to Calculator</t>
  </si>
  <si>
    <t xml:space="preserve">Rooftop Disconnection Credit Criteria </t>
  </si>
  <si>
    <t xml:space="preserve">Non-Rooftop Disconnection Credit Criteria </t>
  </si>
  <si>
    <t xml:space="preserve">Grass Channel Credit Criteria </t>
  </si>
  <si>
    <t xml:space="preserve">Stream Buffer Credit Criteria </t>
  </si>
  <si>
    <t>Total</t>
  </si>
  <si>
    <t>Project Name:</t>
  </si>
  <si>
    <t>WDID:</t>
  </si>
  <si>
    <t>Date:</t>
  </si>
  <si>
    <t>New Project</t>
  </si>
  <si>
    <t>Sub1</t>
  </si>
  <si>
    <t>Sub Drainage Area Name (from map):</t>
  </si>
  <si>
    <t>Non-structural site design measures</t>
  </si>
  <si>
    <t>Acres</t>
  </si>
  <si>
    <r>
      <t>P</t>
    </r>
    <r>
      <rPr>
        <vertAlign val="subscript"/>
        <sz val="12"/>
        <rFont val="Arial"/>
        <family val="2"/>
      </rPr>
      <t xml:space="preserve"> annual</t>
    </r>
    <r>
      <rPr>
        <sz val="12"/>
        <rFont val="Arial"/>
        <family val="2"/>
      </rPr>
      <t xml:space="preserve"> (acre-ft)</t>
    </r>
  </si>
  <si>
    <r>
      <t>V</t>
    </r>
    <r>
      <rPr>
        <vertAlign val="subscript"/>
        <sz val="12"/>
        <rFont val="Arial"/>
        <family val="2"/>
      </rPr>
      <t>85</t>
    </r>
    <r>
      <rPr>
        <sz val="12"/>
        <rFont val="Arial"/>
        <family val="2"/>
      </rPr>
      <t xml:space="preserve"> (in)</t>
    </r>
  </si>
  <si>
    <r>
      <t>V</t>
    </r>
    <r>
      <rPr>
        <vertAlign val="subscript"/>
        <sz val="12"/>
        <rFont val="Arial"/>
        <family val="2"/>
      </rPr>
      <t xml:space="preserve">annual </t>
    </r>
    <r>
      <rPr>
        <sz val="12"/>
        <rFont val="Arial"/>
        <family val="2"/>
      </rPr>
      <t>(in)</t>
    </r>
  </si>
  <si>
    <r>
      <t>V</t>
    </r>
    <r>
      <rPr>
        <vertAlign val="subscript"/>
        <sz val="12"/>
        <rFont val="Arial"/>
        <family val="2"/>
      </rPr>
      <t xml:space="preserve">annual </t>
    </r>
    <r>
      <rPr>
        <sz val="12"/>
        <rFont val="Arial"/>
        <family val="2"/>
      </rPr>
      <t>(acre-ft)</t>
    </r>
  </si>
  <si>
    <t>Percent:</t>
  </si>
  <si>
    <t>Total Project Site Area (acres):</t>
  </si>
  <si>
    <t>C09-453690267</t>
  </si>
  <si>
    <t>Pervious</t>
  </si>
  <si>
    <t>Yellow = Output Cells</t>
  </si>
  <si>
    <t>Pink = Input Cells</t>
  </si>
  <si>
    <t>Please describe below how the project will ensure that these trees in accordance with the stormwater permit?</t>
  </si>
  <si>
    <t>Within 5 years of planting, the total tree canopy covers 75% of the area to be claimed.</t>
  </si>
  <si>
    <t>All vegetated swales are designed in accordance with Treatment Control BMP 30 (TC-30 - Vegetated Swale) from the California Stormwater BMP Handbook, New Development and Redevelopment (available at www.cabmphandbooks.com).</t>
  </si>
  <si>
    <t xml:space="preserve">The maximum flow velocity for runoff for the 85th percentile rainfall event is less than or equal to 1.0 foot per second.  </t>
  </si>
  <si>
    <t xml:space="preserve">The length of the disconnection is equal to or greater than the contributing length.  A storage device (e.g. French drain, bioretention area, gravel trench) may need to be implemented to achieve the required disconnection length.  </t>
  </si>
  <si>
    <t>The maximum contributing impervious flow path length is 75 feet.</t>
  </si>
  <si>
    <t xml:space="preserve">The impervious area to any one discharge location does not exceed 1,000 square feet.  </t>
  </si>
  <si>
    <t xml:space="preserve">Where a gutter/downspout system is not used or when other roof runoff devices (e.g. rain chains) are used, the roof runoff drains as sheet flow from the structure or drain to a planter box or landscaped area.   </t>
  </si>
  <si>
    <t xml:space="preserve">The length of the disconnection is at least 75 feet.  </t>
  </si>
  <si>
    <t>The contributing area of rooftop to each disconnected downspout is 500 square feet or less.</t>
  </si>
  <si>
    <t>Downspouts and any extensions extend at least six feet from a basement and two feet from a crawl space or concrete slab.</t>
  </si>
  <si>
    <t xml:space="preserve">Runoff enters the streamway or buffer as sheet flow.  The maximum contributing length shall be 150 feet for pervious areas and 75 feet for impervious areas.  </t>
  </si>
  <si>
    <t xml:space="preserve">The contributing overland slope is 5% or less, or a level spreader shall be used.  </t>
  </si>
  <si>
    <t>There are a `number of design considerations related to the use of permeable pavers, including the load requirement (e.g. vehicular), hydraulic requirements, and local climate of the installation.</t>
  </si>
  <si>
    <t xml:space="preserve">See http://www.lowimpactdevelopment.org/epa03/pavespec.htm for more detail. </t>
  </si>
  <si>
    <t>Permeable Paver Credit</t>
  </si>
  <si>
    <t xml:space="preserve">Sheet Flow to Streamway or Setback </t>
  </si>
  <si>
    <t>Disconnect Impervious Area Runoff</t>
  </si>
  <si>
    <t>Disconnect Downspout Runoff</t>
  </si>
  <si>
    <t xml:space="preserve">Permeable Paver Credit Criteria </t>
  </si>
  <si>
    <t>Use of Vegetated Swales</t>
  </si>
  <si>
    <t>Sub-watershed Area (acres):</t>
  </si>
  <si>
    <t>Sub-watershed Conditions</t>
  </si>
  <si>
    <t>Sub-watershed Area (acres)</t>
  </si>
  <si>
    <t>*(roof area, parking lot, walkway, driveway, etc)</t>
  </si>
  <si>
    <t>^Available at www.cabmphandbooks.com</t>
  </si>
  <si>
    <t xml:space="preserve">Existing Impervious* Area (acres)  </t>
  </si>
  <si>
    <t>Existing Impervious* Coefficient</t>
  </si>
  <si>
    <t>Proposed Additional Impervious* Area (acres)</t>
  </si>
  <si>
    <r>
      <t>P</t>
    </r>
    <r>
      <rPr>
        <vertAlign val="subscript"/>
        <sz val="12"/>
        <rFont val="Arial"/>
        <family val="2"/>
      </rPr>
      <t>85</t>
    </r>
    <r>
      <rPr>
        <sz val="12"/>
        <rFont val="Arial"/>
        <family val="2"/>
      </rPr>
      <t xml:space="preserve"> (in)^</t>
    </r>
  </si>
  <si>
    <r>
      <t>P</t>
    </r>
    <r>
      <rPr>
        <vertAlign val="subscript"/>
        <sz val="12"/>
        <rFont val="Arial"/>
        <family val="2"/>
      </rPr>
      <t xml:space="preserve"> annual</t>
    </r>
    <r>
      <rPr>
        <sz val="12"/>
        <rFont val="Arial"/>
        <family val="2"/>
      </rPr>
      <t xml:space="preserve"> (in)^</t>
    </r>
  </si>
  <si>
    <t>Impervious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</si>
</sst>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  <numFmt numFmtId="171" formatCode="0.000000000"/>
    <numFmt numFmtId="172" formatCode="0.0000000000"/>
    <numFmt numFmtId="173" formatCode="[$-409]dddd\,\ mmmm\ dd\,\ yyyy"/>
    <numFmt numFmtId="174" formatCode="[$-409]mmmm\ d\,\ yy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vertAlign val="subscript"/>
      <sz val="12"/>
      <name val="Arial"/>
      <family val="2"/>
    </font>
    <font>
      <u val="single"/>
      <sz val="12"/>
      <color indexed="12"/>
      <name val="Arial"/>
      <family val="2"/>
    </font>
    <font>
      <i/>
      <sz val="12"/>
      <name val="Arial"/>
      <family val="2"/>
    </font>
    <font>
      <b/>
      <u val="single"/>
      <sz val="12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1" fontId="3" fillId="0" borderId="0" xfId="0" applyNumberFormat="1" applyFont="1" applyFill="1" applyAlignment="1">
      <alignment/>
    </xf>
    <xf numFmtId="0" fontId="5" fillId="0" borderId="0" xfId="0" applyFont="1" applyAlignment="1">
      <alignment wrapText="1"/>
    </xf>
    <xf numFmtId="0" fontId="4" fillId="0" borderId="0" xfId="0" applyFont="1" applyFill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Fill="1" applyAlignment="1">
      <alignment wrapText="1"/>
    </xf>
    <xf numFmtId="0" fontId="7" fillId="0" borderId="0" xfId="20" applyFont="1" applyBorder="1" applyAlignment="1">
      <alignment wrapText="1"/>
    </xf>
    <xf numFmtId="164" fontId="3" fillId="0" borderId="0" xfId="0" applyNumberFormat="1" applyFont="1" applyAlignment="1">
      <alignment horizontal="right"/>
    </xf>
    <xf numFmtId="2" fontId="3" fillId="0" borderId="0" xfId="0" applyNumberFormat="1" applyFont="1" applyFill="1" applyAlignment="1">
      <alignment/>
    </xf>
    <xf numFmtId="2" fontId="3" fillId="0" borderId="0" xfId="0" applyNumberFormat="1" applyFont="1" applyAlignment="1">
      <alignment/>
    </xf>
    <xf numFmtId="2" fontId="4" fillId="3" borderId="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8" fillId="0" borderId="0" xfId="0" applyFont="1" applyAlignment="1">
      <alignment horizontal="right" wrapText="1"/>
    </xf>
    <xf numFmtId="0" fontId="4" fillId="2" borderId="2" xfId="0" applyFont="1" applyFill="1" applyBorder="1" applyAlignment="1">
      <alignment horizontal="right"/>
    </xf>
    <xf numFmtId="2" fontId="4" fillId="2" borderId="2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2" fontId="4" fillId="2" borderId="2" xfId="0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2" fontId="3" fillId="3" borderId="2" xfId="0" applyNumberFormat="1" applyFont="1" applyFill="1" applyBorder="1" applyAlignment="1">
      <alignment/>
    </xf>
    <xf numFmtId="0" fontId="3" fillId="0" borderId="0" xfId="0" applyFont="1" applyFill="1" applyAlignment="1">
      <alignment horizontal="right" wrapText="1"/>
    </xf>
    <xf numFmtId="0" fontId="4" fillId="3" borderId="3" xfId="0" applyFont="1" applyFill="1" applyBorder="1" applyAlignment="1">
      <alignment horizontal="right" wrapText="1"/>
    </xf>
    <xf numFmtId="0" fontId="5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0" xfId="20" applyFont="1" applyAlignment="1">
      <alignment horizontal="right"/>
    </xf>
    <xf numFmtId="0" fontId="4" fillId="3" borderId="0" xfId="0" applyFont="1" applyFill="1" applyAlignment="1">
      <alignment horizontal="right" wrapText="1"/>
    </xf>
    <xf numFmtId="0" fontId="4" fillId="3" borderId="2" xfId="0" applyFont="1" applyFill="1" applyBorder="1" applyAlignment="1">
      <alignment horizontal="right" wrapText="1"/>
    </xf>
    <xf numFmtId="0" fontId="8" fillId="0" borderId="0" xfId="0" applyFont="1" applyAlignment="1">
      <alignment wrapText="1"/>
    </xf>
    <xf numFmtId="0" fontId="7" fillId="0" borderId="4" xfId="20" applyFont="1" applyBorder="1" applyAlignment="1">
      <alignment horizontal="left" wrapText="1"/>
    </xf>
    <xf numFmtId="0" fontId="8" fillId="0" borderId="0" xfId="0" applyFont="1" applyAlignment="1">
      <alignment/>
    </xf>
    <xf numFmtId="0" fontId="3" fillId="4" borderId="5" xfId="0" applyFont="1" applyFill="1" applyBorder="1" applyAlignment="1">
      <alignment/>
    </xf>
    <xf numFmtId="0" fontId="9" fillId="0" borderId="0" xfId="2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3" fillId="0" borderId="0" xfId="0" applyFont="1" applyAlignment="1">
      <alignment horizontal="left" wrapText="1"/>
    </xf>
    <xf numFmtId="0" fontId="7" fillId="0" borderId="4" xfId="20" applyFont="1" applyBorder="1" applyAlignment="1">
      <alignment wrapText="1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9" fontId="4" fillId="3" borderId="3" xfId="21" applyFont="1" applyFill="1" applyBorder="1" applyAlignment="1">
      <alignment horizontal="left"/>
    </xf>
    <xf numFmtId="9" fontId="4" fillId="3" borderId="12" xfId="21" applyFont="1" applyFill="1" applyBorder="1" applyAlignment="1">
      <alignment horizontal="left"/>
    </xf>
    <xf numFmtId="9" fontId="4" fillId="3" borderId="13" xfId="21" applyFont="1" applyFill="1" applyBorder="1" applyAlignment="1">
      <alignment horizontal="left"/>
    </xf>
    <xf numFmtId="0" fontId="5" fillId="0" borderId="0" xfId="0" applyFont="1" applyAlignment="1">
      <alignment horizontal="left" wrapText="1"/>
    </xf>
    <xf numFmtId="174" fontId="4" fillId="2" borderId="3" xfId="0" applyNumberFormat="1" applyFont="1" applyFill="1" applyBorder="1" applyAlignment="1">
      <alignment horizontal="left"/>
    </xf>
    <xf numFmtId="174" fontId="4" fillId="2" borderId="12" xfId="0" applyNumberFormat="1" applyFont="1" applyFill="1" applyBorder="1" applyAlignment="1">
      <alignment horizontal="left"/>
    </xf>
    <xf numFmtId="174" fontId="4" fillId="2" borderId="13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174" fontId="4" fillId="2" borderId="2" xfId="0" applyNumberFormat="1" applyFont="1" applyFill="1" applyBorder="1" applyAlignment="1">
      <alignment horizontal="left"/>
    </xf>
    <xf numFmtId="0" fontId="3" fillId="0" borderId="14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3" fillId="0" borderId="2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4" fillId="0" borderId="24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bmphandbooks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M35"/>
  <sheetViews>
    <sheetView tabSelected="1" zoomScale="83" zoomScaleNormal="83" workbookViewId="0" topLeftCell="A1">
      <selection activeCell="H7" sqref="H7"/>
    </sheetView>
  </sheetViews>
  <sheetFormatPr defaultColWidth="9.140625" defaultRowHeight="12.75"/>
  <cols>
    <col min="1" max="1" width="40.00390625" style="4" customWidth="1"/>
    <col min="2" max="2" width="12.57421875" style="1" customWidth="1"/>
    <col min="3" max="4" width="9.140625" style="1" customWidth="1"/>
    <col min="5" max="5" width="4.57421875" style="1" customWidth="1"/>
    <col min="6" max="6" width="27.57421875" style="1" customWidth="1"/>
    <col min="7" max="7" width="13.00390625" style="1" customWidth="1"/>
    <col min="8" max="8" width="13.140625" style="1" customWidth="1"/>
    <col min="9" max="10" width="9.140625" style="1" customWidth="1"/>
    <col min="11" max="12" width="39.57421875" style="1" customWidth="1"/>
    <col min="13" max="16384" width="9.140625" style="1" customWidth="1"/>
  </cols>
  <sheetData>
    <row r="1" spans="1:12" ht="20.25" customHeight="1">
      <c r="A1" s="20" t="s">
        <v>33</v>
      </c>
      <c r="B1" s="65" t="s">
        <v>36</v>
      </c>
      <c r="C1" s="65"/>
      <c r="D1" s="65"/>
      <c r="E1" s="3"/>
      <c r="F1" s="61" t="s">
        <v>1</v>
      </c>
      <c r="G1" s="61"/>
      <c r="H1" s="6"/>
      <c r="J1" s="54" t="s">
        <v>50</v>
      </c>
      <c r="K1" s="55"/>
      <c r="L1" s="55"/>
    </row>
    <row r="2" spans="1:12" ht="20.25" customHeight="1">
      <c r="A2" s="20" t="s">
        <v>34</v>
      </c>
      <c r="B2" s="65" t="s">
        <v>47</v>
      </c>
      <c r="C2" s="65"/>
      <c r="D2" s="65"/>
      <c r="E2" s="3"/>
      <c r="F2" s="6"/>
      <c r="G2" s="6" t="s">
        <v>48</v>
      </c>
      <c r="H2" s="6" t="s">
        <v>82</v>
      </c>
      <c r="I2" s="6" t="s">
        <v>32</v>
      </c>
      <c r="J2" s="56" t="s">
        <v>49</v>
      </c>
      <c r="K2" s="57"/>
      <c r="L2" s="57"/>
    </row>
    <row r="3" spans="1:7" ht="20.25" customHeight="1">
      <c r="A3" s="20" t="s">
        <v>35</v>
      </c>
      <c r="B3" s="66">
        <v>39142</v>
      </c>
      <c r="C3" s="66"/>
      <c r="D3" s="66"/>
      <c r="E3" s="3"/>
      <c r="F3" s="4" t="s">
        <v>2</v>
      </c>
      <c r="G3" s="5">
        <f>1000/(10+5*(B16)+10*(0.05*B16)-10*(((0.05*B16)^2+1.25*0.05*B16*B16))^0.5)</f>
        <v>81.88085108306556</v>
      </c>
    </row>
    <row r="4" spans="1:8" ht="20.25" customHeight="1">
      <c r="A4" s="20" t="s">
        <v>38</v>
      </c>
      <c r="B4" s="62" t="s">
        <v>37</v>
      </c>
      <c r="C4" s="63"/>
      <c r="D4" s="64"/>
      <c r="E4" s="3"/>
      <c r="F4" s="4" t="s">
        <v>3</v>
      </c>
      <c r="G4" s="15">
        <f>(1000/G3)-10</f>
        <v>2.212867682402706</v>
      </c>
      <c r="H4" s="15"/>
    </row>
    <row r="5" spans="1:7" ht="20.25" customHeight="1">
      <c r="A5" s="20" t="s">
        <v>46</v>
      </c>
      <c r="B5" s="65">
        <v>100</v>
      </c>
      <c r="C5" s="65"/>
      <c r="D5" s="65"/>
      <c r="E5" s="5"/>
      <c r="F5" s="12" t="s">
        <v>42</v>
      </c>
      <c r="G5" s="16">
        <f>(B16-(0.2*G4))^2/(B16+(0.8*G4))</f>
        <v>0.037499999999999985</v>
      </c>
    </row>
    <row r="6" spans="1:9" ht="20.25" customHeight="1">
      <c r="A6" s="20" t="s">
        <v>72</v>
      </c>
      <c r="B6" s="65">
        <v>34</v>
      </c>
      <c r="C6" s="65"/>
      <c r="D6" s="65"/>
      <c r="F6" s="4" t="s">
        <v>43</v>
      </c>
      <c r="G6" s="16">
        <f>(B17*G5)/B16</f>
        <v>0.5499999999999997</v>
      </c>
      <c r="H6" s="15">
        <f>B17*B12</f>
        <v>1.1323529411764706</v>
      </c>
      <c r="I6" s="16">
        <f>G6+H6</f>
        <v>1.6823529411764704</v>
      </c>
    </row>
    <row r="7" spans="1:9" ht="20.25" customHeight="1">
      <c r="A7" s="20" t="s">
        <v>45</v>
      </c>
      <c r="B7" s="58">
        <f>B6/B5</f>
        <v>0.34</v>
      </c>
      <c r="C7" s="59"/>
      <c r="D7" s="60"/>
      <c r="E7" s="7"/>
      <c r="F7" s="4" t="s">
        <v>44</v>
      </c>
      <c r="G7" s="16">
        <f>(G6/12)*(B10-B11)</f>
        <v>1.466666666666666</v>
      </c>
      <c r="H7" s="16">
        <f>(H6/12)*B11</f>
        <v>0.18872549019607843</v>
      </c>
      <c r="I7" s="1">
        <f>SUM(G7:H7)</f>
        <v>1.6553921568627443</v>
      </c>
    </row>
    <row r="8" spans="1:5" ht="15.75">
      <c r="A8" s="1"/>
      <c r="E8" s="7"/>
    </row>
    <row r="9" spans="1:5" ht="15.75">
      <c r="A9" s="31" t="s">
        <v>73</v>
      </c>
      <c r="E9" s="7"/>
    </row>
    <row r="10" spans="1:12" ht="36.75" customHeight="1">
      <c r="A10" s="2" t="s">
        <v>74</v>
      </c>
      <c r="B10" s="27">
        <f>B6</f>
        <v>34</v>
      </c>
      <c r="C10" s="26"/>
      <c r="D10" s="26"/>
      <c r="E10" s="7"/>
      <c r="F10" s="4"/>
      <c r="G10" s="16"/>
      <c r="K10" s="30" t="s">
        <v>6</v>
      </c>
      <c r="L10" s="17">
        <f>(((B17-I6))/B17)*(B13)</f>
        <v>16.94117647058824</v>
      </c>
    </row>
    <row r="11" spans="1:12" ht="30" customHeight="1">
      <c r="A11" s="2" t="s">
        <v>77</v>
      </c>
      <c r="B11" s="8">
        <v>2</v>
      </c>
      <c r="E11" s="5"/>
      <c r="F11" s="50" t="s">
        <v>50</v>
      </c>
      <c r="G11" s="16"/>
      <c r="K11" s="30" t="s">
        <v>7</v>
      </c>
      <c r="L11" s="17">
        <f>(B18-I7)*(0.05+(0.009*(B13/B6*100)))</f>
        <v>17.099179642445215</v>
      </c>
    </row>
    <row r="12" spans="1:11" ht="15">
      <c r="A12" s="2" t="s">
        <v>78</v>
      </c>
      <c r="B12" s="28">
        <f>0.05+(0.009*(B11/B6*100))</f>
        <v>0.10294117647058823</v>
      </c>
      <c r="E12" s="5"/>
      <c r="F12" s="51" t="s">
        <v>49</v>
      </c>
      <c r="K12" s="4"/>
    </row>
    <row r="13" spans="1:12" ht="30.75">
      <c r="A13" s="2" t="s">
        <v>79</v>
      </c>
      <c r="B13" s="9">
        <v>20</v>
      </c>
      <c r="E13" s="5"/>
      <c r="K13" s="32" t="s">
        <v>39</v>
      </c>
      <c r="L13" s="23" t="s">
        <v>40</v>
      </c>
    </row>
    <row r="14" spans="2:12" ht="15.75">
      <c r="B14" s="7"/>
      <c r="E14" s="5"/>
      <c r="K14" s="33" t="s">
        <v>26</v>
      </c>
      <c r="L14" s="24">
        <v>0</v>
      </c>
    </row>
    <row r="15" spans="1:12" ht="15.75">
      <c r="A15" s="25" t="s">
        <v>0</v>
      </c>
      <c r="B15" s="10"/>
      <c r="E15" s="11"/>
      <c r="K15" s="33" t="s">
        <v>69</v>
      </c>
      <c r="L15" s="24">
        <v>4</v>
      </c>
    </row>
    <row r="16" spans="1:12" ht="15.75" customHeight="1">
      <c r="A16" s="29" t="s">
        <v>80</v>
      </c>
      <c r="B16" s="21">
        <v>0.75</v>
      </c>
      <c r="D16" s="13"/>
      <c r="E16" s="13"/>
      <c r="K16" s="33" t="s">
        <v>68</v>
      </c>
      <c r="L16" s="24">
        <v>2</v>
      </c>
    </row>
    <row r="17" spans="1:12" ht="19.5">
      <c r="A17" s="29" t="s">
        <v>81</v>
      </c>
      <c r="B17" s="22">
        <v>11</v>
      </c>
      <c r="C17" s="53"/>
      <c r="D17" s="13"/>
      <c r="E17" s="13"/>
      <c r="K17" s="33" t="s">
        <v>67</v>
      </c>
      <c r="L17" s="24">
        <v>1.2</v>
      </c>
    </row>
    <row r="18" spans="1:12" ht="19.5">
      <c r="A18" s="29" t="s">
        <v>41</v>
      </c>
      <c r="B18" s="22">
        <f>(B17/12)*B10</f>
        <v>31.166666666666664</v>
      </c>
      <c r="K18" s="33" t="s">
        <v>71</v>
      </c>
      <c r="L18" s="24">
        <v>1.41</v>
      </c>
    </row>
    <row r="19" spans="1:12" ht="15.75">
      <c r="A19" s="12"/>
      <c r="B19" s="14"/>
      <c r="E19" s="11"/>
      <c r="F19" s="13"/>
      <c r="K19" s="33" t="s">
        <v>66</v>
      </c>
      <c r="L19" s="24">
        <v>1</v>
      </c>
    </row>
    <row r="20" spans="1:12" ht="35.25" customHeight="1">
      <c r="A20" s="52" t="s">
        <v>75</v>
      </c>
      <c r="F20" s="13"/>
      <c r="K20" s="34" t="s">
        <v>8</v>
      </c>
      <c r="L20" s="17">
        <f>SUM(L14:L19)</f>
        <v>9.61</v>
      </c>
    </row>
    <row r="21" spans="1:12" ht="34.5" customHeight="1">
      <c r="A21" s="37" t="s">
        <v>76</v>
      </c>
      <c r="K21" s="35" t="s">
        <v>4</v>
      </c>
      <c r="L21" s="17">
        <f>L10-L20</f>
        <v>7.33117647058824</v>
      </c>
    </row>
    <row r="22" spans="11:12" ht="15" customHeight="1">
      <c r="K22" s="35" t="s">
        <v>5</v>
      </c>
      <c r="L22" s="17">
        <f>L21/L10*L11</f>
        <v>7.399551245965097</v>
      </c>
    </row>
    <row r="23" ht="15.75">
      <c r="C23" s="18"/>
    </row>
    <row r="24" ht="20.25" customHeight="1"/>
    <row r="25" ht="20.25" customHeight="1">
      <c r="D25" s="19"/>
    </row>
    <row r="26" ht="20.25" customHeight="1">
      <c r="D26" s="19"/>
    </row>
    <row r="27" ht="20.25" customHeight="1">
      <c r="D27" s="19"/>
    </row>
    <row r="28" ht="20.25" customHeight="1">
      <c r="D28" s="19"/>
    </row>
    <row r="29" spans="4:13" ht="20.25" customHeight="1">
      <c r="D29" s="19"/>
      <c r="H29" s="10"/>
      <c r="J29" s="18"/>
      <c r="K29" s="18"/>
      <c r="L29" s="18"/>
      <c r="M29" s="18"/>
    </row>
    <row r="30" ht="20.25" customHeight="1">
      <c r="D30" s="19"/>
    </row>
    <row r="31" spans="6:9" s="18" customFormat="1" ht="15.75">
      <c r="F31" s="1"/>
      <c r="G31" s="1"/>
      <c r="H31" s="1"/>
      <c r="I31" s="1"/>
    </row>
    <row r="33" spans="6:9" ht="15.75">
      <c r="F33" s="18"/>
      <c r="G33" s="18"/>
      <c r="I33" s="18"/>
    </row>
    <row r="35" ht="15.75">
      <c r="I35" s="18"/>
    </row>
  </sheetData>
  <sheetProtection/>
  <protectedRanges>
    <protectedRange sqref="L14:L16 L17:L19" name="Range5"/>
    <protectedRange sqref="B16:B18" name="Range4"/>
    <protectedRange sqref="B13" name="Range3"/>
    <protectedRange sqref="B11" name="Range2"/>
    <protectedRange sqref="B1:D6" name="Range1"/>
  </protectedRanges>
  <mergeCells count="10">
    <mergeCell ref="J1:L1"/>
    <mergeCell ref="J2:L2"/>
    <mergeCell ref="B7:D7"/>
    <mergeCell ref="F1:G1"/>
    <mergeCell ref="B4:D4"/>
    <mergeCell ref="B5:D5"/>
    <mergeCell ref="B6:D6"/>
    <mergeCell ref="B1:D1"/>
    <mergeCell ref="B2:D2"/>
    <mergeCell ref="B3:D3"/>
  </mergeCells>
  <hyperlinks>
    <hyperlink ref="K14" location="Tree!A1" display="Tree Planting"/>
    <hyperlink ref="K15" location="Downspout!A1" display="Disconnect Downspout Runoff"/>
    <hyperlink ref="K16" location="'Impervious Area'!A1" display="Disconnect Impervious Area Runoff"/>
    <hyperlink ref="K18" location="'Vegetated Swale'!A1" display="Use of Vegetated Swales"/>
    <hyperlink ref="K17" location="'Streamway Buffer'!A1" display="Sheet Flow to Streamway or Setback "/>
    <hyperlink ref="A21" r:id="rId1" display="^Available at www.cabmphandbooks.com"/>
    <hyperlink ref="K19" location="'Permeable Pavers'!A1" display="Permeable Paver Credit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G18"/>
  <sheetViews>
    <sheetView workbookViewId="0" topLeftCell="A1">
      <selection activeCell="G9" sqref="G9"/>
    </sheetView>
  </sheetViews>
  <sheetFormatPr defaultColWidth="9.140625" defaultRowHeight="12.75"/>
  <cols>
    <col min="1" max="5" width="9.140625" style="1" customWidth="1"/>
    <col min="6" max="6" width="22.57421875" style="1" customWidth="1"/>
    <col min="7" max="7" width="42.57421875" style="1" customWidth="1"/>
    <col min="8" max="16384" width="9.140625" style="1" customWidth="1"/>
  </cols>
  <sheetData>
    <row r="1" ht="15.75">
      <c r="A1" s="18" t="s">
        <v>24</v>
      </c>
    </row>
    <row r="2" spans="1:7" ht="38.25" customHeight="1">
      <c r="A2" s="70" t="s">
        <v>23</v>
      </c>
      <c r="B2" s="70"/>
      <c r="C2" s="70"/>
      <c r="D2" s="70"/>
      <c r="E2" s="70"/>
      <c r="F2" s="70"/>
      <c r="G2" s="70"/>
    </row>
    <row r="3" ht="15">
      <c r="A3" s="38"/>
    </row>
    <row r="4" ht="15.75" thickBot="1"/>
    <row r="5" spans="1:7" ht="31.5" customHeight="1" thickBot="1">
      <c r="A5" s="71" t="s">
        <v>25</v>
      </c>
      <c r="B5" s="72"/>
      <c r="C5" s="72"/>
      <c r="D5" s="72"/>
      <c r="E5" s="72"/>
      <c r="F5" s="73"/>
      <c r="G5" s="41" t="s">
        <v>11</v>
      </c>
    </row>
    <row r="6" spans="1:7" s="10" customFormat="1" ht="34.5" customHeight="1">
      <c r="A6" s="74" t="s">
        <v>52</v>
      </c>
      <c r="B6" s="75"/>
      <c r="C6" s="75"/>
      <c r="D6" s="75"/>
      <c r="E6" s="75"/>
      <c r="F6" s="76"/>
      <c r="G6" s="49" t="s">
        <v>12</v>
      </c>
    </row>
    <row r="7" spans="1:7" s="10" customFormat="1" ht="27" customHeight="1">
      <c r="A7" s="67" t="s">
        <v>51</v>
      </c>
      <c r="B7" s="68"/>
      <c r="C7" s="68"/>
      <c r="D7" s="68"/>
      <c r="E7" s="68"/>
      <c r="F7" s="68"/>
      <c r="G7" s="69"/>
    </row>
    <row r="8" spans="1:7" ht="94.5" customHeight="1" thickBot="1">
      <c r="A8" s="77"/>
      <c r="B8" s="78"/>
      <c r="C8" s="78"/>
      <c r="D8" s="78"/>
      <c r="E8" s="78"/>
      <c r="F8" s="78"/>
      <c r="G8" s="79"/>
    </row>
    <row r="9" spans="1:7" ht="21.75" customHeight="1">
      <c r="A9" s="80"/>
      <c r="B9" s="80"/>
      <c r="C9" s="80"/>
      <c r="D9" s="80"/>
      <c r="E9" s="80"/>
      <c r="F9" s="80"/>
      <c r="G9" s="40" t="s">
        <v>27</v>
      </c>
    </row>
    <row r="10" spans="1:7" ht="45" customHeight="1">
      <c r="A10" s="81"/>
      <c r="B10" s="81"/>
      <c r="C10" s="81"/>
      <c r="D10" s="81"/>
      <c r="E10" s="81"/>
      <c r="F10" s="81"/>
      <c r="G10" s="70"/>
    </row>
    <row r="11" spans="1:6" ht="30.75" customHeight="1">
      <c r="A11" s="81"/>
      <c r="B11" s="81"/>
      <c r="C11" s="81"/>
      <c r="D11" s="81"/>
      <c r="E11" s="81"/>
      <c r="F11" s="81"/>
    </row>
    <row r="12" spans="1:6" ht="28.5" customHeight="1">
      <c r="A12" s="81"/>
      <c r="B12" s="81"/>
      <c r="C12" s="81"/>
      <c r="D12" s="81"/>
      <c r="E12" s="81"/>
      <c r="F12" s="81"/>
    </row>
    <row r="13" spans="1:7" ht="29.25" customHeight="1">
      <c r="A13" s="81"/>
      <c r="B13" s="81"/>
      <c r="C13" s="81"/>
      <c r="D13" s="81"/>
      <c r="E13" s="81"/>
      <c r="F13" s="81"/>
      <c r="G13" s="43"/>
    </row>
    <row r="14" spans="1:7" ht="15">
      <c r="A14" s="81"/>
      <c r="B14" s="81"/>
      <c r="C14" s="81"/>
      <c r="D14" s="81"/>
      <c r="E14" s="81"/>
      <c r="F14" s="81"/>
      <c r="G14" s="43"/>
    </row>
    <row r="15" spans="1:7" ht="15">
      <c r="A15" s="81"/>
      <c r="B15" s="81"/>
      <c r="C15" s="81"/>
      <c r="D15" s="81"/>
      <c r="E15" s="81"/>
      <c r="F15" s="81"/>
      <c r="G15" s="43"/>
    </row>
    <row r="16" spans="1:7" ht="28.5" customHeight="1">
      <c r="A16" s="81"/>
      <c r="B16" s="81"/>
      <c r="C16" s="81"/>
      <c r="D16" s="81"/>
      <c r="E16" s="81"/>
      <c r="F16" s="81"/>
      <c r="G16" s="43"/>
    </row>
    <row r="17" spans="1:7" ht="15">
      <c r="A17" s="81"/>
      <c r="B17" s="81"/>
      <c r="C17" s="81"/>
      <c r="D17" s="81"/>
      <c r="E17" s="81"/>
      <c r="F17" s="81"/>
      <c r="G17" s="43"/>
    </row>
    <row r="18" spans="1:7" ht="15">
      <c r="A18" s="81"/>
      <c r="B18" s="81"/>
      <c r="C18" s="81"/>
      <c r="D18" s="81"/>
      <c r="E18" s="81"/>
      <c r="F18" s="81"/>
      <c r="G18" s="43"/>
    </row>
  </sheetData>
  <mergeCells count="15">
    <mergeCell ref="A16:F16"/>
    <mergeCell ref="A17:F17"/>
    <mergeCell ref="A18:F18"/>
    <mergeCell ref="A12:F12"/>
    <mergeCell ref="A13:F13"/>
    <mergeCell ref="A14:F14"/>
    <mergeCell ref="A15:F15"/>
    <mergeCell ref="A8:G8"/>
    <mergeCell ref="A9:F9"/>
    <mergeCell ref="A10:G10"/>
    <mergeCell ref="A11:F11"/>
    <mergeCell ref="A7:G7"/>
    <mergeCell ref="A2:G2"/>
    <mergeCell ref="A5:F5"/>
    <mergeCell ref="A6:F6"/>
  </mergeCells>
  <hyperlinks>
    <hyperlink ref="G9" location="'Volume Calculator'!A1" display="Return to Calculator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G18"/>
  <sheetViews>
    <sheetView workbookViewId="0" topLeftCell="A1">
      <selection activeCell="G11" sqref="G11"/>
    </sheetView>
  </sheetViews>
  <sheetFormatPr defaultColWidth="9.140625" defaultRowHeight="12.75"/>
  <cols>
    <col min="1" max="5" width="9.140625" style="1" customWidth="1"/>
    <col min="6" max="6" width="23.140625" style="1" customWidth="1"/>
    <col min="7" max="7" width="42.57421875" style="1" customWidth="1"/>
    <col min="8" max="16384" width="9.140625" style="1" customWidth="1"/>
  </cols>
  <sheetData>
    <row r="1" ht="15.75">
      <c r="A1" s="18" t="s">
        <v>14</v>
      </c>
    </row>
    <row r="2" spans="1:7" ht="37.5" customHeight="1">
      <c r="A2" s="70" t="s">
        <v>15</v>
      </c>
      <c r="B2" s="70"/>
      <c r="C2" s="70"/>
      <c r="D2" s="70"/>
      <c r="E2" s="70"/>
      <c r="F2" s="70"/>
      <c r="G2" s="70"/>
    </row>
    <row r="3" ht="15">
      <c r="A3" s="38"/>
    </row>
    <row r="4" ht="15.75" thickBot="1">
      <c r="A4" s="38"/>
    </row>
    <row r="5" spans="1:7" ht="19.5" customHeight="1" thickBot="1">
      <c r="A5" s="71" t="s">
        <v>28</v>
      </c>
      <c r="B5" s="72"/>
      <c r="C5" s="72"/>
      <c r="D5" s="72"/>
      <c r="E5" s="72"/>
      <c r="F5" s="73"/>
      <c r="G5" s="44" t="s">
        <v>11</v>
      </c>
    </row>
    <row r="6" spans="1:7" ht="40.5" customHeight="1" thickBot="1">
      <c r="A6" s="82" t="s">
        <v>16</v>
      </c>
      <c r="B6" s="83"/>
      <c r="C6" s="83"/>
      <c r="D6" s="83"/>
      <c r="E6" s="83"/>
      <c r="F6" s="84"/>
      <c r="G6" s="45" t="s">
        <v>12</v>
      </c>
    </row>
    <row r="7" spans="1:7" ht="33.75" customHeight="1">
      <c r="A7" s="85" t="s">
        <v>61</v>
      </c>
      <c r="B7" s="86"/>
      <c r="C7" s="86"/>
      <c r="D7" s="86"/>
      <c r="E7" s="86"/>
      <c r="F7" s="87"/>
      <c r="G7" s="47" t="s">
        <v>12</v>
      </c>
    </row>
    <row r="8" spans="1:7" ht="44.25" customHeight="1">
      <c r="A8" s="88" t="s">
        <v>60</v>
      </c>
      <c r="B8" s="89"/>
      <c r="C8" s="89"/>
      <c r="D8" s="89"/>
      <c r="E8" s="89"/>
      <c r="F8" s="90"/>
      <c r="G8" s="47" t="s">
        <v>12</v>
      </c>
    </row>
    <row r="9" spans="1:7" ht="25.5" customHeight="1">
      <c r="A9" s="91" t="s">
        <v>59</v>
      </c>
      <c r="B9" s="92"/>
      <c r="C9" s="92"/>
      <c r="D9" s="92"/>
      <c r="E9" s="92"/>
      <c r="F9" s="93"/>
      <c r="G9" s="47" t="s">
        <v>12</v>
      </c>
    </row>
    <row r="10" spans="1:7" ht="67.5" customHeight="1" thickBot="1">
      <c r="A10" s="94" t="s">
        <v>58</v>
      </c>
      <c r="B10" s="95"/>
      <c r="C10" s="95"/>
      <c r="D10" s="95"/>
      <c r="E10" s="95"/>
      <c r="F10" s="96"/>
      <c r="G10" s="48" t="s">
        <v>12</v>
      </c>
    </row>
    <row r="11" spans="1:7" ht="30.75" customHeight="1">
      <c r="A11" s="81"/>
      <c r="B11" s="81"/>
      <c r="C11" s="81"/>
      <c r="D11" s="81"/>
      <c r="E11" s="81"/>
      <c r="F11" s="81"/>
      <c r="G11" s="40" t="s">
        <v>27</v>
      </c>
    </row>
    <row r="12" spans="1:7" ht="31.5" customHeight="1">
      <c r="A12" s="81"/>
      <c r="B12" s="81"/>
      <c r="C12" s="81"/>
      <c r="D12" s="81"/>
      <c r="E12" s="81"/>
      <c r="F12" s="81"/>
      <c r="G12" s="43"/>
    </row>
    <row r="13" spans="1:7" ht="15">
      <c r="A13" s="81"/>
      <c r="B13" s="81"/>
      <c r="C13" s="81"/>
      <c r="D13" s="81"/>
      <c r="E13" s="81"/>
      <c r="F13" s="81"/>
      <c r="G13" s="43"/>
    </row>
    <row r="14" spans="1:7" ht="15">
      <c r="A14" s="81"/>
      <c r="B14" s="81"/>
      <c r="C14" s="81"/>
      <c r="D14" s="81"/>
      <c r="E14" s="81"/>
      <c r="F14" s="81"/>
      <c r="G14" s="43"/>
    </row>
    <row r="15" spans="1:7" ht="15">
      <c r="A15" s="81"/>
      <c r="B15" s="81"/>
      <c r="C15" s="81"/>
      <c r="D15" s="81"/>
      <c r="E15" s="81"/>
      <c r="F15" s="81"/>
      <c r="G15" s="43"/>
    </row>
    <row r="16" spans="1:7" ht="15">
      <c r="A16" s="81"/>
      <c r="B16" s="81"/>
      <c r="C16" s="81"/>
      <c r="D16" s="81"/>
      <c r="E16" s="81"/>
      <c r="F16" s="81"/>
      <c r="G16" s="43"/>
    </row>
    <row r="17" spans="1:7" ht="15">
      <c r="A17" s="81"/>
      <c r="B17" s="81"/>
      <c r="C17" s="81"/>
      <c r="D17" s="81"/>
      <c r="E17" s="81"/>
      <c r="F17" s="81"/>
      <c r="G17" s="43"/>
    </row>
    <row r="18" spans="1:7" ht="15">
      <c r="A18" s="81"/>
      <c r="B18" s="81"/>
      <c r="C18" s="81"/>
      <c r="D18" s="81"/>
      <c r="E18" s="81"/>
      <c r="F18" s="81"/>
      <c r="G18" s="43"/>
    </row>
  </sheetData>
  <mergeCells count="15">
    <mergeCell ref="A18:F18"/>
    <mergeCell ref="A14:F14"/>
    <mergeCell ref="A15:F15"/>
    <mergeCell ref="A16:F16"/>
    <mergeCell ref="A17:F17"/>
    <mergeCell ref="A12:F12"/>
    <mergeCell ref="A13:F13"/>
    <mergeCell ref="A7:F7"/>
    <mergeCell ref="A8:F8"/>
    <mergeCell ref="A9:F9"/>
    <mergeCell ref="A10:F10"/>
    <mergeCell ref="A2:G2"/>
    <mergeCell ref="A5:F5"/>
    <mergeCell ref="A6:F6"/>
    <mergeCell ref="A11:F11"/>
  </mergeCells>
  <hyperlinks>
    <hyperlink ref="G11" location="'Volume Calculator'!A1" display="Return to Calculator"/>
  </hyperlink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G16"/>
  <sheetViews>
    <sheetView workbookViewId="0" topLeftCell="A1">
      <selection activeCell="G10" sqref="G10"/>
    </sheetView>
  </sheetViews>
  <sheetFormatPr defaultColWidth="9.140625" defaultRowHeight="12.75"/>
  <cols>
    <col min="1" max="5" width="9.140625" style="1" customWidth="1"/>
    <col min="6" max="6" width="22.57421875" style="1" customWidth="1"/>
    <col min="7" max="7" width="42.57421875" style="1" customWidth="1"/>
    <col min="8" max="16384" width="9.140625" style="1" customWidth="1"/>
  </cols>
  <sheetData>
    <row r="1" ht="15.75">
      <c r="A1" s="18" t="s">
        <v>17</v>
      </c>
    </row>
    <row r="2" spans="1:7" ht="38.25" customHeight="1">
      <c r="A2" s="70" t="s">
        <v>18</v>
      </c>
      <c r="B2" s="70"/>
      <c r="C2" s="70"/>
      <c r="D2" s="70"/>
      <c r="E2" s="70"/>
      <c r="F2" s="70"/>
      <c r="G2" s="70"/>
    </row>
    <row r="3" spans="1:7" ht="17.25" customHeight="1">
      <c r="A3" s="36"/>
      <c r="B3" s="4"/>
      <c r="C3" s="4"/>
      <c r="D3" s="4"/>
      <c r="E3" s="4"/>
      <c r="F3" s="4"/>
      <c r="G3" s="4"/>
    </row>
    <row r="4" ht="15.75" thickBot="1"/>
    <row r="5" spans="1:7" ht="21" customHeight="1" thickBot="1">
      <c r="A5" s="71" t="s">
        <v>29</v>
      </c>
      <c r="B5" s="72"/>
      <c r="C5" s="72"/>
      <c r="D5" s="72"/>
      <c r="E5" s="72"/>
      <c r="F5" s="73"/>
      <c r="G5" s="44" t="s">
        <v>11</v>
      </c>
    </row>
    <row r="6" spans="1:7" ht="36.75" customHeight="1" thickBot="1">
      <c r="A6" s="97" t="s">
        <v>19</v>
      </c>
      <c r="B6" s="98"/>
      <c r="C6" s="98"/>
      <c r="D6" s="98"/>
      <c r="E6" s="98"/>
      <c r="F6" s="99"/>
      <c r="G6" s="45" t="s">
        <v>12</v>
      </c>
    </row>
    <row r="7" spans="1:7" ht="34.5" customHeight="1">
      <c r="A7" s="88" t="s">
        <v>56</v>
      </c>
      <c r="B7" s="89"/>
      <c r="C7" s="89"/>
      <c r="D7" s="89"/>
      <c r="E7" s="89"/>
      <c r="F7" s="90"/>
      <c r="G7" s="47" t="s">
        <v>12</v>
      </c>
    </row>
    <row r="8" spans="1:7" ht="64.5" customHeight="1">
      <c r="A8" s="91" t="s">
        <v>55</v>
      </c>
      <c r="B8" s="92"/>
      <c r="C8" s="92"/>
      <c r="D8" s="92"/>
      <c r="E8" s="92"/>
      <c r="F8" s="93"/>
      <c r="G8" s="47" t="s">
        <v>12</v>
      </c>
    </row>
    <row r="9" spans="1:7" ht="40.5" customHeight="1" thickBot="1">
      <c r="A9" s="94" t="s">
        <v>57</v>
      </c>
      <c r="B9" s="95"/>
      <c r="C9" s="95"/>
      <c r="D9" s="95"/>
      <c r="E9" s="95"/>
      <c r="F9" s="96"/>
      <c r="G9" s="48" t="s">
        <v>12</v>
      </c>
    </row>
    <row r="10" spans="1:7" ht="15.75">
      <c r="A10" s="81"/>
      <c r="B10" s="81"/>
      <c r="C10" s="81"/>
      <c r="D10" s="81"/>
      <c r="E10" s="81"/>
      <c r="F10" s="81"/>
      <c r="G10" s="40" t="s">
        <v>27</v>
      </c>
    </row>
    <row r="11" spans="1:7" ht="15">
      <c r="A11" s="81"/>
      <c r="B11" s="81"/>
      <c r="C11" s="81"/>
      <c r="D11" s="81"/>
      <c r="E11" s="81"/>
      <c r="F11" s="81"/>
      <c r="G11" s="43"/>
    </row>
    <row r="12" spans="1:7" ht="15">
      <c r="A12" s="81"/>
      <c r="B12" s="81"/>
      <c r="C12" s="81"/>
      <c r="D12" s="81"/>
      <c r="E12" s="81"/>
      <c r="F12" s="81"/>
      <c r="G12" s="43"/>
    </row>
    <row r="13" spans="1:7" ht="15">
      <c r="A13" s="81"/>
      <c r="B13" s="81"/>
      <c r="C13" s="81"/>
      <c r="D13" s="81"/>
      <c r="E13" s="81"/>
      <c r="F13" s="81"/>
      <c r="G13" s="43"/>
    </row>
    <row r="14" spans="1:7" ht="15">
      <c r="A14" s="81"/>
      <c r="B14" s="81"/>
      <c r="C14" s="81"/>
      <c r="D14" s="81"/>
      <c r="E14" s="81"/>
      <c r="F14" s="81"/>
      <c r="G14" s="43"/>
    </row>
    <row r="15" spans="1:7" ht="15">
      <c r="A15" s="81"/>
      <c r="B15" s="81"/>
      <c r="C15" s="81"/>
      <c r="D15" s="81"/>
      <c r="E15" s="81"/>
      <c r="F15" s="81"/>
      <c r="G15" s="43"/>
    </row>
    <row r="16" spans="1:7" ht="15">
      <c r="A16" s="81"/>
      <c r="B16" s="81"/>
      <c r="C16" s="81"/>
      <c r="D16" s="81"/>
      <c r="E16" s="81"/>
      <c r="F16" s="81"/>
      <c r="G16" s="43"/>
    </row>
  </sheetData>
  <sheetProtection/>
  <mergeCells count="13">
    <mergeCell ref="A10:F10"/>
    <mergeCell ref="A16:F16"/>
    <mergeCell ref="A11:F11"/>
    <mergeCell ref="A12:F12"/>
    <mergeCell ref="A13:F13"/>
    <mergeCell ref="A14:F14"/>
    <mergeCell ref="A15:F15"/>
    <mergeCell ref="A7:F7"/>
    <mergeCell ref="A8:F8"/>
    <mergeCell ref="A9:F9"/>
    <mergeCell ref="A2:G2"/>
    <mergeCell ref="A5:F5"/>
    <mergeCell ref="A6:F6"/>
  </mergeCells>
  <hyperlinks>
    <hyperlink ref="G10" location="'Volume Calculator'!A1" display="Return to Calculator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G18"/>
  <sheetViews>
    <sheetView workbookViewId="0" topLeftCell="A1">
      <selection activeCell="G11" sqref="G11"/>
    </sheetView>
  </sheetViews>
  <sheetFormatPr defaultColWidth="9.140625" defaultRowHeight="12.75"/>
  <cols>
    <col min="1" max="5" width="9.140625" style="1" customWidth="1"/>
    <col min="6" max="6" width="22.57421875" style="1" customWidth="1"/>
    <col min="7" max="7" width="42.57421875" style="1" customWidth="1"/>
    <col min="8" max="16384" width="9.140625" style="1" customWidth="1"/>
  </cols>
  <sheetData>
    <row r="1" ht="15.75">
      <c r="A1" s="18" t="s">
        <v>9</v>
      </c>
    </row>
    <row r="2" spans="1:7" ht="38.25" customHeight="1">
      <c r="A2" s="70" t="s">
        <v>10</v>
      </c>
      <c r="B2" s="70"/>
      <c r="C2" s="70"/>
      <c r="D2" s="70"/>
      <c r="E2" s="70"/>
      <c r="F2" s="70"/>
      <c r="G2" s="70"/>
    </row>
    <row r="3" ht="15">
      <c r="A3" s="38"/>
    </row>
    <row r="5" ht="15.75" thickBot="1"/>
    <row r="6" spans="1:7" ht="21" customHeight="1" thickBot="1">
      <c r="A6" s="71" t="s">
        <v>31</v>
      </c>
      <c r="B6" s="72"/>
      <c r="C6" s="72"/>
      <c r="D6" s="72"/>
      <c r="E6" s="72"/>
      <c r="F6" s="73"/>
      <c r="G6" s="41" t="s">
        <v>11</v>
      </c>
    </row>
    <row r="7" spans="1:7" ht="53.25" customHeight="1">
      <c r="A7" s="85" t="s">
        <v>62</v>
      </c>
      <c r="B7" s="86"/>
      <c r="C7" s="86"/>
      <c r="D7" s="86"/>
      <c r="E7" s="86"/>
      <c r="F7" s="87"/>
      <c r="G7" s="46" t="s">
        <v>12</v>
      </c>
    </row>
    <row r="8" spans="1:7" ht="39" customHeight="1">
      <c r="A8" s="91" t="s">
        <v>63</v>
      </c>
      <c r="B8" s="92"/>
      <c r="C8" s="92"/>
      <c r="D8" s="92"/>
      <c r="E8" s="92"/>
      <c r="F8" s="93"/>
      <c r="G8" s="46" t="s">
        <v>12</v>
      </c>
    </row>
    <row r="9" spans="1:7" ht="27" customHeight="1">
      <c r="A9" s="100" t="s">
        <v>13</v>
      </c>
      <c r="B9" s="101"/>
      <c r="C9" s="101"/>
      <c r="D9" s="101"/>
      <c r="E9" s="101"/>
      <c r="F9" s="101"/>
      <c r="G9" s="102"/>
    </row>
    <row r="10" spans="1:7" ht="111" customHeight="1" thickBot="1">
      <c r="A10" s="77"/>
      <c r="B10" s="78"/>
      <c r="C10" s="78"/>
      <c r="D10" s="78"/>
      <c r="E10" s="78"/>
      <c r="F10" s="78"/>
      <c r="G10" s="79"/>
    </row>
    <row r="11" spans="1:7" ht="22.5" customHeight="1">
      <c r="A11" s="81"/>
      <c r="B11" s="81"/>
      <c r="C11" s="81"/>
      <c r="D11" s="81"/>
      <c r="E11" s="81"/>
      <c r="F11" s="81"/>
      <c r="G11" s="40" t="s">
        <v>27</v>
      </c>
    </row>
    <row r="12" spans="1:7" ht="28.5" customHeight="1">
      <c r="A12" s="81"/>
      <c r="B12" s="81"/>
      <c r="C12" s="81"/>
      <c r="D12" s="81"/>
      <c r="E12" s="81"/>
      <c r="F12" s="81"/>
      <c r="G12" s="43"/>
    </row>
    <row r="13" spans="1:7" ht="29.25" customHeight="1">
      <c r="A13" s="81"/>
      <c r="B13" s="81"/>
      <c r="C13" s="81"/>
      <c r="D13" s="81"/>
      <c r="E13" s="81"/>
      <c r="F13" s="81"/>
      <c r="G13" s="43"/>
    </row>
    <row r="14" spans="1:7" ht="15">
      <c r="A14" s="81"/>
      <c r="B14" s="81"/>
      <c r="C14" s="81"/>
      <c r="D14" s="81"/>
      <c r="E14" s="81"/>
      <c r="F14" s="81"/>
      <c r="G14" s="43"/>
    </row>
    <row r="15" spans="1:7" ht="15">
      <c r="A15" s="81"/>
      <c r="B15" s="81"/>
      <c r="C15" s="81"/>
      <c r="D15" s="81"/>
      <c r="E15" s="81"/>
      <c r="F15" s="81"/>
      <c r="G15" s="43"/>
    </row>
    <row r="16" spans="1:7" ht="28.5" customHeight="1">
      <c r="A16" s="81"/>
      <c r="B16" s="81"/>
      <c r="C16" s="81"/>
      <c r="D16" s="81"/>
      <c r="E16" s="81"/>
      <c r="F16" s="81"/>
      <c r="G16" s="43"/>
    </row>
    <row r="17" spans="1:7" ht="15">
      <c r="A17" s="81"/>
      <c r="B17" s="81"/>
      <c r="C17" s="81"/>
      <c r="D17" s="81"/>
      <c r="E17" s="81"/>
      <c r="F17" s="81"/>
      <c r="G17" s="43"/>
    </row>
    <row r="18" spans="1:7" ht="15">
      <c r="A18" s="81"/>
      <c r="B18" s="81"/>
      <c r="C18" s="81"/>
      <c r="D18" s="81"/>
      <c r="E18" s="81"/>
      <c r="F18" s="81"/>
      <c r="G18" s="43"/>
    </row>
  </sheetData>
  <mergeCells count="14">
    <mergeCell ref="A16:F16"/>
    <mergeCell ref="A17:F17"/>
    <mergeCell ref="A18:F18"/>
    <mergeCell ref="A12:F12"/>
    <mergeCell ref="A13:F13"/>
    <mergeCell ref="A14:F14"/>
    <mergeCell ref="A15:F15"/>
    <mergeCell ref="A10:G10"/>
    <mergeCell ref="A11:F11"/>
    <mergeCell ref="A9:G9"/>
    <mergeCell ref="A2:G2"/>
    <mergeCell ref="A6:F6"/>
    <mergeCell ref="A7:F7"/>
    <mergeCell ref="A8:F8"/>
  </mergeCells>
  <hyperlinks>
    <hyperlink ref="G11" location="'Volume Calculator'!A1" display="Return to Calculator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H16"/>
  <sheetViews>
    <sheetView workbookViewId="0" topLeftCell="A1">
      <selection activeCell="G9" sqref="G9"/>
    </sheetView>
  </sheetViews>
  <sheetFormatPr defaultColWidth="9.140625" defaultRowHeight="12.75"/>
  <cols>
    <col min="1" max="5" width="9.140625" style="1" customWidth="1"/>
    <col min="6" max="6" width="22.57421875" style="1" customWidth="1"/>
    <col min="7" max="7" width="26.421875" style="1" customWidth="1"/>
    <col min="8" max="16384" width="9.140625" style="1" customWidth="1"/>
  </cols>
  <sheetData>
    <row r="1" spans="1:6" ht="15.75">
      <c r="A1" s="18" t="s">
        <v>20</v>
      </c>
      <c r="F1" s="40"/>
    </row>
    <row r="2" spans="1:7" ht="38.25" customHeight="1">
      <c r="A2" s="70" t="s">
        <v>21</v>
      </c>
      <c r="B2" s="70"/>
      <c r="C2" s="70"/>
      <c r="D2" s="70"/>
      <c r="E2" s="70"/>
      <c r="F2" s="70"/>
      <c r="G2" s="70"/>
    </row>
    <row r="3" ht="15">
      <c r="A3" s="38"/>
    </row>
    <row r="5" ht="15.75" thickBot="1"/>
    <row r="6" spans="1:8" ht="31.5" customHeight="1" thickBot="1">
      <c r="A6" s="71" t="s">
        <v>30</v>
      </c>
      <c r="B6" s="72"/>
      <c r="C6" s="72"/>
      <c r="D6" s="72"/>
      <c r="E6" s="72"/>
      <c r="F6" s="73"/>
      <c r="G6" s="41" t="s">
        <v>11</v>
      </c>
      <c r="H6" s="41" t="s">
        <v>22</v>
      </c>
    </row>
    <row r="7" spans="1:8" ht="72" customHeight="1" thickBot="1">
      <c r="A7" s="85" t="s">
        <v>53</v>
      </c>
      <c r="B7" s="86"/>
      <c r="C7" s="86"/>
      <c r="D7" s="86"/>
      <c r="E7" s="86"/>
      <c r="F7" s="87"/>
      <c r="G7" s="42" t="s">
        <v>12</v>
      </c>
      <c r="H7" s="39"/>
    </row>
    <row r="8" spans="1:8" ht="39.75" customHeight="1">
      <c r="A8" s="91" t="s">
        <v>54</v>
      </c>
      <c r="B8" s="92"/>
      <c r="C8" s="92"/>
      <c r="D8" s="92"/>
      <c r="E8" s="92"/>
      <c r="F8" s="93"/>
      <c r="G8" s="42" t="s">
        <v>12</v>
      </c>
      <c r="H8" s="39"/>
    </row>
    <row r="9" spans="1:7" ht="22.5" customHeight="1">
      <c r="A9" s="81"/>
      <c r="B9" s="81"/>
      <c r="C9" s="81"/>
      <c r="D9" s="81"/>
      <c r="E9" s="81"/>
      <c r="F9" s="81"/>
      <c r="G9" s="40" t="s">
        <v>27</v>
      </c>
    </row>
    <row r="10" spans="1:7" ht="28.5" customHeight="1">
      <c r="A10" s="81"/>
      <c r="B10" s="81"/>
      <c r="C10" s="81"/>
      <c r="D10" s="81"/>
      <c r="E10" s="81"/>
      <c r="F10" s="81"/>
      <c r="G10" s="43"/>
    </row>
    <row r="11" spans="1:7" ht="29.25" customHeight="1">
      <c r="A11" s="81"/>
      <c r="B11" s="81"/>
      <c r="C11" s="81"/>
      <c r="D11" s="81"/>
      <c r="E11" s="81"/>
      <c r="F11" s="81"/>
      <c r="G11" s="43"/>
    </row>
    <row r="12" spans="1:7" ht="15">
      <c r="A12" s="81"/>
      <c r="B12" s="81"/>
      <c r="C12" s="81"/>
      <c r="D12" s="81"/>
      <c r="E12" s="81"/>
      <c r="F12" s="81"/>
      <c r="G12" s="43"/>
    </row>
    <row r="13" spans="1:7" ht="15">
      <c r="A13" s="81"/>
      <c r="B13" s="81"/>
      <c r="C13" s="81"/>
      <c r="D13" s="81"/>
      <c r="E13" s="81"/>
      <c r="F13" s="81"/>
      <c r="G13" s="43"/>
    </row>
    <row r="14" spans="1:7" ht="28.5" customHeight="1">
      <c r="A14" s="81"/>
      <c r="B14" s="81"/>
      <c r="C14" s="81"/>
      <c r="D14" s="81"/>
      <c r="E14" s="81"/>
      <c r="F14" s="81"/>
      <c r="G14" s="43"/>
    </row>
    <row r="15" spans="1:7" ht="15">
      <c r="A15" s="81"/>
      <c r="B15" s="81"/>
      <c r="C15" s="81"/>
      <c r="D15" s="81"/>
      <c r="E15" s="81"/>
      <c r="F15" s="81"/>
      <c r="G15" s="43"/>
    </row>
    <row r="16" spans="1:7" ht="15">
      <c r="A16" s="81"/>
      <c r="B16" s="81"/>
      <c r="C16" s="81"/>
      <c r="D16" s="81"/>
      <c r="E16" s="81"/>
      <c r="F16" s="81"/>
      <c r="G16" s="43"/>
    </row>
  </sheetData>
  <mergeCells count="12">
    <mergeCell ref="A14:F14"/>
    <mergeCell ref="A15:F15"/>
    <mergeCell ref="A16:F16"/>
    <mergeCell ref="A10:F10"/>
    <mergeCell ref="A11:F11"/>
    <mergeCell ref="A12:F12"/>
    <mergeCell ref="A13:F13"/>
    <mergeCell ref="A9:F9"/>
    <mergeCell ref="A2:G2"/>
    <mergeCell ref="A6:F6"/>
    <mergeCell ref="A7:F7"/>
    <mergeCell ref="A8:F8"/>
  </mergeCells>
  <hyperlinks>
    <hyperlink ref="G9" location="'Volume Calculator'!A1" display="Return to Calculator"/>
  </hyperlink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G18"/>
  <sheetViews>
    <sheetView workbookViewId="0" topLeftCell="A1">
      <selection activeCell="G11" sqref="G11"/>
    </sheetView>
  </sheetViews>
  <sheetFormatPr defaultColWidth="9.140625" defaultRowHeight="12.75"/>
  <cols>
    <col min="1" max="5" width="9.140625" style="1" customWidth="1"/>
    <col min="6" max="6" width="22.57421875" style="1" customWidth="1"/>
    <col min="7" max="7" width="42.57421875" style="1" customWidth="1"/>
    <col min="8" max="16384" width="9.140625" style="1" customWidth="1"/>
  </cols>
  <sheetData>
    <row r="1" ht="15.75">
      <c r="A1" s="18" t="s">
        <v>66</v>
      </c>
    </row>
    <row r="2" spans="1:7" ht="38.25" customHeight="1">
      <c r="A2" s="70" t="s">
        <v>10</v>
      </c>
      <c r="B2" s="70"/>
      <c r="C2" s="70"/>
      <c r="D2" s="70"/>
      <c r="E2" s="70"/>
      <c r="F2" s="70"/>
      <c r="G2" s="70"/>
    </row>
    <row r="3" ht="15">
      <c r="A3" s="38"/>
    </row>
    <row r="5" ht="15.75" thickBot="1"/>
    <row r="6" spans="1:7" ht="21" customHeight="1" thickBot="1">
      <c r="A6" s="71" t="s">
        <v>70</v>
      </c>
      <c r="B6" s="72"/>
      <c r="C6" s="72"/>
      <c r="D6" s="72"/>
      <c r="E6" s="72"/>
      <c r="F6" s="73"/>
      <c r="G6" s="41" t="s">
        <v>11</v>
      </c>
    </row>
    <row r="7" spans="1:7" ht="63.75" customHeight="1">
      <c r="A7" s="85" t="s">
        <v>64</v>
      </c>
      <c r="B7" s="86"/>
      <c r="C7" s="86"/>
      <c r="D7" s="86"/>
      <c r="E7" s="86"/>
      <c r="F7" s="87"/>
      <c r="G7" s="46" t="s">
        <v>12</v>
      </c>
    </row>
    <row r="8" spans="1:7" ht="39" customHeight="1">
      <c r="A8" s="91" t="s">
        <v>65</v>
      </c>
      <c r="B8" s="92"/>
      <c r="C8" s="92"/>
      <c r="D8" s="92"/>
      <c r="E8" s="92"/>
      <c r="F8" s="93"/>
      <c r="G8" s="46"/>
    </row>
    <row r="9" spans="1:7" ht="27" customHeight="1">
      <c r="A9" s="100" t="s">
        <v>13</v>
      </c>
      <c r="B9" s="101"/>
      <c r="C9" s="101"/>
      <c r="D9" s="101"/>
      <c r="E9" s="101"/>
      <c r="F9" s="101"/>
      <c r="G9" s="102"/>
    </row>
    <row r="10" spans="1:7" ht="111" customHeight="1" thickBot="1">
      <c r="A10" s="77"/>
      <c r="B10" s="78"/>
      <c r="C10" s="78"/>
      <c r="D10" s="78"/>
      <c r="E10" s="78"/>
      <c r="F10" s="78"/>
      <c r="G10" s="79"/>
    </row>
    <row r="11" spans="1:7" ht="23.25" customHeight="1">
      <c r="A11" s="81"/>
      <c r="B11" s="81"/>
      <c r="C11" s="81"/>
      <c r="D11" s="81"/>
      <c r="E11" s="81"/>
      <c r="F11" s="81"/>
      <c r="G11" s="40" t="s">
        <v>27</v>
      </c>
    </row>
    <row r="12" spans="1:7" ht="28.5" customHeight="1">
      <c r="A12" s="81"/>
      <c r="B12" s="81"/>
      <c r="C12" s="81"/>
      <c r="D12" s="81"/>
      <c r="E12" s="81"/>
      <c r="F12" s="81"/>
      <c r="G12" s="43"/>
    </row>
    <row r="13" spans="1:7" ht="29.25" customHeight="1">
      <c r="A13" s="81"/>
      <c r="B13" s="81"/>
      <c r="C13" s="81"/>
      <c r="D13" s="81"/>
      <c r="E13" s="81"/>
      <c r="F13" s="81"/>
      <c r="G13" s="43"/>
    </row>
    <row r="14" spans="1:7" ht="15">
      <c r="A14" s="81"/>
      <c r="B14" s="81"/>
      <c r="C14" s="81"/>
      <c r="D14" s="81"/>
      <c r="E14" s="81"/>
      <c r="F14" s="81"/>
      <c r="G14" s="43"/>
    </row>
    <row r="15" spans="1:7" ht="15">
      <c r="A15" s="81"/>
      <c r="B15" s="81"/>
      <c r="C15" s="81"/>
      <c r="D15" s="81"/>
      <c r="E15" s="81"/>
      <c r="F15" s="81"/>
      <c r="G15" s="43"/>
    </row>
    <row r="16" spans="1:7" ht="28.5" customHeight="1">
      <c r="A16" s="81"/>
      <c r="B16" s="81"/>
      <c r="C16" s="81"/>
      <c r="D16" s="81"/>
      <c r="E16" s="81"/>
      <c r="F16" s="81"/>
      <c r="G16" s="43"/>
    </row>
    <row r="17" spans="1:7" ht="15">
      <c r="A17" s="81"/>
      <c r="B17" s="81"/>
      <c r="C17" s="81"/>
      <c r="D17" s="81"/>
      <c r="E17" s="81"/>
      <c r="F17" s="81"/>
      <c r="G17" s="43"/>
    </row>
    <row r="18" spans="1:7" ht="15">
      <c r="A18" s="81"/>
      <c r="B18" s="81"/>
      <c r="C18" s="81"/>
      <c r="D18" s="81"/>
      <c r="E18" s="81"/>
      <c r="F18" s="81"/>
      <c r="G18" s="43"/>
    </row>
  </sheetData>
  <mergeCells count="14">
    <mergeCell ref="A15:F15"/>
    <mergeCell ref="A16:F16"/>
    <mergeCell ref="A17:F17"/>
    <mergeCell ref="A18:F18"/>
    <mergeCell ref="A11:F11"/>
    <mergeCell ref="A12:F12"/>
    <mergeCell ref="A13:F13"/>
    <mergeCell ref="A14:F14"/>
    <mergeCell ref="A9:G9"/>
    <mergeCell ref="A10:G10"/>
    <mergeCell ref="A2:G2"/>
    <mergeCell ref="A6:F6"/>
    <mergeCell ref="A7:F7"/>
    <mergeCell ref="A8:F8"/>
  </mergeCells>
  <hyperlinks>
    <hyperlink ref="G11" location="'Volume Calculator'!A1" display="Return to Calculator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SWRCB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SWRCB</dc:creator>
  <cp:keywords/>
  <dc:description/>
  <cp:lastModifiedBy>Kathleen Groody</cp:lastModifiedBy>
  <dcterms:created xsi:type="dcterms:W3CDTF">2007-01-18T00:11:44Z</dcterms:created>
  <dcterms:modified xsi:type="dcterms:W3CDTF">2007-03-05T17:43:36Z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