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5" windowWidth="12390" windowHeight="8595" tabRatio="703" activeTab="0"/>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Size'!$B$4:$E$15</definedName>
    <definedName name="Reference">'Data Input'!$B$7:$B$5006</definedName>
    <definedName name="Study">'Data Input'!$C$7:$C$5006</definedName>
  </definedNames>
  <calcPr fullCalcOnLoad="1"/>
</workbook>
</file>

<file path=xl/sharedStrings.xml><?xml version="1.0" encoding="utf-8"?>
<sst xmlns="http://schemas.openxmlformats.org/spreadsheetml/2006/main" count="135" uniqueCount="102">
  <si>
    <t>Case Study Data Analysis and Interpretation</t>
  </si>
  <si>
    <t>CS4</t>
  </si>
  <si>
    <t>CS1</t>
  </si>
  <si>
    <t>CS3</t>
  </si>
  <si>
    <t>CS2</t>
  </si>
  <si>
    <t>Reference</t>
  </si>
  <si>
    <t>Study</t>
  </si>
  <si>
    <t>Total</t>
  </si>
  <si>
    <t>Pebble</t>
  </si>
  <si>
    <t>Contingency Tables</t>
  </si>
  <si>
    <t>p-value</t>
  </si>
  <si>
    <t>6 mm</t>
  </si>
  <si>
    <t>8 mm</t>
  </si>
  <si>
    <t>&lt;</t>
  </si>
  <si>
    <t>&gt; or =</t>
  </si>
  <si>
    <t>Data Input</t>
  </si>
  <si>
    <t>Each data column will accept a maximum of 5000 pebble measurements.</t>
  </si>
  <si>
    <t xml:space="preserve">Enter zigzag pebble count data in this worksheet.    </t>
  </si>
  <si>
    <t>Graphs</t>
  </si>
  <si>
    <t>Class</t>
  </si>
  <si>
    <t>Cumulative Distribution</t>
  </si>
  <si>
    <t>Histogram</t>
  </si>
  <si>
    <t>Type I error (probability of declaring a false difference):</t>
  </si>
  <si>
    <t>Type II error (probablity of not detecting a true difference):</t>
  </si>
  <si>
    <t>Factor relating study to reference sample size:</t>
  </si>
  <si>
    <t>(1 connotes equal study and reference sample sizes)</t>
  </si>
  <si>
    <t>z(alpha)</t>
  </si>
  <si>
    <t>z(1-beta)</t>
  </si>
  <si>
    <t>p-bar</t>
  </si>
  <si>
    <t>q-bar</t>
  </si>
  <si>
    <t>n'</t>
  </si>
  <si>
    <t>est. n</t>
  </si>
  <si>
    <t>Estimated reference sample size:</t>
  </si>
  <si>
    <t>Estimated study sample size:</t>
  </si>
  <si>
    <t>Sample Size Estimation for a One-Sided Test</t>
  </si>
  <si>
    <t>Serial Correlation</t>
  </si>
  <si>
    <t>Average &lt;</t>
  </si>
  <si>
    <t>Average &gt;=</t>
  </si>
  <si>
    <t>Reference &lt;</t>
  </si>
  <si>
    <t>Study &lt;</t>
  </si>
  <si>
    <t>Reference proportion:</t>
  </si>
  <si>
    <t>Study proportion (larger than reference proportion):</t>
  </si>
  <si>
    <t xml:space="preserve">Study &lt; </t>
  </si>
  <si>
    <t>A Pebble Count Procedure for Assessing Watershed Cumulative Effects</t>
  </si>
  <si>
    <t>Introduction</t>
  </si>
  <si>
    <t>Step 1.</t>
  </si>
  <si>
    <t>Step 2.</t>
  </si>
  <si>
    <t>How to Use this Workbook</t>
  </si>
  <si>
    <t>Step 3.</t>
  </si>
  <si>
    <t>Use this worksheet to document notes relative to your analysis.  The rows are set to wrap text.</t>
  </si>
  <si>
    <t>Before initiating fieldwork, you should ask, "How many pebble counts are needed to detect a real difference between reference and study conditions?"  To answer this question, the nature of the reference condition, the size of change that might occur from a management action, and acceptable levels of risk must be specified.</t>
  </si>
  <si>
    <t>If reference and study sizes will be equal, then set the sample size factor to 1.  If the reference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</si>
  <si>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For example, if Type I error is specified as 0.05, Type II error is specified as 0.2, the number of study samples is 0.5 the number of reference samples, and reference and study proportions are 0.1 and 0.2 respectively, the estimated reference sample size is 257 and that for the study condition is 129.</t>
  </si>
  <si>
    <t>To estimate the sample size you need, enter respective values in the white cells.  Your estimated sample sizes will appear automatically in the yellow cells.</t>
  </si>
  <si>
    <t>STEPS</t>
  </si>
  <si>
    <t>2.  Enter or paste data in the appropriate column.</t>
  </si>
  <si>
    <t>3.  Navigate to the Analysis worksheet to view output.</t>
  </si>
  <si>
    <t>NOTE:</t>
  </si>
  <si>
    <t>Step 4.</t>
  </si>
  <si>
    <t>The following is graphical output of the data you entered in the Data Input Worksheet.  Presented are a cumulative distribution table and graph, and histogram table and graph.</t>
  </si>
  <si>
    <t>Analysis Notes</t>
  </si>
  <si>
    <t>Case Study Situation</t>
  </si>
  <si>
    <r>
      <t xml:space="preserve">Press </t>
    </r>
    <r>
      <rPr>
        <b/>
        <sz val="10"/>
        <color indexed="10"/>
        <rFont val="Arial"/>
        <family val="2"/>
      </rPr>
      <t>Ctrl-j</t>
    </r>
    <r>
      <rPr>
        <sz val="10"/>
        <rFont val="Arial"/>
        <family val="0"/>
      </rPr>
      <t xml:space="preserve"> to systematically subsample your original data, which may eliminate serial correlation.  Follow the on-screen directions that pop up.  Your original data will be placed in a worksheet at the end of the workbook for safekeeping, and can be restored by pressing </t>
    </r>
    <r>
      <rPr>
        <b/>
        <sz val="10"/>
        <color indexed="10"/>
        <rFont val="Arial"/>
        <family val="2"/>
      </rPr>
      <t>Ctrl-k</t>
    </r>
    <r>
      <rPr>
        <sz val="10"/>
        <rFont val="Arial"/>
        <family val="0"/>
      </rPr>
      <t>.</t>
    </r>
  </si>
  <si>
    <r>
      <t xml:space="preserve">1.  Clear </t>
    </r>
    <r>
      <rPr>
        <b/>
        <sz val="10"/>
        <color indexed="10"/>
        <rFont val="Arial"/>
        <family val="2"/>
      </rPr>
      <t>BOTH</t>
    </r>
    <r>
      <rPr>
        <sz val="10"/>
        <rFont val="Arial"/>
        <family val="0"/>
      </rPr>
      <t xml:space="preserve"> the reference and study reach data columns by pressing C</t>
    </r>
    <r>
      <rPr>
        <b/>
        <sz val="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</si>
  <si>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C</t>
    </r>
    <r>
      <rPr>
        <b/>
        <sz val="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</si>
  <si>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C</t>
    </r>
    <r>
      <rPr>
        <b/>
        <sz val="10"/>
        <rFont val="Arial"/>
        <family val="2"/>
      </rPr>
      <t>trl-s</t>
    </r>
    <r>
      <rPr>
        <sz val="10"/>
        <rFont val="Arial"/>
        <family val="0"/>
      </rPr>
      <t>.</t>
    </r>
  </si>
  <si>
    <t>Unequal length data sets are permissable.</t>
  </si>
  <si>
    <t>Reference and study proportions should be set to values expected to occur.  The critical element is that the difference between reference and study proportions should reflect a "real difference."  The hypothesis tested in this framework is that the study proportion is larger than the reference proportion.</t>
  </si>
  <si>
    <t>Before you begin a study, conduct preliminary sampling and analysis to determine if your effort is worth pursuing.  It is particularly important to stratify your reference reaches into homogeneous groups.  When this cannot be accomplished, your analysis should reflect the heterogeneity of the reference condition or you should use a different assessment tool, if available.</t>
  </si>
  <si>
    <t>Before initiating field work, you should ask, "How many pebble counts are needed to detect a real difference between reference and study conditions?"  To answer this question, the nature of the reference condition, the size of change that might occur from a management action, and acceptable levels of risk must be specified.  The Sample Size Worksheet is designed to assist you with this important step.  Additional instruction is provided in that worksheet.</t>
  </si>
  <si>
    <t>After you have completed your reference and study reach field work enter your pebble counts into the Data Input Worksheet.  Direction on how to enter your data is provided in that worksheet.</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</si>
  <si>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</si>
  <si>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</si>
  <si>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r>
      <t xml:space="preserve">Contingency table analysis assumes observations are independent, so it is advisable to eliminate serial correlation if it is present.  To determine if serial correlation may be an issue with your data, press </t>
    </r>
    <r>
      <rPr>
        <b/>
        <sz val="10"/>
        <color indexed="10"/>
        <rFont val="Arial"/>
        <family val="2"/>
      </rPr>
      <t xml:space="preserve">Ctrl-i </t>
    </r>
    <r>
      <rPr>
        <sz val="10"/>
        <rFont val="Arial"/>
        <family val="2"/>
      </rPr>
      <t>to refresh the output below (you must activate this macro because it does not automatically run after you enter your data in the Data Input Worksheet).  After the refreshed output appears, observe the p-values for both the reference and study reach data.  A small p-value (for instance, less than 0.05) indicates serial correlation is probably different than zero.</t>
    </r>
  </si>
  <si>
    <t>Steven grabs his field gear and heads to the woods.  After a few days of thoroughly enjoying himself, he heads back to the office to analyze his data.  Using the workbook, he first compares data from the four reference reaches against each other to determine if he can combine them into one reference condition.  After deciding he can, he enters the 1000 reference reach measurements and the 150 study reach measurements into their respective columns of the Data Input Worksheet.  He navigates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</si>
  <si>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</si>
  <si>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</si>
  <si>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</si>
  <si>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ctrl-h</t>
    </r>
    <r>
      <rPr>
        <sz val="10"/>
        <rFont val="Arial"/>
        <family val="0"/>
      </rPr>
      <t xml:space="preserve"> to run the data set for Case Study 4.  When the macro is done running you will see the Analysis Worksheet.  Observe the contingency table and serial correlation output, and the graphs.  Do not be concerned the number of pebbles in both the reference and sample reach datasets are different than what is described in the Case Study Scenario.  This is done purposefully to demonstrate a serial correlation situation.  After observing the output, return to this Case Study Situation Worksheet to review some comments about the output.</t>
    </r>
  </si>
  <si>
    <t>Case Study 4 - Serial Correlation Issue</t>
  </si>
  <si>
    <t>Unlike Case Studies 1, 2 and 3, serial correlation appears to be an issue with the reference reach data because the p-value is considerably less than 0.05.  The reference reach data should be subsampled to see if this correlation can be eliminated.</t>
  </si>
  <si>
    <r>
      <t xml:space="preserve">CAUTION:  </t>
    </r>
    <r>
      <rPr>
        <sz val="10"/>
        <rFont val="Arial"/>
        <family val="2"/>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2"/>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2"/>
      </rPr>
      <t xml:space="preserve"> to re-run your data.  After re-running your data you will see the Analysis Worksheet, with your data populating the cells.  </t>
    </r>
  </si>
  <si>
    <t>User Data</t>
  </si>
  <si>
    <r>
      <t xml:space="preserve">We have developed this workbook to assist you in proper implementation of the zig-zag pebble count procedure (Bevenger, Gregory S. and Rudy M. King. 1995. </t>
    </r>
    <r>
      <rPr>
        <i/>
        <sz val="10"/>
        <color indexed="8"/>
        <rFont val="Arial"/>
        <family val="2"/>
      </rPr>
      <t>A Pebble Count Procedure for Assessing Watershed Cumulative Effects</t>
    </r>
    <r>
      <rPr>
        <sz val="10"/>
        <color indexed="8"/>
        <rFont val="Arial"/>
        <family val="2"/>
      </rPr>
      <t>. Rocky Mountain Forest and Range Experiment Station Research Paper RM-RP-319. 17 pages.).  Worksheets are provided to let you 1) estimate sample size, 2) enter data, 3) perform statistical analysis and produce graphs, and 4) take notes.  Also provided are case studies that may assist you in developing your study plan and interpreting your analysis.  We encourage you to become thoroughly familiar with RM-RP-319 before proceeding.  You may order this document from the Rocky Mountain Research Station, 240 West Prospect Road, Fort Collins, Colorado 80526.</t>
    </r>
  </si>
  <si>
    <t>User-selected size criterion:  &lt;ctrl-u&gt;</t>
  </si>
  <si>
    <t>Prepared by Gregory S. Bevenger and Rudy M. King</t>
  </si>
  <si>
    <t>Version 1.0 November 2001</t>
  </si>
  <si>
    <t>Navigate to the Analysis Worksheet to see your output.  This worksheet gives you the option of specifying a particle size of interest (the default is set to 4mm; activate the macro to specify a different size).  Guidance on data interpretation is provided in that worksheet.  If necessary, review the case studies for further thoughts on data interpretation.  Add notes to the Analyst Notes Worksheet if desired.</t>
  </si>
  <si>
    <t>Workbook Assistance:  If you need assistance using this workbook, please contact Greg Bevenger, Hydrologist, Shoshone National Forest, 808 Meadow Lane, Cody, WY 82414; 307/527-6241; gbevenger@fs.fed.us</t>
  </si>
  <si>
    <t>A timber sale is planned in the Tappan Creek watershed, which is a 6th-level HUC located on the Shoshone National Forest.  District hydrologist Steven Smith has been assigned to an IDT conducting an environmental assessment for the sale.  He knows this drainage provides municipal water to the Town of Dubois, is part of a commercial livestock grazing allotment (cattle), and has a high density of roads that receive heavy recreation use.  He also knows, from discussions with the Forest fisheries biologist, the mainstem of Tappan Creek is critical habitat for an endangered inland cutthroat trout.  Because of these issues Steven needs to know, for his cumulative effects analysis, if past and present activity in the watershed has increased the amount of fine sediment in Tappan Creek above reference levels.  He decides to use the zig-zag pebble count as part of his assessment.</t>
  </si>
  <si>
    <t xml:space="preserve">Before he gladly shuts down his computer and heads to the field, Steven meets with his District Ranger to discuss his proposed assessment.  They decide, because of the endangered trout, the municipal water supply, and the importance of the proposed sale to the local sawmill and economy, they need to know with a high degree of certainty if watershed cumulative effects is an issue relative to the proposed sale.  They decide to set their Type I error at 0.05 and their Type II error at 0.20.  They also decide they need to collect data from several unimpacted streams to establish a solid reference particle size distribution.  Based on past work done by Steven he believes the reference data will show 5 percent of the distribution is fine material (less than 8mm).  He also knows, per input from the Forest fish biologist, that an increase to 12 percent fines has undesirable effects on the endangered trout.  Steven,  using the Sample Size Worksheet as a guide, decides he needs to collect about 1000 pebbles to describe a reference condition and about 150 pebbles to describe his study reach, Tappan Creek.  He knows of four stream reaches that can serve as a reference so he decides to collect 250 pebbles from each.  </t>
  </si>
  <si>
    <t>Case Study 1 - Significant Difference between Tappan Creek and its Reference</t>
  </si>
  <si>
    <t>Case Study 2 - No Significant Difference between Tappan Creek and its Reference</t>
  </si>
  <si>
    <t>Case Study 3 - Inconclusive if there is a Difference between Tappan Creek and its Reference</t>
  </si>
  <si>
    <t>Serial correlation does not appear to be an issue with either the reference or study reach data because the p-values are considerably greater than 0.05.  Contingency table p-values for all three particle size criterion are well less than 0.05 indicating there is a highly significant difference in fine sediment between Tappan Creek and its reference.  The graphs provide visual confirmation of this difference.</t>
  </si>
  <si>
    <t>As with Case Study 1, serial correlation does not appear to be an issue with either the reference or study reach data because the p-values are considerably greater than 0.05.  Contingency table p-values for all three particle size criterion are much greater than 0.05 indicating there is no significant difference in fine sediment between Tappan Creek and its reference.  The graphs provide visual confirmation there is no difference.</t>
  </si>
  <si>
    <t>As with Case Studies 1 and 2, serial correlation does not appear to be an issue with either the reference or study reach data because the p-values are considerably greater than 0.05.  Contingency table p-values for all three particle size criterion are near 0.05, particularly for 8mm, indicating it is inconclusive if fine sediment in Tappan Creek is different from its reference.  Additional data collection, analysis or interpretation is warranted.  The graphs provide visual confirmation there is no apparent difference.</t>
  </si>
  <si>
    <t>Note that subsampling the dataset by removing every other pebble count resolved the serial correlation issue as the p-value is now 0.7810.  Also note the reference reach sample size is now 450 pebbles rather than the original 900.  Contingency table p-values for all three particle size criterion are well less than 0.05 indicating there is a highly significant difference in fine sediment between Tappan Creek and its reference.  The graphs provide visual confirmation of this difference.</t>
  </si>
  <si>
    <r>
      <t xml:space="preserve">Press </t>
    </r>
    <r>
      <rPr>
        <b/>
        <sz val="10"/>
        <color indexed="10"/>
        <rFont val="Arial"/>
        <family val="2"/>
      </rPr>
      <t>ctrl-d</t>
    </r>
    <r>
      <rPr>
        <sz val="10"/>
        <rFont val="Arial"/>
        <family val="0"/>
      </rPr>
      <t xml:space="preserve"> to subsample the data set.  Click Yes when the first window pops up.  Enter 1 in the second pop up window.  Click No when the third pop up window appears.  When the macro is done running you will again see the Analysis Worksheet.  Observe the contingency table and serial correlation output, and the graphs.  After observing the output, return to this Case Study Situation Worksheet to review some comments about the output.</t>
    </r>
  </si>
  <si>
    <r>
      <t xml:space="preserve">Note the subsampling macro created a new worksheet, which is a copy of the original 900 pebble counts.  If you want to restore this data to the Data Input Worksheet, press </t>
    </r>
    <r>
      <rPr>
        <b/>
        <sz val="10"/>
        <color indexed="10"/>
        <rFont val="Arial"/>
        <family val="2"/>
      </rPr>
      <t>ctrl-k</t>
    </r>
    <r>
      <rPr>
        <sz val="10"/>
        <rFont val="Arial"/>
        <family val="0"/>
      </rPr>
      <t>.  If you do not want to save this sheet, navigate to it, then go to Edit:Delete Sheet on the main menu.</t>
    </r>
  </si>
  <si>
    <t>The following is a summary of the data you entered in the Data Input Worksheet.  Summary data are presented as 1) total number of pebble counts less than and greater than designated particle size criterion and 2) percentage of pebble counts less than the designated particle size criterion.  Also presented is a p-value for each particle size criterion.  A small p-value (for instance, less than 0.05) indicates the proportion of particles less than the criterion is probably different between your reference and study reaches.  Please note you can specify a particular particle size criterion if you wish by pressing ctrl-u.  For example, if you are interested in 16mm size particles, press ctrl-u, enter 16 in the pop-up window, then press enter (the default criterion is 4mm).</t>
  </si>
  <si>
    <t>4 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</si>
</sst>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s>
  <fonts count="39">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2"/>
    </font>
    <font>
      <b/>
      <sz val="10"/>
      <name val="Arial"/>
      <family val="2"/>
    </font>
    <font>
      <sz val="14"/>
      <name val="Arial Black"/>
      <family val="2"/>
    </font>
    <font>
      <sz val="11"/>
      <name val="Arial"/>
      <family val="2"/>
    </font>
    <font>
      <b/>
      <sz val="10.5"/>
      <name val="Arial"/>
      <family val="0"/>
    </font>
    <font>
      <b/>
      <sz val="8"/>
      <name val="Arial"/>
      <family val="2"/>
    </font>
    <font>
      <sz val="8.75"/>
      <name val="Arial"/>
      <family val="0"/>
    </font>
    <font>
      <sz val="8"/>
      <name val="Arial"/>
      <family val="2"/>
    </font>
    <font>
      <b/>
      <sz val="5.5"/>
      <name val="Arial"/>
      <family val="2"/>
    </font>
    <font>
      <sz val="8.2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i/>
      <sz val="10"/>
      <color indexed="8"/>
      <name val="Arial"/>
      <family val="2"/>
    </font>
    <font>
      <b/>
      <sz val="12"/>
      <color indexed="9"/>
      <name val="Arial"/>
      <family val="2"/>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b/>
      <sz val="14"/>
      <color indexed="9"/>
      <name val="Times New Roman"/>
      <family val="1"/>
    </font>
    <font>
      <b/>
      <sz val="12"/>
      <color indexed="9"/>
      <name val="Times New Roman"/>
      <family val="1"/>
    </font>
    <font>
      <b/>
      <sz val="10"/>
      <color indexed="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62"/>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 fontId="0" fillId="0" borderId="0" xfId="0" applyNumberFormat="1" applyAlignment="1">
      <alignment/>
    </xf>
    <xf numFmtId="0" fontId="0" fillId="2" borderId="0" xfId="0" applyFill="1" applyAlignment="1">
      <alignment/>
    </xf>
    <xf numFmtId="0" fontId="0" fillId="0" borderId="0" xfId="0" applyAlignment="1" applyProtection="1">
      <alignment/>
      <protection/>
    </xf>
    <xf numFmtId="0" fontId="0" fillId="3" borderId="0" xfId="0" applyFill="1" applyAlignment="1">
      <alignment/>
    </xf>
    <xf numFmtId="0" fontId="0" fillId="2" borderId="1" xfId="0" applyFill="1" applyBorder="1" applyAlignment="1">
      <alignment horizontal="center" vertical="center"/>
    </xf>
    <xf numFmtId="165" fontId="0" fillId="2" borderId="1" xfId="0" applyNumberFormat="1" applyFill="1" applyBorder="1" applyAlignment="1">
      <alignment horizontal="center"/>
    </xf>
    <xf numFmtId="164" fontId="8" fillId="2" borderId="2" xfId="0" applyNumberFormat="1" applyFont="1" applyFill="1" applyBorder="1" applyAlignment="1">
      <alignment/>
    </xf>
    <xf numFmtId="1" fontId="6" fillId="2" borderId="1" xfId="0" applyNumberFormat="1" applyFont="1" applyFill="1" applyBorder="1" applyAlignment="1">
      <alignment horizontal="center"/>
    </xf>
    <xf numFmtId="0" fontId="0" fillId="3" borderId="0" xfId="0" applyFill="1" applyAlignment="1" quotePrefix="1">
      <alignment/>
    </xf>
    <xf numFmtId="0" fontId="0" fillId="0" borderId="0" xfId="0" applyFont="1" applyAlignment="1">
      <alignment wrapText="1"/>
    </xf>
    <xf numFmtId="0" fontId="26"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7" fillId="4"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0" fontId="19"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5" fillId="5" borderId="0" xfId="0" applyFont="1" applyFill="1" applyAlignment="1">
      <alignment/>
    </xf>
    <xf numFmtId="0" fontId="0" fillId="5" borderId="0" xfId="0" applyFont="1" applyFill="1" applyBorder="1" applyAlignment="1">
      <alignment horizontal="left" wrapText="1"/>
    </xf>
    <xf numFmtId="0" fontId="0" fillId="3" borderId="0" xfId="0" applyFill="1" applyBorder="1" applyAlignment="1">
      <alignment/>
    </xf>
    <xf numFmtId="0" fontId="0" fillId="5" borderId="0" xfId="0" applyFill="1" applyBorder="1" applyAlignment="1">
      <alignment horizontal="left" wrapText="1"/>
    </xf>
    <xf numFmtId="0" fontId="27" fillId="4" borderId="0" xfId="0" applyFont="1" applyFill="1" applyAlignment="1">
      <alignment horizontal="center" vertical="center"/>
    </xf>
    <xf numFmtId="0" fontId="24" fillId="4" borderId="0" xfId="0" applyFont="1" applyFill="1" applyAlignment="1" applyProtection="1">
      <alignment horizontal="center" vertical="center"/>
      <protection locked="0"/>
    </xf>
    <xf numFmtId="0" fontId="28"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5" fillId="5" borderId="0" xfId="0" applyFont="1" applyFill="1" applyBorder="1" applyAlignment="1">
      <alignment horizontal="center" vertical="center"/>
    </xf>
    <xf numFmtId="0" fontId="0" fillId="5" borderId="0" xfId="0" applyFill="1" applyBorder="1" applyAlignment="1">
      <alignment horizontal="center"/>
    </xf>
    <xf numFmtId="0" fontId="28"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0" fillId="5" borderId="0" xfId="0" applyNumberFormat="1" applyFill="1" applyAlignment="1">
      <alignment/>
    </xf>
    <xf numFmtId="11" fontId="0" fillId="5" borderId="0" xfId="0" applyNumberFormat="1" applyFill="1" applyAlignment="1">
      <alignment/>
    </xf>
    <xf numFmtId="0" fontId="3" fillId="5" borderId="0" xfId="0" applyFont="1" applyFill="1" applyAlignment="1">
      <alignment horizontal="center"/>
    </xf>
    <xf numFmtId="0" fontId="5" fillId="5" borderId="1" xfId="0" applyFont="1" applyFill="1" applyBorder="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20" fillId="6" borderId="0" xfId="0" applyFont="1" applyFill="1" applyAlignment="1" applyProtection="1">
      <alignment/>
      <protection locked="0"/>
    </xf>
    <xf numFmtId="0" fontId="0" fillId="0" borderId="0" xfId="0" applyNumberFormat="1" applyAlignment="1" quotePrefix="1">
      <alignment/>
    </xf>
    <xf numFmtId="0" fontId="0" fillId="5" borderId="0" xfId="0" applyFill="1" applyAlignment="1">
      <alignment horizontal="left" wrapText="1"/>
    </xf>
    <xf numFmtId="0" fontId="0" fillId="0" borderId="0" xfId="0" applyNumberFormat="1" applyAlignment="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8" fillId="5" borderId="0" xfId="0" applyFont="1" applyFill="1" applyAlignment="1">
      <alignment horizontal="center"/>
    </xf>
    <xf numFmtId="0" fontId="28" fillId="5" borderId="0" xfId="0" applyFont="1" applyFill="1" applyAlignment="1">
      <alignment horizontal="center" vertical="center"/>
    </xf>
    <xf numFmtId="0" fontId="27"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14" fillId="5" borderId="0" xfId="0" applyFont="1" applyFill="1" applyAlignment="1" applyProtection="1">
      <alignment wrapText="1"/>
      <protection locked="0"/>
    </xf>
    <xf numFmtId="0" fontId="0" fillId="2" borderId="0" xfId="0" applyNumberFormat="1" applyFill="1" applyAlignment="1" applyProtection="1">
      <alignment/>
      <protection locked="0"/>
    </xf>
    <xf numFmtId="164" fontId="0" fillId="2" borderId="0" xfId="0" applyNumberFormat="1" applyFill="1" applyAlignment="1" applyProtection="1">
      <alignment/>
      <protection locked="0"/>
    </xf>
    <xf numFmtId="0" fontId="19" fillId="5" borderId="0" xfId="0" applyFont="1" applyFill="1" applyAlignment="1">
      <alignment/>
    </xf>
    <xf numFmtId="0" fontId="31" fillId="5" borderId="0" xfId="0" applyFont="1" applyFill="1" applyAlignment="1">
      <alignment horizontal="center"/>
    </xf>
    <xf numFmtId="0" fontId="30" fillId="5" borderId="0" xfId="0" applyFont="1" applyFill="1" applyAlignment="1">
      <alignment vertical="center" wrapText="1"/>
    </xf>
    <xf numFmtId="0" fontId="0" fillId="5" borderId="0" xfId="0" applyFont="1" applyFill="1" applyAlignment="1">
      <alignment wrapText="1"/>
    </xf>
    <xf numFmtId="0" fontId="35" fillId="4" borderId="0" xfId="0" applyFont="1" applyFill="1" applyAlignment="1">
      <alignment horizontal="center"/>
    </xf>
    <xf numFmtId="0" fontId="0" fillId="6" borderId="0" xfId="0" applyFill="1" applyAlignment="1" applyProtection="1">
      <alignment/>
      <protection locked="0"/>
    </xf>
    <xf numFmtId="0" fontId="3" fillId="5" borderId="0" xfId="0" applyFont="1" applyFill="1" applyAlignment="1" applyProtection="1">
      <alignment horizontal="center"/>
      <protection/>
    </xf>
    <xf numFmtId="0" fontId="0" fillId="3" borderId="0" xfId="0" applyFill="1" applyAlignment="1" applyProtection="1">
      <alignment/>
      <protection/>
    </xf>
    <xf numFmtId="0" fontId="0" fillId="5" borderId="0" xfId="0" applyFill="1" applyAlignment="1" applyProtection="1">
      <alignment/>
      <protection/>
    </xf>
    <xf numFmtId="0" fontId="33" fillId="4" borderId="0" xfId="0" applyFont="1" applyFill="1" applyAlignment="1" applyProtection="1">
      <alignment horizontal="center"/>
      <protection/>
    </xf>
    <xf numFmtId="0" fontId="21" fillId="5" borderId="0" xfId="0" applyFont="1" applyFill="1" applyAlignment="1" applyProtection="1">
      <alignment horizontal="center"/>
      <protection/>
    </xf>
    <xf numFmtId="0" fontId="19" fillId="4" borderId="0" xfId="0" applyFont="1" applyFill="1" applyAlignment="1" applyProtection="1">
      <alignment/>
      <protection/>
    </xf>
    <xf numFmtId="0" fontId="20" fillId="5" borderId="0" xfId="0" applyFont="1" applyFill="1" applyAlignment="1" applyProtection="1">
      <alignment/>
      <protection/>
    </xf>
    <xf numFmtId="0" fontId="22" fillId="5" borderId="0" xfId="0" applyFont="1" applyFill="1" applyAlignment="1" applyProtection="1">
      <alignment vertical="center" wrapText="1"/>
      <protection/>
    </xf>
    <xf numFmtId="0" fontId="22" fillId="5" borderId="0" xfId="0" applyFont="1" applyFill="1" applyAlignment="1" applyProtection="1">
      <alignment wrapText="1"/>
      <protection/>
    </xf>
    <xf numFmtId="0" fontId="23" fillId="5" borderId="0" xfId="0" applyFont="1" applyFill="1" applyAlignment="1" applyProtection="1">
      <alignment vertical="center"/>
      <protection/>
    </xf>
    <xf numFmtId="0" fontId="36" fillId="4" borderId="0" xfId="0" applyFont="1" applyFill="1" applyAlignment="1" applyProtection="1">
      <alignment horizontal="center"/>
      <protection/>
    </xf>
    <xf numFmtId="0" fontId="37" fillId="4" borderId="0" xfId="0" applyFont="1" applyFill="1" applyAlignment="1" applyProtection="1">
      <alignment horizontal="center"/>
      <protection/>
    </xf>
    <xf numFmtId="0" fontId="38" fillId="5" borderId="0" xfId="0" applyFont="1" applyFill="1" applyAlignment="1" applyProtection="1">
      <alignment vertical="center" wrapText="1"/>
      <protection/>
    </xf>
    <xf numFmtId="0" fontId="5" fillId="7" borderId="0" xfId="0" applyFont="1" applyFill="1" applyAlignment="1">
      <alignment vertical="center"/>
    </xf>
    <xf numFmtId="0" fontId="0" fillId="7" borderId="0" xfId="0" applyFill="1" applyAlignment="1">
      <alignment wrapText="1"/>
    </xf>
    <xf numFmtId="0" fontId="0" fillId="2" borderId="1" xfId="0" applyFill="1" applyBorder="1" applyAlignment="1" applyProtection="1">
      <alignment horizontal="center" vertical="center"/>
      <protection locked="0"/>
    </xf>
    <xf numFmtId="0" fontId="34" fillId="4" borderId="0" xfId="0" applyFont="1" applyFill="1" applyAlignment="1">
      <alignment horizontal="center" vertical="center"/>
    </xf>
    <xf numFmtId="0" fontId="35" fillId="4" borderId="0" xfId="0" applyFont="1" applyFill="1" applyAlignment="1">
      <alignment horizontal="center"/>
    </xf>
    <xf numFmtId="0" fontId="29" fillId="8" borderId="0" xfId="0" applyFont="1" applyFill="1" applyAlignment="1">
      <alignment horizontal="center"/>
    </xf>
    <xf numFmtId="0" fontId="35" fillId="4" borderId="0" xfId="0" applyFont="1" applyFill="1" applyAlignment="1">
      <alignment horizontal="center" vertical="center"/>
    </xf>
    <xf numFmtId="0" fontId="5" fillId="5" borderId="0" xfId="0" applyFont="1" applyFill="1" applyAlignment="1" applyProtection="1">
      <alignment horizontal="center"/>
      <protection locked="0"/>
    </xf>
    <xf numFmtId="0" fontId="5" fillId="5" borderId="0" xfId="0" applyFont="1" applyFill="1" applyAlignment="1">
      <alignment horizontal="center"/>
    </xf>
    <xf numFmtId="0" fontId="0" fillId="5" borderId="0" xfId="0" applyFill="1" applyAlignment="1">
      <alignment vertical="center" wrapText="1"/>
    </xf>
    <xf numFmtId="0" fontId="0" fillId="5" borderId="0" xfId="0" applyFont="1" applyFill="1" applyAlignment="1">
      <alignment horizontal="left" vertical="center" wrapText="1"/>
    </xf>
    <xf numFmtId="0" fontId="0" fillId="0" borderId="0" xfId="0" applyAlignment="1">
      <alignment horizontal="left" vertical="center" wrapText="1"/>
    </xf>
    <xf numFmtId="0" fontId="9" fillId="5" borderId="1" xfId="0" applyFont="1" applyFill="1" applyBorder="1" applyAlignment="1">
      <alignment horizontal="center"/>
    </xf>
    <xf numFmtId="0" fontId="0" fillId="5" borderId="0" xfId="0" applyFill="1" applyAlignment="1">
      <alignment horizontal="lef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Particle Size Distribution</a:t>
            </a:r>
          </a:p>
        </c:rich>
      </c:tx>
      <c:layout/>
      <c:spPr>
        <a:noFill/>
        <a:ln>
          <a:noFill/>
        </a:ln>
      </c:spPr>
    </c:title>
    <c:plotArea>
      <c:layout/>
      <c:scatterChart>
        <c:scatterStyle val="smoothMarker"/>
        <c:varyColors val="0"/>
        <c:ser>
          <c:idx val="0"/>
          <c:order val="0"/>
          <c:tx>
            <c:strRef>
              <c:f>Analysis!$B$43</c:f>
              <c:strCache>
                <c:ptCount val="1"/>
                <c:pt idx="0">
                  <c:v>Reference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Analysis!$A$44:$A$55</c:f>
              <c:numCache/>
            </c:numRef>
          </c:xVal>
          <c:yVal>
            <c:numRef>
              <c:f>Analysis!$B$44:$B$55</c:f>
              <c:numCache/>
            </c:numRef>
          </c:yVal>
          <c:smooth val="1"/>
        </c:ser>
        <c:ser>
          <c:idx val="1"/>
          <c:order val="1"/>
          <c:tx>
            <c:strRef>
              <c:f>Analysis!$C$43</c:f>
              <c:strCache>
                <c:ptCount val="1"/>
                <c:pt idx="0">
                  <c:v>Study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Analysis!$A$44:$A$55</c:f>
              <c:numCache/>
            </c:numRef>
          </c:xVal>
          <c:yVal>
            <c:numRef>
              <c:f>Analysis!$C$44:$C$55</c:f>
              <c:numCache/>
            </c:numRef>
          </c:yVal>
          <c:smooth val="1"/>
        </c:ser>
        <c:axId val="57096697"/>
        <c:axId val="44108226"/>
      </c:scatterChart>
      <c:valAx>
        <c:axId val="57096697"/>
        <c:scaling>
          <c:logBase val="10"/>
          <c:orientation val="minMax"/>
        </c:scaling>
        <c:axPos val="b"/>
        <c:title>
          <c:tx>
            <c:rich>
              <a:bodyPr vert="horz" rot="0" anchor="ctr"/>
              <a:lstStyle/>
              <a:p>
                <a:pPr algn="ctr">
                  <a:defRPr/>
                </a:pPr>
                <a:r>
                  <a:rPr lang="en-US" cap="none" sz="8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108226"/>
        <c:crosses val="autoZero"/>
        <c:crossBetween val="midCat"/>
        <c:dispUnits/>
      </c:valAx>
      <c:valAx>
        <c:axId val="44108226"/>
        <c:scaling>
          <c:orientation val="minMax"/>
          <c:max val="100"/>
        </c:scaling>
        <c:axPos val="l"/>
        <c:title>
          <c:tx>
            <c:rich>
              <a:bodyPr vert="horz" rot="-5400000" anchor="ctr"/>
              <a:lstStyle/>
              <a:p>
                <a:pPr algn="ctr">
                  <a:defRPr/>
                </a:pPr>
                <a:r>
                  <a:rPr lang="en-US" cap="none" sz="800"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096697"/>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Particle Size Distribution</a:t>
            </a:r>
          </a:p>
        </c:rich>
      </c:tx>
      <c:layout/>
      <c:spPr>
        <a:noFill/>
        <a:ln>
          <a:noFill/>
        </a:ln>
      </c:spPr>
    </c:title>
    <c:plotArea>
      <c:layout/>
      <c:barChart>
        <c:barDir val="col"/>
        <c:grouping val="clustered"/>
        <c:varyColors val="0"/>
        <c:ser>
          <c:idx val="0"/>
          <c:order val="0"/>
          <c:tx>
            <c:strRef>
              <c:f>Analysis!$B$58</c:f>
              <c:strCache>
                <c:ptCount val="1"/>
                <c:pt idx="0">
                  <c:v>Reference</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Analysis!$A$59:$A$70</c:f>
              <c:numCache/>
            </c:numRef>
          </c:cat>
          <c:val>
            <c:numRef>
              <c:f>Analysis!$B$59:$B$70</c:f>
              <c:numCache/>
            </c:numRef>
          </c:val>
        </c:ser>
        <c:ser>
          <c:idx val="1"/>
          <c:order val="1"/>
          <c:tx>
            <c:strRef>
              <c:f>Analysis!$C$58</c:f>
              <c:strCache>
                <c:ptCount val="1"/>
                <c:pt idx="0">
                  <c:v>Study</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Analysis!$A$59:$A$70</c:f>
              <c:numCache/>
            </c:numRef>
          </c:cat>
          <c:val>
            <c:numRef>
              <c:f>Analysis!$C$59:$C$70</c:f>
              <c:numCache/>
            </c:numRef>
          </c:val>
        </c:ser>
        <c:axId val="61429715"/>
        <c:axId val="15996524"/>
      </c:barChart>
      <c:catAx>
        <c:axId val="61429715"/>
        <c:scaling>
          <c:orientation val="minMax"/>
        </c:scaling>
        <c:axPos val="b"/>
        <c:title>
          <c:tx>
            <c:rich>
              <a:bodyPr vert="horz" rot="0" anchor="ctr"/>
              <a:lstStyle/>
              <a:p>
                <a:pPr algn="ctr">
                  <a:defRPr/>
                </a:pPr>
                <a:r>
                  <a:rPr lang="en-US" cap="none" sz="8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5996524"/>
        <c:crosses val="autoZero"/>
        <c:auto val="1"/>
        <c:lblOffset val="100"/>
        <c:noMultiLvlLbl val="0"/>
      </c:catAx>
      <c:valAx>
        <c:axId val="15996524"/>
        <c:scaling>
          <c:orientation val="minMax"/>
        </c:scaling>
        <c:axPos val="l"/>
        <c:title>
          <c:tx>
            <c:rich>
              <a:bodyPr vert="horz" rot="-5400000" anchor="ctr"/>
              <a:lstStyle/>
              <a:p>
                <a:pPr algn="ctr">
                  <a:defRPr/>
                </a:pPr>
                <a:r>
                  <a:rPr lang="en-US" cap="none" sz="550"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42971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41</xdr:row>
      <xdr:rowOff>9525</xdr:rowOff>
    </xdr:from>
    <xdr:to>
      <xdr:col>11</xdr:col>
      <xdr:colOff>0</xdr:colOff>
      <xdr:row>55</xdr:row>
      <xdr:rowOff>0</xdr:rowOff>
    </xdr:to>
    <xdr:graphicFrame>
      <xdr:nvGraphicFramePr>
        <xdr:cNvPr id="1" name="Chart 3"/>
        <xdr:cNvGraphicFramePr/>
      </xdr:nvGraphicFramePr>
      <xdr:xfrm>
        <a:off x="3571875" y="7705725"/>
        <a:ext cx="4400550" cy="24193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56</xdr:row>
      <xdr:rowOff>9525</xdr:rowOff>
    </xdr:from>
    <xdr:to>
      <xdr:col>11</xdr:col>
      <xdr:colOff>0</xdr:colOff>
      <xdr:row>70</xdr:row>
      <xdr:rowOff>0</xdr:rowOff>
    </xdr:to>
    <xdr:graphicFrame>
      <xdr:nvGraphicFramePr>
        <xdr:cNvPr id="2" name="Chart 4"/>
        <xdr:cNvGraphicFramePr/>
      </xdr:nvGraphicFramePr>
      <xdr:xfrm>
        <a:off x="3571875" y="10296525"/>
        <a:ext cx="4400550" cy="2419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252"/>
  <sheetViews>
    <sheetView showGridLines="0" showRowColHeaders="0" tabSelected="1" showOutlineSymbols="0" workbookViewId="0" topLeftCell="A1">
      <selection activeCell="A1" sqref="A1"/>
    </sheetView>
  </sheetViews>
  <sheetFormatPr defaultColWidth="9.140625" defaultRowHeight="12.75"/>
  <cols>
    <col min="1" max="1" width="1.7109375" style="0" customWidth="1"/>
    <col min="2" max="2" width="122.421875" style="0" customWidth="1"/>
    <col min="3" max="3" width="1.7109375" style="0" customWidth="1"/>
  </cols>
  <sheetData>
    <row r="1" spans="1:3" ht="9" customHeight="1">
      <c r="A1" s="12"/>
      <c r="B1" s="26"/>
      <c r="C1" s="12"/>
    </row>
    <row r="2" spans="1:3" ht="0.75" customHeight="1">
      <c r="A2" s="12"/>
      <c r="B2" s="14"/>
      <c r="C2" s="12"/>
    </row>
    <row r="3" spans="1:3" ht="0.75" customHeight="1">
      <c r="A3" s="12"/>
      <c r="B3" s="15"/>
      <c r="C3" s="12"/>
    </row>
    <row r="4" spans="1:3" ht="25.5">
      <c r="A4" s="12"/>
      <c r="B4" s="73" t="s">
        <v>43</v>
      </c>
      <c r="C4" s="12"/>
    </row>
    <row r="5" spans="1:3" ht="6" customHeight="1">
      <c r="A5" s="12"/>
      <c r="B5" s="73"/>
      <c r="C5" s="12"/>
    </row>
    <row r="6" spans="1:3" ht="18.75">
      <c r="A6" s="12"/>
      <c r="B6" s="80" t="s">
        <v>85</v>
      </c>
      <c r="C6" s="12"/>
    </row>
    <row r="7" spans="1:3" ht="15.75">
      <c r="A7" s="12"/>
      <c r="B7" s="81" t="s">
        <v>86</v>
      </c>
      <c r="C7" s="12"/>
    </row>
    <row r="8" spans="1:3" ht="6" customHeight="1">
      <c r="A8" s="12"/>
      <c r="B8" s="75"/>
      <c r="C8" s="12"/>
    </row>
    <row r="9" spans="1:3" ht="6" customHeight="1">
      <c r="A9" s="13"/>
      <c r="B9" s="76"/>
      <c r="C9" s="13"/>
    </row>
    <row r="10" spans="1:3" ht="15.75">
      <c r="A10" s="13"/>
      <c r="B10" s="74" t="s">
        <v>44</v>
      </c>
      <c r="C10" s="13"/>
    </row>
    <row r="11" spans="1:3" ht="6" customHeight="1">
      <c r="A11" s="13"/>
      <c r="B11" s="74"/>
      <c r="C11" s="13"/>
    </row>
    <row r="12" spans="1:3" ht="89.25" customHeight="1">
      <c r="A12" s="13"/>
      <c r="B12" s="77" t="s">
        <v>83</v>
      </c>
      <c r="C12" s="13"/>
    </row>
    <row r="13" spans="1:3" ht="6.75" customHeight="1">
      <c r="A13" s="13"/>
      <c r="B13" s="78"/>
      <c r="C13" s="13"/>
    </row>
    <row r="14" spans="1:3" ht="6" customHeight="1">
      <c r="A14" s="13"/>
      <c r="B14" s="76"/>
      <c r="C14" s="13"/>
    </row>
    <row r="15" spans="1:3" ht="15.75">
      <c r="A15" s="13"/>
      <c r="B15" s="74" t="s">
        <v>47</v>
      </c>
      <c r="C15" s="13"/>
    </row>
    <row r="16" spans="1:3" ht="6" customHeight="1">
      <c r="A16" s="13"/>
      <c r="B16" s="76"/>
      <c r="C16" s="13"/>
    </row>
    <row r="17" spans="1:3" ht="15">
      <c r="A17" s="13"/>
      <c r="B17" s="79" t="s">
        <v>45</v>
      </c>
      <c r="C17" s="13"/>
    </row>
    <row r="18" spans="1:3" ht="6" customHeight="1">
      <c r="A18" s="13"/>
      <c r="B18" s="76"/>
      <c r="C18" s="13"/>
    </row>
    <row r="19" spans="1:3" ht="40.5" customHeight="1">
      <c r="A19" s="13"/>
      <c r="B19" s="77" t="s">
        <v>68</v>
      </c>
      <c r="C19" s="13"/>
    </row>
    <row r="20" spans="1:3" ht="6" customHeight="1">
      <c r="A20" s="13"/>
      <c r="B20" s="76"/>
      <c r="C20" s="13"/>
    </row>
    <row r="21" spans="1:3" ht="51">
      <c r="A21" s="13"/>
      <c r="B21" s="77" t="s">
        <v>69</v>
      </c>
      <c r="C21" s="13"/>
    </row>
    <row r="22" spans="1:3" ht="6" customHeight="1">
      <c r="A22" s="13"/>
      <c r="B22" s="76"/>
      <c r="C22" s="13"/>
    </row>
    <row r="23" spans="1:3" ht="15">
      <c r="A23" s="13"/>
      <c r="B23" s="79" t="s">
        <v>46</v>
      </c>
      <c r="C23" s="13"/>
    </row>
    <row r="24" spans="1:3" ht="6" customHeight="1">
      <c r="A24" s="13"/>
      <c r="B24" s="76"/>
      <c r="C24" s="13"/>
    </row>
    <row r="25" spans="1:3" s="10" customFormat="1" ht="25.5">
      <c r="A25" s="67"/>
      <c r="B25" s="77" t="s">
        <v>70</v>
      </c>
      <c r="C25" s="67"/>
    </row>
    <row r="26" spans="1:3" ht="6" customHeight="1">
      <c r="A26" s="13"/>
      <c r="B26" s="76"/>
      <c r="C26" s="13"/>
    </row>
    <row r="27" spans="1:3" ht="15">
      <c r="A27" s="13"/>
      <c r="B27" s="79" t="s">
        <v>48</v>
      </c>
      <c r="C27" s="13"/>
    </row>
    <row r="28" spans="1:3" ht="6" customHeight="1">
      <c r="A28" s="13"/>
      <c r="B28" s="76"/>
      <c r="C28" s="13"/>
    </row>
    <row r="29" spans="1:3" ht="37.5" customHeight="1">
      <c r="A29" s="13"/>
      <c r="B29" s="77" t="s">
        <v>87</v>
      </c>
      <c r="C29" s="13"/>
    </row>
    <row r="30" spans="1:3" ht="6" customHeight="1">
      <c r="A30" s="13"/>
      <c r="B30" s="76"/>
      <c r="C30" s="13"/>
    </row>
    <row r="31" spans="1:3" ht="15">
      <c r="A31" s="13"/>
      <c r="B31" s="79" t="s">
        <v>58</v>
      </c>
      <c r="C31" s="13"/>
    </row>
    <row r="32" spans="1:3" ht="6" customHeight="1">
      <c r="A32" s="13"/>
      <c r="B32" s="76"/>
      <c r="C32" s="13"/>
    </row>
    <row r="33" spans="1:3" ht="39.75" customHeight="1">
      <c r="A33" s="13"/>
      <c r="B33" s="77" t="s">
        <v>71</v>
      </c>
      <c r="C33" s="13"/>
    </row>
    <row r="34" spans="1:3" ht="6" customHeight="1">
      <c r="A34" s="13"/>
      <c r="B34" s="77"/>
      <c r="C34" s="13"/>
    </row>
    <row r="35" spans="1:3" ht="29.25" customHeight="1">
      <c r="A35" s="13"/>
      <c r="B35" s="82" t="s">
        <v>88</v>
      </c>
      <c r="C35" s="13"/>
    </row>
    <row r="36" spans="1:3" ht="6" customHeight="1">
      <c r="A36" s="13"/>
      <c r="B36" s="76"/>
      <c r="C36" s="13"/>
    </row>
    <row r="37" ht="15">
      <c r="B37" s="44"/>
    </row>
    <row r="38" ht="15">
      <c r="B38" s="44"/>
    </row>
    <row r="39" ht="15">
      <c r="B39" s="44"/>
    </row>
    <row r="40" ht="15">
      <c r="B40" s="44"/>
    </row>
    <row r="41" ht="15">
      <c r="B41" s="44"/>
    </row>
    <row r="42" ht="15">
      <c r="B42" s="44"/>
    </row>
    <row r="43" ht="15">
      <c r="B43" s="44"/>
    </row>
    <row r="44" ht="15">
      <c r="B44" s="44"/>
    </row>
    <row r="45" ht="15">
      <c r="B45" s="44"/>
    </row>
    <row r="46" ht="15">
      <c r="B46" s="44"/>
    </row>
    <row r="47" ht="15">
      <c r="B47" s="44"/>
    </row>
    <row r="48" ht="15">
      <c r="B48" s="44"/>
    </row>
    <row r="49" ht="15">
      <c r="B49" s="44"/>
    </row>
    <row r="50" ht="15">
      <c r="B50" s="44"/>
    </row>
    <row r="51" ht="15">
      <c r="B51" s="44"/>
    </row>
    <row r="52" ht="15">
      <c r="B52" s="44"/>
    </row>
    <row r="53" ht="15">
      <c r="B53" s="44"/>
    </row>
    <row r="54" ht="15">
      <c r="B54" s="44"/>
    </row>
    <row r="55" ht="15">
      <c r="B55" s="44"/>
    </row>
    <row r="56" ht="15">
      <c r="B56" s="44"/>
    </row>
    <row r="57" ht="15">
      <c r="B57" s="44"/>
    </row>
    <row r="58" ht="15">
      <c r="B58" s="44"/>
    </row>
    <row r="59" ht="15">
      <c r="B59" s="44"/>
    </row>
    <row r="60" ht="15">
      <c r="B60" s="44"/>
    </row>
    <row r="61" ht="15">
      <c r="B61" s="44"/>
    </row>
    <row r="62" ht="15">
      <c r="B62" s="44"/>
    </row>
    <row r="63" ht="15">
      <c r="B63" s="44"/>
    </row>
    <row r="64" ht="15">
      <c r="B64" s="44"/>
    </row>
    <row r="65" ht="15">
      <c r="B65" s="44"/>
    </row>
    <row r="66" ht="15">
      <c r="B66" s="44"/>
    </row>
    <row r="67" ht="15">
      <c r="B67" s="44"/>
    </row>
    <row r="68" ht="15">
      <c r="B68" s="44"/>
    </row>
    <row r="69" ht="15">
      <c r="B69" s="44"/>
    </row>
    <row r="70" ht="15">
      <c r="B70" s="44"/>
    </row>
    <row r="71" ht="15">
      <c r="B71" s="44"/>
    </row>
    <row r="72" ht="15">
      <c r="B72" s="44"/>
    </row>
    <row r="73" ht="15">
      <c r="B73" s="44"/>
    </row>
    <row r="74" ht="15">
      <c r="B74" s="44"/>
    </row>
    <row r="75" ht="15">
      <c r="B75" s="44"/>
    </row>
    <row r="76" ht="15">
      <c r="B76" s="44"/>
    </row>
    <row r="77" ht="15">
      <c r="B77" s="44"/>
    </row>
    <row r="78" ht="15">
      <c r="B78" s="44"/>
    </row>
    <row r="79" ht="15">
      <c r="B79" s="44"/>
    </row>
    <row r="80" ht="15">
      <c r="B80" s="44"/>
    </row>
    <row r="81" ht="15">
      <c r="B81" s="44"/>
    </row>
    <row r="82" ht="15">
      <c r="B82" s="44"/>
    </row>
    <row r="83" ht="15">
      <c r="B83" s="44"/>
    </row>
    <row r="84" ht="15">
      <c r="B84" s="44"/>
    </row>
    <row r="85" ht="15">
      <c r="B85" s="44"/>
    </row>
    <row r="86" ht="15">
      <c r="B86" s="44"/>
    </row>
    <row r="87" ht="15">
      <c r="B87" s="44"/>
    </row>
    <row r="88" ht="15">
      <c r="B88" s="44"/>
    </row>
    <row r="89" ht="15">
      <c r="B89" s="44"/>
    </row>
    <row r="90" ht="15">
      <c r="B90" s="44"/>
    </row>
    <row r="91" ht="15">
      <c r="B91" s="44"/>
    </row>
    <row r="92" ht="15">
      <c r="B92" s="44"/>
    </row>
    <row r="93" ht="15">
      <c r="B93" s="44"/>
    </row>
    <row r="94" ht="15">
      <c r="B94" s="44"/>
    </row>
    <row r="95" ht="15">
      <c r="B95" s="44"/>
    </row>
    <row r="96" ht="15">
      <c r="B96" s="44"/>
    </row>
    <row r="97" ht="15">
      <c r="B97" s="44"/>
    </row>
    <row r="98" ht="15">
      <c r="B98" s="44"/>
    </row>
    <row r="99" ht="15">
      <c r="B99" s="44"/>
    </row>
    <row r="100" ht="15">
      <c r="B100" s="44"/>
    </row>
    <row r="101" ht="15">
      <c r="B101" s="44"/>
    </row>
    <row r="102" ht="15">
      <c r="B102" s="44"/>
    </row>
    <row r="103" ht="15">
      <c r="B103" s="44"/>
    </row>
    <row r="104" ht="15">
      <c r="B104" s="44"/>
    </row>
    <row r="105" ht="15">
      <c r="B105" s="44"/>
    </row>
    <row r="106" ht="15">
      <c r="B106" s="44"/>
    </row>
    <row r="107" ht="15">
      <c r="B107" s="44"/>
    </row>
    <row r="108" ht="15">
      <c r="B108" s="44"/>
    </row>
    <row r="109" ht="15">
      <c r="B109" s="44"/>
    </row>
    <row r="110" ht="15">
      <c r="B110" s="44"/>
    </row>
    <row r="111" ht="15">
      <c r="B111" s="44"/>
    </row>
    <row r="112" ht="15">
      <c r="B112" s="44"/>
    </row>
    <row r="113" ht="15">
      <c r="B113" s="44"/>
    </row>
    <row r="114" ht="15">
      <c r="B114" s="44"/>
    </row>
    <row r="115" ht="15">
      <c r="B115" s="44"/>
    </row>
    <row r="116" ht="15">
      <c r="B116" s="44"/>
    </row>
    <row r="117" ht="15">
      <c r="B117" s="44"/>
    </row>
    <row r="118" ht="15">
      <c r="B118" s="44"/>
    </row>
    <row r="119" ht="15">
      <c r="B119" s="44"/>
    </row>
    <row r="120" ht="15">
      <c r="B120" s="44"/>
    </row>
    <row r="121" ht="15">
      <c r="B121" s="44"/>
    </row>
    <row r="122" ht="15">
      <c r="B122" s="44"/>
    </row>
    <row r="123" ht="15">
      <c r="B123" s="44"/>
    </row>
    <row r="124" ht="15">
      <c r="B124" s="44"/>
    </row>
    <row r="125" ht="15">
      <c r="B125" s="44"/>
    </row>
    <row r="126" ht="15">
      <c r="B126" s="44"/>
    </row>
    <row r="127" ht="15">
      <c r="B127" s="44"/>
    </row>
    <row r="128" ht="15">
      <c r="B128" s="44"/>
    </row>
    <row r="129" ht="15">
      <c r="B129" s="44"/>
    </row>
    <row r="130" ht="15">
      <c r="B130" s="44"/>
    </row>
    <row r="131" ht="15">
      <c r="B131" s="44"/>
    </row>
    <row r="132" ht="15">
      <c r="B132" s="44"/>
    </row>
    <row r="133" ht="15">
      <c r="B133" s="44"/>
    </row>
    <row r="134" ht="15">
      <c r="B134" s="44"/>
    </row>
    <row r="135" ht="15">
      <c r="B135" s="44"/>
    </row>
    <row r="136" ht="15">
      <c r="B136" s="44"/>
    </row>
    <row r="137" ht="15">
      <c r="B137" s="44"/>
    </row>
    <row r="138" ht="15">
      <c r="B138" s="44"/>
    </row>
    <row r="139" ht="15">
      <c r="B139" s="44"/>
    </row>
    <row r="140" ht="15">
      <c r="B140" s="44"/>
    </row>
    <row r="141" ht="15">
      <c r="B141" s="44"/>
    </row>
    <row r="142" ht="15">
      <c r="B142" s="44"/>
    </row>
    <row r="143" ht="15">
      <c r="B143" s="44"/>
    </row>
    <row r="144" ht="15">
      <c r="B144" s="44"/>
    </row>
    <row r="145" ht="15">
      <c r="B145" s="44"/>
    </row>
    <row r="146" ht="15">
      <c r="B146" s="44"/>
    </row>
    <row r="147" ht="15">
      <c r="B147" s="44"/>
    </row>
    <row r="148" ht="15">
      <c r="B148" s="44"/>
    </row>
    <row r="149" ht="15">
      <c r="B149" s="44"/>
    </row>
    <row r="150" ht="15">
      <c r="B150" s="44"/>
    </row>
    <row r="151" ht="15">
      <c r="B151" s="44"/>
    </row>
    <row r="152" ht="15">
      <c r="B152" s="44"/>
    </row>
    <row r="153" ht="15">
      <c r="B153" s="44"/>
    </row>
    <row r="154" ht="15">
      <c r="B154" s="44"/>
    </row>
    <row r="155" ht="15">
      <c r="B155" s="44"/>
    </row>
    <row r="156" ht="15">
      <c r="B156" s="44"/>
    </row>
    <row r="157" ht="15">
      <c r="B157" s="44"/>
    </row>
    <row r="158" ht="15">
      <c r="B158" s="44"/>
    </row>
    <row r="159" ht="15">
      <c r="B159" s="44"/>
    </row>
    <row r="160" ht="15">
      <c r="B160" s="44"/>
    </row>
    <row r="161" ht="15">
      <c r="B161" s="44"/>
    </row>
    <row r="162" ht="15">
      <c r="B162" s="44"/>
    </row>
    <row r="163" ht="15">
      <c r="B163" s="44"/>
    </row>
    <row r="164" ht="15">
      <c r="B164" s="44"/>
    </row>
    <row r="165" ht="15">
      <c r="B165" s="44"/>
    </row>
    <row r="166" ht="15">
      <c r="B166" s="44"/>
    </row>
    <row r="167" ht="15">
      <c r="B167" s="44"/>
    </row>
    <row r="168" ht="15">
      <c r="B168" s="44"/>
    </row>
    <row r="169" ht="15">
      <c r="B169" s="44"/>
    </row>
    <row r="170" ht="15">
      <c r="B170" s="44"/>
    </row>
    <row r="171" ht="15">
      <c r="B171" s="44"/>
    </row>
    <row r="172" ht="15">
      <c r="B172" s="44"/>
    </row>
    <row r="173" ht="15">
      <c r="B173" s="44"/>
    </row>
    <row r="174" ht="15">
      <c r="B174" s="44"/>
    </row>
    <row r="175" ht="15">
      <c r="B175" s="44"/>
    </row>
    <row r="176" ht="15">
      <c r="B176" s="44"/>
    </row>
    <row r="177" ht="15">
      <c r="B177" s="44"/>
    </row>
    <row r="178" ht="15">
      <c r="B178" s="44"/>
    </row>
    <row r="179" ht="15">
      <c r="B179" s="44"/>
    </row>
    <row r="180" ht="15">
      <c r="B180" s="44"/>
    </row>
    <row r="181" ht="15">
      <c r="B181" s="44"/>
    </row>
    <row r="182" ht="15">
      <c r="B182" s="44"/>
    </row>
    <row r="183" ht="15">
      <c r="B183" s="44"/>
    </row>
    <row r="184" ht="15">
      <c r="B184" s="44"/>
    </row>
    <row r="185" ht="15">
      <c r="B185" s="44"/>
    </row>
    <row r="186" ht="15">
      <c r="B186" s="44"/>
    </row>
    <row r="187" ht="15">
      <c r="B187" s="44"/>
    </row>
    <row r="188" ht="15">
      <c r="B188" s="44"/>
    </row>
    <row r="189" ht="15">
      <c r="B189" s="44"/>
    </row>
    <row r="190" ht="15">
      <c r="B190" s="44"/>
    </row>
    <row r="191" ht="15">
      <c r="B191" s="44"/>
    </row>
    <row r="192" ht="15">
      <c r="B192" s="44"/>
    </row>
    <row r="193" ht="15">
      <c r="B193" s="44"/>
    </row>
    <row r="194" ht="15">
      <c r="B194" s="44"/>
    </row>
    <row r="195" ht="15">
      <c r="B195" s="44"/>
    </row>
    <row r="196" ht="15">
      <c r="B196" s="44"/>
    </row>
    <row r="197" ht="15">
      <c r="B197" s="44"/>
    </row>
    <row r="198" ht="15">
      <c r="B198" s="44"/>
    </row>
    <row r="199" ht="15">
      <c r="B199" s="44"/>
    </row>
    <row r="200" ht="15">
      <c r="B200" s="44"/>
    </row>
    <row r="201" ht="15">
      <c r="B201" s="44"/>
    </row>
    <row r="202" ht="15">
      <c r="B202" s="44"/>
    </row>
    <row r="203" ht="15">
      <c r="B203" s="44"/>
    </row>
    <row r="204" ht="15">
      <c r="B204" s="44"/>
    </row>
    <row r="205" ht="15">
      <c r="B205" s="44"/>
    </row>
    <row r="206" ht="15">
      <c r="B206" s="44"/>
    </row>
    <row r="207" ht="15">
      <c r="B207" s="44"/>
    </row>
    <row r="208" ht="15">
      <c r="B208" s="44"/>
    </row>
    <row r="209" ht="15">
      <c r="B209" s="44"/>
    </row>
    <row r="210" ht="15">
      <c r="B210" s="44"/>
    </row>
    <row r="211" ht="15">
      <c r="B211" s="44"/>
    </row>
    <row r="212" ht="15">
      <c r="B212" s="44"/>
    </row>
    <row r="213" ht="15">
      <c r="B213" s="44"/>
    </row>
    <row r="214" ht="15">
      <c r="B214" s="44"/>
    </row>
    <row r="215" ht="15">
      <c r="B215" s="44"/>
    </row>
    <row r="216" ht="15">
      <c r="B216" s="44"/>
    </row>
    <row r="217" ht="15">
      <c r="B217" s="44"/>
    </row>
    <row r="218" ht="15">
      <c r="B218" s="44"/>
    </row>
    <row r="219" ht="15">
      <c r="B219" s="44"/>
    </row>
    <row r="220" ht="15">
      <c r="B220" s="44"/>
    </row>
    <row r="221" ht="15">
      <c r="B221" s="44"/>
    </row>
    <row r="222" ht="15">
      <c r="B222" s="44"/>
    </row>
    <row r="223" ht="15">
      <c r="B223" s="44"/>
    </row>
    <row r="224" ht="15">
      <c r="B224" s="44"/>
    </row>
    <row r="225" ht="15">
      <c r="B225" s="44"/>
    </row>
    <row r="226" ht="15">
      <c r="B226" s="44"/>
    </row>
    <row r="227" ht="15">
      <c r="B227" s="44"/>
    </row>
    <row r="228" ht="15">
      <c r="B228" s="44"/>
    </row>
    <row r="229" ht="15">
      <c r="B229" s="44"/>
    </row>
    <row r="230" ht="15">
      <c r="B230" s="44"/>
    </row>
    <row r="231" ht="15">
      <c r="B231" s="44"/>
    </row>
    <row r="232" ht="15">
      <c r="B232" s="44"/>
    </row>
    <row r="233" ht="15">
      <c r="B233" s="44"/>
    </row>
    <row r="234" ht="15">
      <c r="B234" s="44"/>
    </row>
    <row r="235" ht="15">
      <c r="B235" s="44"/>
    </row>
    <row r="236" ht="15">
      <c r="B236" s="44"/>
    </row>
    <row r="237" ht="15">
      <c r="B237" s="44"/>
    </row>
    <row r="238" ht="15">
      <c r="B238" s="44"/>
    </row>
    <row r="239" ht="15">
      <c r="B239" s="44"/>
    </row>
    <row r="240" ht="15">
      <c r="B240" s="44"/>
    </row>
    <row r="241" ht="15">
      <c r="B241" s="44"/>
    </row>
    <row r="242" ht="15">
      <c r="B242" s="44"/>
    </row>
    <row r="243" ht="15">
      <c r="B243" s="44"/>
    </row>
    <row r="244" ht="15">
      <c r="B244" s="44"/>
    </row>
    <row r="245" ht="15">
      <c r="B245" s="44"/>
    </row>
    <row r="246" ht="15">
      <c r="B246" s="44"/>
    </row>
    <row r="247" ht="15">
      <c r="B247" s="44"/>
    </row>
    <row r="248" ht="15">
      <c r="B248" s="44"/>
    </row>
    <row r="249" ht="15">
      <c r="B249" s="44"/>
    </row>
    <row r="250" ht="15">
      <c r="B250" s="44"/>
    </row>
    <row r="251" ht="15">
      <c r="B251" s="44"/>
    </row>
    <row r="252" ht="15">
      <c r="B252" s="44"/>
    </row>
  </sheetData>
  <sheetProtection password="DD2C" sheet="1" objects="1" scenarios="1"/>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6"/>
  <dimension ref="A1:F29"/>
  <sheetViews>
    <sheetView showGridLines="0" showRowColHeaders="0" showOutlineSymbols="0" workbookViewId="0" topLeftCell="A1">
      <selection activeCell="A1" sqref="A1"/>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s>
  <sheetData>
    <row r="1" spans="1:6" ht="24.75" customHeight="1">
      <c r="A1" s="12"/>
      <c r="B1" s="86" t="s">
        <v>34</v>
      </c>
      <c r="C1" s="86"/>
      <c r="D1" s="16"/>
      <c r="E1" s="16"/>
      <c r="F1" s="12"/>
    </row>
    <row r="2" spans="1:6" ht="9" customHeight="1">
      <c r="A2" s="12"/>
      <c r="B2" s="86"/>
      <c r="C2" s="86"/>
      <c r="D2" s="16"/>
      <c r="E2" s="16"/>
      <c r="F2" s="12"/>
    </row>
    <row r="3" spans="1:6" ht="6.75" customHeight="1">
      <c r="A3" s="13"/>
      <c r="B3" s="20"/>
      <c r="C3" s="19"/>
      <c r="D3" s="23"/>
      <c r="E3" s="23"/>
      <c r="F3" s="19"/>
    </row>
    <row r="4" spans="1:6" ht="39.75" customHeight="1">
      <c r="A4" s="13"/>
      <c r="B4" s="55" t="s">
        <v>50</v>
      </c>
      <c r="C4" s="22"/>
      <c r="D4" s="23"/>
      <c r="E4" s="23"/>
      <c r="F4" s="19"/>
    </row>
    <row r="5" spans="1:6" ht="6" customHeight="1">
      <c r="A5" s="13"/>
      <c r="B5" s="18"/>
      <c r="C5" s="19"/>
      <c r="D5" s="23"/>
      <c r="E5" s="23"/>
      <c r="F5" s="19"/>
    </row>
    <row r="6" spans="1:6" ht="65.25" customHeight="1">
      <c r="A6" s="13"/>
      <c r="B6" s="55" t="s">
        <v>72</v>
      </c>
      <c r="C6" s="22"/>
      <c r="D6" s="23"/>
      <c r="E6" s="23"/>
      <c r="F6" s="19"/>
    </row>
    <row r="7" spans="1:6" ht="6" customHeight="1">
      <c r="A7" s="13"/>
      <c r="B7" s="18"/>
      <c r="C7" s="19"/>
      <c r="D7" s="23"/>
      <c r="E7" s="23"/>
      <c r="F7" s="19"/>
    </row>
    <row r="8" spans="1:6" ht="53.25" customHeight="1">
      <c r="A8" s="13"/>
      <c r="B8" s="55" t="s">
        <v>51</v>
      </c>
      <c r="C8" s="24"/>
      <c r="D8" s="23"/>
      <c r="E8" s="23"/>
      <c r="F8" s="19"/>
    </row>
    <row r="9" spans="1:6" ht="6" customHeight="1">
      <c r="A9" s="13"/>
      <c r="B9" s="18"/>
      <c r="C9" s="19"/>
      <c r="D9" s="23"/>
      <c r="E9" s="23"/>
      <c r="F9" s="19"/>
    </row>
    <row r="10" spans="1:6" ht="40.5" customHeight="1">
      <c r="A10" s="13"/>
      <c r="B10" s="55" t="s">
        <v>67</v>
      </c>
      <c r="C10" s="22"/>
      <c r="D10" s="23"/>
      <c r="E10" s="23"/>
      <c r="F10" s="19"/>
    </row>
    <row r="11" spans="1:6" ht="6" customHeight="1">
      <c r="A11" s="13"/>
      <c r="B11" s="18"/>
      <c r="C11" s="19"/>
      <c r="D11" s="23"/>
      <c r="E11" s="23"/>
      <c r="F11" s="19"/>
    </row>
    <row r="12" spans="1:6" ht="39.75" customHeight="1">
      <c r="A12" s="13"/>
      <c r="B12" s="55" t="s">
        <v>52</v>
      </c>
      <c r="C12" s="22"/>
      <c r="D12" s="23"/>
      <c r="E12" s="23"/>
      <c r="F12" s="19"/>
    </row>
    <row r="13" spans="1:6" ht="6" customHeight="1">
      <c r="A13" s="13"/>
      <c r="B13" s="22"/>
      <c r="C13" s="22"/>
      <c r="D13" s="23"/>
      <c r="E13" s="23"/>
      <c r="F13" s="19"/>
    </row>
    <row r="14" spans="1:6" ht="27" customHeight="1">
      <c r="A14" s="13"/>
      <c r="B14" s="55" t="s">
        <v>53</v>
      </c>
      <c r="C14" s="22"/>
      <c r="D14" s="23"/>
      <c r="E14" s="23"/>
      <c r="F14" s="19"/>
    </row>
    <row r="15" spans="1:6" ht="6" customHeight="1">
      <c r="A15" s="13"/>
      <c r="B15" s="18"/>
      <c r="C15" s="19"/>
      <c r="D15" s="23"/>
      <c r="E15" s="23"/>
      <c r="F15" s="19"/>
    </row>
    <row r="16" spans="1:6" ht="6" customHeight="1">
      <c r="A16" s="13"/>
      <c r="B16" s="13"/>
      <c r="C16" s="13"/>
      <c r="D16" s="4"/>
      <c r="E16" s="4"/>
      <c r="F16" s="13"/>
    </row>
    <row r="17" spans="1:6" ht="15.75">
      <c r="A17" s="13"/>
      <c r="B17" s="32" t="s">
        <v>22</v>
      </c>
      <c r="C17" s="69">
        <v>0.05</v>
      </c>
      <c r="D17" s="9" t="s">
        <v>26</v>
      </c>
      <c r="E17" s="4">
        <f>NORMINV(C17,0,1)</f>
        <v>-1.6448536269514742</v>
      </c>
      <c r="F17" s="13"/>
    </row>
    <row r="18" spans="1:6" ht="15.75">
      <c r="A18" s="13"/>
      <c r="B18" s="32" t="s">
        <v>23</v>
      </c>
      <c r="C18" s="69">
        <v>0.2</v>
      </c>
      <c r="D18" s="9" t="s">
        <v>27</v>
      </c>
      <c r="E18" s="4">
        <f>NORMINV(1-C18,0,1)</f>
        <v>0.8416212335729143</v>
      </c>
      <c r="F18" s="13"/>
    </row>
    <row r="19" spans="1:6" ht="6" customHeight="1">
      <c r="A19" s="13"/>
      <c r="B19" s="13"/>
      <c r="C19" s="13"/>
      <c r="D19" s="4"/>
      <c r="E19" s="4"/>
      <c r="F19" s="13"/>
    </row>
    <row r="20" spans="1:6" ht="15.75">
      <c r="A20" s="13"/>
      <c r="B20" s="32" t="s">
        <v>24</v>
      </c>
      <c r="C20" s="69">
        <v>0.25</v>
      </c>
      <c r="D20" s="4"/>
      <c r="E20" s="4"/>
      <c r="F20" s="13"/>
    </row>
    <row r="21" spans="1:6" ht="14.25">
      <c r="A21" s="13"/>
      <c r="B21" s="56" t="s">
        <v>25</v>
      </c>
      <c r="C21" s="13"/>
      <c r="D21" s="4"/>
      <c r="E21" s="4"/>
      <c r="F21" s="13"/>
    </row>
    <row r="22" spans="1:6" ht="6" customHeight="1">
      <c r="A22" s="13"/>
      <c r="B22" s="13"/>
      <c r="C22" s="13"/>
      <c r="D22" s="4"/>
      <c r="E22" s="4"/>
      <c r="F22" s="13"/>
    </row>
    <row r="23" spans="1:6" ht="15.75">
      <c r="A23" s="13"/>
      <c r="B23" s="32" t="s">
        <v>40</v>
      </c>
      <c r="C23" s="69">
        <v>0.05</v>
      </c>
      <c r="D23" s="9" t="s">
        <v>28</v>
      </c>
      <c r="E23" s="4">
        <f>(C23+C20*C24)/(1+C20)</f>
        <v>0.06000000000000001</v>
      </c>
      <c r="F23" s="13"/>
    </row>
    <row r="24" spans="1:6" ht="15.75">
      <c r="A24" s="13"/>
      <c r="B24" s="32" t="s">
        <v>41</v>
      </c>
      <c r="C24" s="69">
        <v>0.1</v>
      </c>
      <c r="D24" s="9" t="s">
        <v>29</v>
      </c>
      <c r="E24" s="4">
        <f>1-E23</f>
        <v>0.94</v>
      </c>
      <c r="F24" s="13"/>
    </row>
    <row r="25" spans="1:6" ht="6" customHeight="1">
      <c r="A25" s="13"/>
      <c r="B25" s="13"/>
      <c r="C25" s="13"/>
      <c r="D25" s="4"/>
      <c r="E25" s="4"/>
      <c r="F25" s="13"/>
    </row>
    <row r="26" spans="1:6" ht="15.75">
      <c r="A26" s="13"/>
      <c r="B26" s="32" t="s">
        <v>32</v>
      </c>
      <c r="C26" s="2">
        <f>CEILING(E27,1)</f>
        <v>894</v>
      </c>
      <c r="D26" s="9" t="s">
        <v>30</v>
      </c>
      <c r="E26" s="4">
        <f>(E17*SQRT((C20+1)*E23*E24)-E18*SQRT(C20*C23*(1-C23)+C24*(1-C24)))^2/(C20*(C24-C23)^2)</f>
        <v>796.0667097588858</v>
      </c>
      <c r="F26" s="13"/>
    </row>
    <row r="27" spans="1:6" ht="15.75">
      <c r="A27" s="13"/>
      <c r="B27" s="32" t="s">
        <v>33</v>
      </c>
      <c r="C27" s="2">
        <f>CEILING(E27*C20,1)</f>
        <v>224</v>
      </c>
      <c r="D27" s="4" t="s">
        <v>31</v>
      </c>
      <c r="E27" s="4">
        <f>(E26/4)*(1+SQRT(1+2*(C20+1)/(E26*C20*ABS(C23-C24))))^2</f>
        <v>893.2679976067678</v>
      </c>
      <c r="F27" s="13"/>
    </row>
    <row r="28" spans="1:6" ht="6" customHeight="1">
      <c r="A28" s="13"/>
      <c r="B28" s="13"/>
      <c r="C28" s="13"/>
      <c r="D28" s="4"/>
      <c r="E28" s="4"/>
      <c r="F28" s="13"/>
    </row>
    <row r="29" spans="1:6" ht="6" customHeight="1">
      <c r="A29" s="13"/>
      <c r="B29" s="13"/>
      <c r="C29" s="13"/>
      <c r="D29" s="4"/>
      <c r="E29" s="4"/>
      <c r="F29" s="13"/>
    </row>
  </sheetData>
  <sheetProtection password="DD2C" sheet="1" objects="1" scenarios="1"/>
  <mergeCells count="1">
    <mergeCell ref="B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E5008"/>
  <sheetViews>
    <sheetView showGridLines="0" showRowColHeaders="0" showOutlineSymbols="0" workbookViewId="0" topLeftCell="A1">
      <selection activeCell="A1" sqref="A1:E1"/>
    </sheetView>
  </sheetViews>
  <sheetFormatPr defaultColWidth="9.140625" defaultRowHeight="12.75"/>
  <cols>
    <col min="1" max="1" width="15.7109375" style="0" customWidth="1"/>
    <col min="2" max="2" width="15.57421875" style="0" customWidth="1"/>
    <col min="3" max="3" width="15.7109375" style="0" customWidth="1"/>
    <col min="4" max="4" width="5.7109375" style="0" customWidth="1"/>
    <col min="5" max="5" width="74.140625" style="0" customWidth="1"/>
  </cols>
  <sheetData>
    <row r="1" spans="1:5" ht="31.5">
      <c r="A1" s="87" t="s">
        <v>15</v>
      </c>
      <c r="B1" s="87"/>
      <c r="C1" s="87"/>
      <c r="D1" s="87"/>
      <c r="E1" s="87"/>
    </row>
    <row r="2" spans="1:5" ht="9" customHeight="1">
      <c r="A2" s="16"/>
      <c r="B2" s="16"/>
      <c r="C2" s="16"/>
      <c r="D2" s="16"/>
      <c r="E2" s="16"/>
    </row>
    <row r="3" spans="1:5" ht="18">
      <c r="A3" s="88" t="s">
        <v>17</v>
      </c>
      <c r="B3" s="88"/>
      <c r="C3" s="88"/>
      <c r="D3" s="88"/>
      <c r="E3" s="88"/>
    </row>
    <row r="4" spans="1:5" ht="9" customHeight="1">
      <c r="A4" s="16"/>
      <c r="B4" s="16"/>
      <c r="C4" s="16"/>
      <c r="D4" s="16"/>
      <c r="E4" s="16"/>
    </row>
    <row r="5" spans="1:5" ht="9" customHeight="1">
      <c r="A5" s="13"/>
      <c r="B5" s="13"/>
      <c r="C5" s="13"/>
      <c r="D5" s="13"/>
      <c r="E5" s="28"/>
    </row>
    <row r="6" spans="1:5" ht="15.75">
      <c r="A6" s="33" t="s">
        <v>8</v>
      </c>
      <c r="B6" s="33" t="s">
        <v>5</v>
      </c>
      <c r="C6" s="33" t="s">
        <v>6</v>
      </c>
      <c r="D6" s="13"/>
      <c r="E6" s="32" t="s">
        <v>54</v>
      </c>
    </row>
    <row r="7" spans="1:5" ht="12.75">
      <c r="A7" s="34">
        <v>1</v>
      </c>
      <c r="B7" s="57">
        <v>91</v>
      </c>
      <c r="C7" s="57">
        <v>4</v>
      </c>
      <c r="D7" s="13"/>
      <c r="E7" s="13" t="s">
        <v>63</v>
      </c>
    </row>
    <row r="8" spans="1:5" ht="12.75">
      <c r="A8" s="34">
        <v>2</v>
      </c>
      <c r="B8" s="57">
        <v>29</v>
      </c>
      <c r="C8" s="57">
        <v>60</v>
      </c>
      <c r="D8" s="13"/>
      <c r="E8" s="17" t="s">
        <v>64</v>
      </c>
    </row>
    <row r="9" spans="1:5" ht="12.75">
      <c r="A9" s="34">
        <v>3</v>
      </c>
      <c r="B9" s="57">
        <v>22</v>
      </c>
      <c r="C9" s="57">
        <v>18</v>
      </c>
      <c r="D9" s="13"/>
      <c r="E9" s="17" t="s">
        <v>65</v>
      </c>
    </row>
    <row r="10" spans="1:5" ht="12.75">
      <c r="A10" s="34">
        <v>4</v>
      </c>
      <c r="B10" s="57">
        <v>14</v>
      </c>
      <c r="C10" s="57">
        <v>91</v>
      </c>
      <c r="D10" s="13"/>
      <c r="E10" s="13" t="s">
        <v>55</v>
      </c>
    </row>
    <row r="11" spans="1:5" ht="12.75">
      <c r="A11" s="34">
        <v>5</v>
      </c>
      <c r="B11" s="57">
        <v>25</v>
      </c>
      <c r="C11" s="57">
        <v>1</v>
      </c>
      <c r="D11" s="13"/>
      <c r="E11" s="13" t="s">
        <v>56</v>
      </c>
    </row>
    <row r="12" spans="1:5" ht="12.75">
      <c r="A12" s="34">
        <v>6</v>
      </c>
      <c r="B12" s="57">
        <v>27</v>
      </c>
      <c r="C12" s="57">
        <v>182</v>
      </c>
      <c r="D12" s="13"/>
      <c r="E12" s="29"/>
    </row>
    <row r="13" spans="1:5" ht="12.75">
      <c r="A13" s="34">
        <v>7</v>
      </c>
      <c r="B13" s="57">
        <v>91</v>
      </c>
      <c r="C13" s="57">
        <v>91</v>
      </c>
      <c r="D13" s="13"/>
      <c r="E13" s="29" t="s">
        <v>57</v>
      </c>
    </row>
    <row r="14" spans="1:5" ht="12.75">
      <c r="A14" s="34">
        <v>8</v>
      </c>
      <c r="B14" s="57">
        <v>22</v>
      </c>
      <c r="C14" s="57">
        <v>26</v>
      </c>
      <c r="D14" s="13"/>
      <c r="E14" s="30" t="s">
        <v>16</v>
      </c>
    </row>
    <row r="15" spans="1:5" ht="12.75">
      <c r="A15" s="34">
        <v>9</v>
      </c>
      <c r="B15" s="57">
        <v>91</v>
      </c>
      <c r="C15" s="57">
        <v>32</v>
      </c>
      <c r="D15" s="13"/>
      <c r="E15" s="30" t="s">
        <v>66</v>
      </c>
    </row>
    <row r="16" spans="1:5" ht="12.75">
      <c r="A16" s="34">
        <v>10</v>
      </c>
      <c r="B16" s="57">
        <v>28</v>
      </c>
      <c r="C16" s="57">
        <v>16</v>
      </c>
      <c r="D16" s="13"/>
      <c r="E16" s="13"/>
    </row>
    <row r="17" spans="1:5" ht="12.75">
      <c r="A17" s="34">
        <v>11</v>
      </c>
      <c r="B17" s="57">
        <v>27</v>
      </c>
      <c r="C17" s="57">
        <v>20</v>
      </c>
      <c r="D17" s="13"/>
      <c r="E17" s="13"/>
    </row>
    <row r="18" spans="1:5" ht="12.75">
      <c r="A18" s="34">
        <v>12</v>
      </c>
      <c r="B18" s="57">
        <v>33</v>
      </c>
      <c r="C18" s="57">
        <v>24</v>
      </c>
      <c r="D18" s="13"/>
      <c r="E18" s="13"/>
    </row>
    <row r="19" spans="1:5" ht="12.75">
      <c r="A19" s="34">
        <v>13</v>
      </c>
      <c r="B19" s="57">
        <v>25</v>
      </c>
      <c r="C19" s="57">
        <v>1</v>
      </c>
      <c r="D19" s="13"/>
      <c r="E19" s="13"/>
    </row>
    <row r="20" spans="1:5" ht="12.75">
      <c r="A20" s="34">
        <v>14</v>
      </c>
      <c r="B20" s="57">
        <v>19</v>
      </c>
      <c r="C20" s="57">
        <v>12</v>
      </c>
      <c r="D20" s="13"/>
      <c r="E20" s="13"/>
    </row>
    <row r="21" spans="1:5" ht="12.75">
      <c r="A21" s="34">
        <v>15</v>
      </c>
      <c r="B21" s="57">
        <v>30</v>
      </c>
      <c r="C21" s="57">
        <v>33</v>
      </c>
      <c r="D21" s="13"/>
      <c r="E21" s="13"/>
    </row>
    <row r="22" spans="1:5" ht="12.75">
      <c r="A22" s="34">
        <v>16</v>
      </c>
      <c r="B22" s="57">
        <v>45</v>
      </c>
      <c r="C22" s="57">
        <v>22</v>
      </c>
      <c r="D22" s="13"/>
      <c r="E22" s="13"/>
    </row>
    <row r="23" spans="1:5" ht="12.75">
      <c r="A23" s="34">
        <v>17</v>
      </c>
      <c r="B23" s="57">
        <v>91</v>
      </c>
      <c r="C23" s="57">
        <v>8</v>
      </c>
      <c r="D23" s="13"/>
      <c r="E23" s="13"/>
    </row>
    <row r="24" spans="1:5" ht="12.75">
      <c r="A24" s="34">
        <v>18</v>
      </c>
      <c r="B24" s="57">
        <v>11</v>
      </c>
      <c r="C24" s="57">
        <v>30</v>
      </c>
      <c r="D24" s="13"/>
      <c r="E24" s="13"/>
    </row>
    <row r="25" spans="1:5" ht="12.75">
      <c r="A25" s="34">
        <v>19</v>
      </c>
      <c r="B25" s="57">
        <v>91</v>
      </c>
      <c r="C25" s="57">
        <v>8</v>
      </c>
      <c r="D25" s="13"/>
      <c r="E25" s="13"/>
    </row>
    <row r="26" spans="1:5" ht="12.75">
      <c r="A26" s="34">
        <v>20</v>
      </c>
      <c r="B26" s="57">
        <v>37</v>
      </c>
      <c r="C26" s="57">
        <v>91</v>
      </c>
      <c r="D26" s="13"/>
      <c r="E26" s="13"/>
    </row>
    <row r="27" spans="1:5" ht="12.75">
      <c r="A27" s="34">
        <v>21</v>
      </c>
      <c r="B27" s="57">
        <v>91</v>
      </c>
      <c r="C27" s="57">
        <v>15</v>
      </c>
      <c r="D27" s="13"/>
      <c r="E27" s="13"/>
    </row>
    <row r="28" spans="1:5" ht="12.75">
      <c r="A28" s="34">
        <v>22</v>
      </c>
      <c r="B28" s="57">
        <v>34</v>
      </c>
      <c r="C28" s="57">
        <v>1</v>
      </c>
      <c r="D28" s="13"/>
      <c r="E28" s="13"/>
    </row>
    <row r="29" spans="1:5" ht="12.75">
      <c r="A29" s="34">
        <v>23</v>
      </c>
      <c r="B29" s="57">
        <v>16</v>
      </c>
      <c r="C29" s="57">
        <v>3</v>
      </c>
      <c r="D29" s="13"/>
      <c r="E29" s="13"/>
    </row>
    <row r="30" spans="1:5" ht="12.75">
      <c r="A30" s="34">
        <v>24</v>
      </c>
      <c r="B30" s="57">
        <v>91</v>
      </c>
      <c r="C30" s="57">
        <v>20</v>
      </c>
      <c r="D30" s="13"/>
      <c r="E30" s="13"/>
    </row>
    <row r="31" spans="1:5" ht="12.75">
      <c r="A31" s="34">
        <v>25</v>
      </c>
      <c r="B31" s="57">
        <v>91</v>
      </c>
      <c r="C31" s="57">
        <v>25</v>
      </c>
      <c r="D31" s="13"/>
      <c r="E31" s="13"/>
    </row>
    <row r="32" spans="1:5" ht="12.75">
      <c r="A32" s="34">
        <v>26</v>
      </c>
      <c r="B32" s="57">
        <v>43</v>
      </c>
      <c r="C32" s="57">
        <v>9</v>
      </c>
      <c r="D32" s="13"/>
      <c r="E32" s="13"/>
    </row>
    <row r="33" spans="1:5" ht="12.75">
      <c r="A33" s="34">
        <v>27</v>
      </c>
      <c r="B33" s="57">
        <v>39</v>
      </c>
      <c r="C33" s="57">
        <v>48</v>
      </c>
      <c r="D33" s="13"/>
      <c r="E33" s="13"/>
    </row>
    <row r="34" spans="1:5" ht="12.75">
      <c r="A34" s="34">
        <v>28</v>
      </c>
      <c r="B34" s="57">
        <v>22</v>
      </c>
      <c r="C34" s="57">
        <v>182</v>
      </c>
      <c r="D34" s="13"/>
      <c r="E34" s="13"/>
    </row>
    <row r="35" spans="1:5" ht="12.75">
      <c r="A35" s="34">
        <v>29</v>
      </c>
      <c r="B35" s="57">
        <v>182</v>
      </c>
      <c r="C35" s="57">
        <v>3</v>
      </c>
      <c r="D35" s="13"/>
      <c r="E35" s="13"/>
    </row>
    <row r="36" spans="1:5" ht="12.75">
      <c r="A36" s="34">
        <v>30</v>
      </c>
      <c r="B36" s="57">
        <v>23</v>
      </c>
      <c r="C36" s="57">
        <v>33</v>
      </c>
      <c r="D36" s="13"/>
      <c r="E36" s="13"/>
    </row>
    <row r="37" spans="1:5" ht="12.75">
      <c r="A37" s="34">
        <v>31</v>
      </c>
      <c r="B37" s="57">
        <v>7</v>
      </c>
      <c r="C37" s="57">
        <v>91</v>
      </c>
      <c r="D37" s="13"/>
      <c r="E37" s="13"/>
    </row>
    <row r="38" spans="1:5" ht="12.75">
      <c r="A38" s="34">
        <v>32</v>
      </c>
      <c r="B38" s="57">
        <v>33</v>
      </c>
      <c r="C38" s="57">
        <v>16</v>
      </c>
      <c r="D38" s="13"/>
      <c r="E38" s="13"/>
    </row>
    <row r="39" spans="1:5" ht="12.75">
      <c r="A39" s="34">
        <v>33</v>
      </c>
      <c r="B39" s="57">
        <v>49</v>
      </c>
      <c r="C39" s="57">
        <v>14</v>
      </c>
      <c r="D39" s="13"/>
      <c r="E39" s="13"/>
    </row>
    <row r="40" spans="1:5" ht="12.75">
      <c r="A40" s="34">
        <v>34</v>
      </c>
      <c r="B40" s="57">
        <v>48</v>
      </c>
      <c r="C40" s="57">
        <v>1</v>
      </c>
      <c r="D40" s="13"/>
      <c r="E40" s="13"/>
    </row>
    <row r="41" spans="1:5" ht="12.75">
      <c r="A41" s="34">
        <v>35</v>
      </c>
      <c r="B41" s="57">
        <v>29</v>
      </c>
      <c r="C41" s="57">
        <v>53</v>
      </c>
      <c r="D41" s="13"/>
      <c r="E41" s="13"/>
    </row>
    <row r="42" spans="1:5" ht="12.75">
      <c r="A42" s="34">
        <v>36</v>
      </c>
      <c r="B42" s="57">
        <v>36</v>
      </c>
      <c r="C42" s="57">
        <v>12</v>
      </c>
      <c r="D42" s="13"/>
      <c r="E42" s="13"/>
    </row>
    <row r="43" spans="1:5" ht="12.75">
      <c r="A43" s="34">
        <v>37</v>
      </c>
      <c r="B43" s="57">
        <v>1</v>
      </c>
      <c r="C43" s="57">
        <v>1</v>
      </c>
      <c r="D43" s="13"/>
      <c r="E43" s="13"/>
    </row>
    <row r="44" spans="1:5" ht="12.75">
      <c r="A44" s="34">
        <v>38</v>
      </c>
      <c r="B44" s="57">
        <v>35</v>
      </c>
      <c r="C44" s="57">
        <v>13</v>
      </c>
      <c r="D44" s="13"/>
      <c r="E44" s="13"/>
    </row>
    <row r="45" spans="1:5" ht="12.75">
      <c r="A45" s="34">
        <v>39</v>
      </c>
      <c r="B45" s="57">
        <v>25</v>
      </c>
      <c r="C45" s="57">
        <v>19</v>
      </c>
      <c r="D45" s="13"/>
      <c r="E45" s="13"/>
    </row>
    <row r="46" spans="1:5" ht="12.75">
      <c r="A46" s="34">
        <v>40</v>
      </c>
      <c r="B46" s="57">
        <v>20</v>
      </c>
      <c r="C46" s="57">
        <v>91</v>
      </c>
      <c r="D46" s="13"/>
      <c r="E46" s="13"/>
    </row>
    <row r="47" spans="1:5" ht="12.75">
      <c r="A47" s="34">
        <v>41</v>
      </c>
      <c r="B47" s="57">
        <v>57</v>
      </c>
      <c r="C47" s="57">
        <v>5</v>
      </c>
      <c r="D47" s="13"/>
      <c r="E47" s="13"/>
    </row>
    <row r="48" spans="1:5" ht="12.75">
      <c r="A48" s="34">
        <v>42</v>
      </c>
      <c r="B48" s="57">
        <v>25</v>
      </c>
      <c r="C48" s="57">
        <v>29</v>
      </c>
      <c r="D48" s="13"/>
      <c r="E48" s="13"/>
    </row>
    <row r="49" spans="1:5" ht="12.75">
      <c r="A49" s="34">
        <v>43</v>
      </c>
      <c r="B49" s="57">
        <v>38</v>
      </c>
      <c r="C49" s="57">
        <v>31</v>
      </c>
      <c r="D49" s="13"/>
      <c r="E49" s="13"/>
    </row>
    <row r="50" spans="1:5" ht="12.75">
      <c r="A50" s="34">
        <v>44</v>
      </c>
      <c r="B50" s="57">
        <v>23</v>
      </c>
      <c r="C50" s="57">
        <v>10</v>
      </c>
      <c r="D50" s="13"/>
      <c r="E50" s="13"/>
    </row>
    <row r="51" spans="1:5" ht="12.75">
      <c r="A51" s="34">
        <v>45</v>
      </c>
      <c r="B51" s="57">
        <v>182</v>
      </c>
      <c r="C51" s="57">
        <v>17</v>
      </c>
      <c r="D51" s="13"/>
      <c r="E51" s="13"/>
    </row>
    <row r="52" spans="1:5" ht="12.75">
      <c r="A52" s="34">
        <v>46</v>
      </c>
      <c r="B52" s="57">
        <v>91</v>
      </c>
      <c r="C52" s="57">
        <v>2</v>
      </c>
      <c r="D52" s="13"/>
      <c r="E52" s="13"/>
    </row>
    <row r="53" spans="1:5" ht="12.75">
      <c r="A53" s="34">
        <v>47</v>
      </c>
      <c r="B53" s="57">
        <v>91</v>
      </c>
      <c r="C53" s="57">
        <v>61</v>
      </c>
      <c r="D53" s="13"/>
      <c r="E53" s="13"/>
    </row>
    <row r="54" spans="1:5" ht="12.75">
      <c r="A54" s="34">
        <v>48</v>
      </c>
      <c r="B54" s="57">
        <v>20</v>
      </c>
      <c r="C54" s="57">
        <v>13</v>
      </c>
      <c r="D54" s="13"/>
      <c r="E54" s="13"/>
    </row>
    <row r="55" spans="1:5" ht="12.75">
      <c r="A55" s="34">
        <v>49</v>
      </c>
      <c r="B55" s="57">
        <v>31</v>
      </c>
      <c r="C55" s="57">
        <v>1</v>
      </c>
      <c r="D55" s="13"/>
      <c r="E55" s="13"/>
    </row>
    <row r="56" spans="1:5" ht="12.75">
      <c r="A56" s="34">
        <v>50</v>
      </c>
      <c r="B56" s="57">
        <v>63</v>
      </c>
      <c r="C56" s="57">
        <v>91</v>
      </c>
      <c r="D56" s="13"/>
      <c r="E56" s="13"/>
    </row>
    <row r="57" spans="1:5" ht="12.75">
      <c r="A57" s="34">
        <v>51</v>
      </c>
      <c r="B57" s="57">
        <v>91</v>
      </c>
      <c r="C57" s="57">
        <v>24</v>
      </c>
      <c r="D57" s="13"/>
      <c r="E57" s="13"/>
    </row>
    <row r="58" spans="1:5" ht="12.75">
      <c r="A58" s="34">
        <v>52</v>
      </c>
      <c r="B58" s="57">
        <v>45</v>
      </c>
      <c r="C58" s="57">
        <v>4</v>
      </c>
      <c r="D58" s="13"/>
      <c r="E58" s="13"/>
    </row>
    <row r="59" spans="1:5" ht="12.75">
      <c r="A59" s="34">
        <v>53</v>
      </c>
      <c r="B59" s="57">
        <v>30</v>
      </c>
      <c r="C59" s="57">
        <v>1</v>
      </c>
      <c r="D59" s="13"/>
      <c r="E59" s="13"/>
    </row>
    <row r="60" spans="1:5" ht="12.75">
      <c r="A60" s="34">
        <v>54</v>
      </c>
      <c r="B60" s="57">
        <v>14</v>
      </c>
      <c r="C60" s="57">
        <v>3</v>
      </c>
      <c r="D60" s="13"/>
      <c r="E60" s="13"/>
    </row>
    <row r="61" spans="1:5" ht="12.75">
      <c r="A61" s="34">
        <v>55</v>
      </c>
      <c r="B61" s="57">
        <v>20</v>
      </c>
      <c r="C61" s="57">
        <v>91</v>
      </c>
      <c r="D61" s="13"/>
      <c r="E61" s="13"/>
    </row>
    <row r="62" spans="1:5" ht="12.75">
      <c r="A62" s="34">
        <v>56</v>
      </c>
      <c r="B62" s="57">
        <v>41</v>
      </c>
      <c r="C62" s="57">
        <v>43</v>
      </c>
      <c r="D62" s="13"/>
      <c r="E62" s="13"/>
    </row>
    <row r="63" spans="1:5" ht="12.75">
      <c r="A63" s="34">
        <v>57</v>
      </c>
      <c r="B63" s="57">
        <v>91</v>
      </c>
      <c r="C63" s="57">
        <v>27</v>
      </c>
      <c r="D63" s="13"/>
      <c r="E63" s="13"/>
    </row>
    <row r="64" spans="1:5" ht="12.75">
      <c r="A64" s="34">
        <v>58</v>
      </c>
      <c r="B64" s="57">
        <v>91</v>
      </c>
      <c r="C64" s="57">
        <v>91</v>
      </c>
      <c r="D64" s="13"/>
      <c r="E64" s="13"/>
    </row>
    <row r="65" spans="1:5" ht="12.75">
      <c r="A65" s="34">
        <v>59</v>
      </c>
      <c r="B65" s="57">
        <v>91</v>
      </c>
      <c r="C65" s="57">
        <v>15</v>
      </c>
      <c r="D65" s="13"/>
      <c r="E65" s="13"/>
    </row>
    <row r="66" spans="1:5" ht="12.75">
      <c r="A66" s="34">
        <v>60</v>
      </c>
      <c r="B66" s="57">
        <v>49</v>
      </c>
      <c r="C66" s="57">
        <v>91</v>
      </c>
      <c r="D66" s="13"/>
      <c r="E66" s="13"/>
    </row>
    <row r="67" spans="1:5" ht="12.75">
      <c r="A67" s="34">
        <v>61</v>
      </c>
      <c r="B67" s="57">
        <v>35</v>
      </c>
      <c r="C67" s="57">
        <v>91</v>
      </c>
      <c r="D67" s="13"/>
      <c r="E67" s="13"/>
    </row>
    <row r="68" spans="1:5" ht="12.75">
      <c r="A68" s="34">
        <v>62</v>
      </c>
      <c r="B68" s="57">
        <v>4</v>
      </c>
      <c r="C68" s="57">
        <v>33</v>
      </c>
      <c r="D68" s="13"/>
      <c r="E68" s="13"/>
    </row>
    <row r="69" spans="1:5" ht="12.75">
      <c r="A69" s="34">
        <v>63</v>
      </c>
      <c r="B69" s="57">
        <v>11</v>
      </c>
      <c r="C69" s="57">
        <v>3</v>
      </c>
      <c r="D69" s="13"/>
      <c r="E69" s="13"/>
    </row>
    <row r="70" spans="1:5" ht="12.75">
      <c r="A70" s="34">
        <v>64</v>
      </c>
      <c r="B70" s="57">
        <v>12</v>
      </c>
      <c r="C70" s="57">
        <v>91</v>
      </c>
      <c r="D70" s="13"/>
      <c r="E70" s="13"/>
    </row>
    <row r="71" spans="1:5" ht="12.75">
      <c r="A71" s="34">
        <v>65</v>
      </c>
      <c r="B71" s="57">
        <v>54</v>
      </c>
      <c r="C71" s="57">
        <v>15</v>
      </c>
      <c r="D71" s="13"/>
      <c r="E71" s="13"/>
    </row>
    <row r="72" spans="1:5" ht="12.75">
      <c r="A72" s="34">
        <v>66</v>
      </c>
      <c r="B72" s="57">
        <v>22</v>
      </c>
      <c r="C72" s="57">
        <v>11</v>
      </c>
      <c r="D72" s="13"/>
      <c r="E72" s="13"/>
    </row>
    <row r="73" spans="1:5" ht="12.75">
      <c r="A73" s="34">
        <v>67</v>
      </c>
      <c r="B73" s="57">
        <v>57</v>
      </c>
      <c r="C73" s="57">
        <v>23</v>
      </c>
      <c r="D73" s="13"/>
      <c r="E73" s="13"/>
    </row>
    <row r="74" spans="1:5" ht="12.75">
      <c r="A74" s="34">
        <v>68</v>
      </c>
      <c r="B74" s="57">
        <v>33</v>
      </c>
      <c r="C74" s="57">
        <v>2</v>
      </c>
      <c r="D74" s="13"/>
      <c r="E74" s="13"/>
    </row>
    <row r="75" spans="1:5" ht="12.75">
      <c r="A75" s="34">
        <v>69</v>
      </c>
      <c r="B75" s="57">
        <v>22</v>
      </c>
      <c r="C75" s="57">
        <v>1</v>
      </c>
      <c r="D75" s="13"/>
      <c r="E75" s="13"/>
    </row>
    <row r="76" spans="1:5" ht="12.75">
      <c r="A76" s="34">
        <v>70</v>
      </c>
      <c r="B76" s="57">
        <v>15</v>
      </c>
      <c r="C76" s="57">
        <v>10</v>
      </c>
      <c r="D76" s="13"/>
      <c r="E76" s="13"/>
    </row>
    <row r="77" spans="1:5" ht="12.75">
      <c r="A77" s="34">
        <v>71</v>
      </c>
      <c r="B77" s="57">
        <v>24</v>
      </c>
      <c r="C77" s="57">
        <v>1</v>
      </c>
      <c r="D77" s="13"/>
      <c r="E77" s="13"/>
    </row>
    <row r="78" spans="1:5" ht="12.75">
      <c r="A78" s="34">
        <v>72</v>
      </c>
      <c r="B78" s="57">
        <v>1</v>
      </c>
      <c r="C78" s="57">
        <v>182</v>
      </c>
      <c r="D78" s="13"/>
      <c r="E78" s="13"/>
    </row>
    <row r="79" spans="1:5" ht="12.75">
      <c r="A79" s="34">
        <v>73</v>
      </c>
      <c r="B79" s="57">
        <v>18</v>
      </c>
      <c r="C79" s="57">
        <v>40</v>
      </c>
      <c r="D79" s="13"/>
      <c r="E79" s="13"/>
    </row>
    <row r="80" spans="1:5" ht="12.75">
      <c r="A80" s="34">
        <v>74</v>
      </c>
      <c r="B80" s="57">
        <v>45</v>
      </c>
      <c r="C80" s="57">
        <v>22</v>
      </c>
      <c r="D80" s="13"/>
      <c r="E80" s="13"/>
    </row>
    <row r="81" spans="1:5" ht="12.75">
      <c r="A81" s="34">
        <v>75</v>
      </c>
      <c r="B81" s="57">
        <v>24</v>
      </c>
      <c r="C81" s="57">
        <v>1</v>
      </c>
      <c r="D81" s="13"/>
      <c r="E81" s="13"/>
    </row>
    <row r="82" spans="1:5" ht="12.75">
      <c r="A82" s="34">
        <v>76</v>
      </c>
      <c r="B82" s="57">
        <v>91</v>
      </c>
      <c r="C82" s="57">
        <v>91</v>
      </c>
      <c r="D82" s="13"/>
      <c r="E82" s="13"/>
    </row>
    <row r="83" spans="1:5" ht="12.75">
      <c r="A83" s="34">
        <v>77</v>
      </c>
      <c r="B83" s="57">
        <v>7</v>
      </c>
      <c r="C83" s="57">
        <v>52</v>
      </c>
      <c r="D83" s="13"/>
      <c r="E83" s="13"/>
    </row>
    <row r="84" spans="1:5" ht="12.75">
      <c r="A84" s="34">
        <v>78</v>
      </c>
      <c r="B84" s="57">
        <v>24</v>
      </c>
      <c r="C84" s="57">
        <v>25</v>
      </c>
      <c r="D84" s="13"/>
      <c r="E84" s="13"/>
    </row>
    <row r="85" spans="1:5" ht="12.75">
      <c r="A85" s="34">
        <v>79</v>
      </c>
      <c r="B85" s="57">
        <v>91</v>
      </c>
      <c r="C85" s="57">
        <v>91</v>
      </c>
      <c r="D85" s="13"/>
      <c r="E85" s="13"/>
    </row>
    <row r="86" spans="1:5" ht="12.75">
      <c r="A86" s="34">
        <v>80</v>
      </c>
      <c r="B86" s="57">
        <v>91</v>
      </c>
      <c r="C86" s="57">
        <v>12</v>
      </c>
      <c r="D86" s="13"/>
      <c r="E86" s="13"/>
    </row>
    <row r="87" spans="1:5" ht="12.75">
      <c r="A87" s="34">
        <v>81</v>
      </c>
      <c r="B87" s="57">
        <v>59</v>
      </c>
      <c r="C87" s="57">
        <v>19</v>
      </c>
      <c r="D87" s="13"/>
      <c r="E87" s="13"/>
    </row>
    <row r="88" spans="1:5" ht="12.75">
      <c r="A88" s="34">
        <v>82</v>
      </c>
      <c r="B88" s="57">
        <v>43</v>
      </c>
      <c r="C88" s="57">
        <v>17</v>
      </c>
      <c r="D88" s="13"/>
      <c r="E88" s="13"/>
    </row>
    <row r="89" spans="1:5" ht="12.75">
      <c r="A89" s="34">
        <v>83</v>
      </c>
      <c r="B89" s="57">
        <v>40</v>
      </c>
      <c r="C89" s="57">
        <v>1</v>
      </c>
      <c r="D89" s="13"/>
      <c r="E89" s="13"/>
    </row>
    <row r="90" spans="1:5" ht="12.75">
      <c r="A90" s="34">
        <v>84</v>
      </c>
      <c r="B90" s="57">
        <v>1</v>
      </c>
      <c r="C90" s="57">
        <v>1</v>
      </c>
      <c r="D90" s="13"/>
      <c r="E90" s="13"/>
    </row>
    <row r="91" spans="1:5" ht="12.75">
      <c r="A91" s="34">
        <v>85</v>
      </c>
      <c r="B91" s="57">
        <v>25</v>
      </c>
      <c r="C91" s="57">
        <v>38</v>
      </c>
      <c r="D91" s="13"/>
      <c r="E91" s="13"/>
    </row>
    <row r="92" spans="1:5" ht="12.75">
      <c r="A92" s="34">
        <v>86</v>
      </c>
      <c r="B92" s="57">
        <v>20</v>
      </c>
      <c r="C92" s="57">
        <v>11</v>
      </c>
      <c r="D92" s="13"/>
      <c r="E92" s="13"/>
    </row>
    <row r="93" spans="1:5" ht="12.75">
      <c r="A93" s="34">
        <v>87</v>
      </c>
      <c r="B93" s="57">
        <v>28</v>
      </c>
      <c r="C93" s="57">
        <v>8</v>
      </c>
      <c r="D93" s="13"/>
      <c r="E93" s="13"/>
    </row>
    <row r="94" spans="1:5" ht="12.75">
      <c r="A94" s="34">
        <v>88</v>
      </c>
      <c r="B94" s="57">
        <v>33</v>
      </c>
      <c r="C94" s="57">
        <v>26</v>
      </c>
      <c r="D94" s="13"/>
      <c r="E94" s="13"/>
    </row>
    <row r="95" spans="1:5" ht="12.75">
      <c r="A95" s="34">
        <v>89</v>
      </c>
      <c r="B95" s="57">
        <v>17</v>
      </c>
      <c r="C95" s="57">
        <v>31</v>
      </c>
      <c r="D95" s="13"/>
      <c r="E95" s="13"/>
    </row>
    <row r="96" spans="1:5" ht="12.75">
      <c r="A96" s="34">
        <v>90</v>
      </c>
      <c r="B96" s="57">
        <v>31</v>
      </c>
      <c r="C96" s="57">
        <v>38</v>
      </c>
      <c r="D96" s="13"/>
      <c r="E96" s="13"/>
    </row>
    <row r="97" spans="1:5" ht="12.75">
      <c r="A97" s="34">
        <v>91</v>
      </c>
      <c r="B97" s="57">
        <v>91</v>
      </c>
      <c r="C97" s="57">
        <v>1</v>
      </c>
      <c r="D97" s="13"/>
      <c r="E97" s="13"/>
    </row>
    <row r="98" spans="1:5" ht="12.75">
      <c r="A98" s="34">
        <v>92</v>
      </c>
      <c r="B98" s="57">
        <v>27</v>
      </c>
      <c r="C98" s="57">
        <v>91</v>
      </c>
      <c r="D98" s="13"/>
      <c r="E98" s="13"/>
    </row>
    <row r="99" spans="1:5" ht="12.75">
      <c r="A99" s="34">
        <v>93</v>
      </c>
      <c r="B99" s="57">
        <v>28</v>
      </c>
      <c r="C99" s="57">
        <v>23</v>
      </c>
      <c r="D99" s="13"/>
      <c r="E99" s="13"/>
    </row>
    <row r="100" spans="1:5" ht="12.75">
      <c r="A100" s="34">
        <v>94</v>
      </c>
      <c r="B100" s="57">
        <v>23</v>
      </c>
      <c r="C100" s="57">
        <v>18</v>
      </c>
      <c r="D100" s="13"/>
      <c r="E100" s="13"/>
    </row>
    <row r="101" spans="1:5" ht="12.75">
      <c r="A101" s="34">
        <v>95</v>
      </c>
      <c r="B101" s="57">
        <v>37</v>
      </c>
      <c r="C101" s="57">
        <v>45</v>
      </c>
      <c r="D101" s="13"/>
      <c r="E101" s="13"/>
    </row>
    <row r="102" spans="1:5" ht="12.75">
      <c r="A102" s="34">
        <v>96</v>
      </c>
      <c r="B102" s="57">
        <v>27</v>
      </c>
      <c r="C102" s="57">
        <v>182</v>
      </c>
      <c r="D102" s="13"/>
      <c r="E102" s="13"/>
    </row>
    <row r="103" spans="1:5" ht="12.75">
      <c r="A103" s="34">
        <v>97</v>
      </c>
      <c r="B103" s="57">
        <v>91</v>
      </c>
      <c r="C103" s="57">
        <v>36</v>
      </c>
      <c r="D103" s="13"/>
      <c r="E103" s="13"/>
    </row>
    <row r="104" spans="1:5" ht="12.75">
      <c r="A104" s="34">
        <v>98</v>
      </c>
      <c r="B104" s="57">
        <v>21</v>
      </c>
      <c r="C104" s="57">
        <v>4</v>
      </c>
      <c r="D104" s="13"/>
      <c r="E104" s="13"/>
    </row>
    <row r="105" spans="1:5" ht="12.75">
      <c r="A105" s="34">
        <v>99</v>
      </c>
      <c r="B105" s="57">
        <v>47</v>
      </c>
      <c r="C105" s="57">
        <v>19</v>
      </c>
      <c r="D105" s="13"/>
      <c r="E105" s="13"/>
    </row>
    <row r="106" spans="1:5" ht="12.75">
      <c r="A106" s="34">
        <v>100</v>
      </c>
      <c r="B106" s="57">
        <v>1</v>
      </c>
      <c r="C106" s="57">
        <v>25</v>
      </c>
      <c r="D106" s="13"/>
      <c r="E106" s="13"/>
    </row>
    <row r="107" spans="1:5" ht="12.75">
      <c r="A107" s="34">
        <v>101</v>
      </c>
      <c r="B107" s="57">
        <v>60</v>
      </c>
      <c r="C107" s="57">
        <v>11</v>
      </c>
      <c r="D107" s="13"/>
      <c r="E107" s="13"/>
    </row>
    <row r="108" spans="1:5" ht="12.75">
      <c r="A108" s="34">
        <v>102</v>
      </c>
      <c r="B108" s="57">
        <v>44</v>
      </c>
      <c r="C108" s="57">
        <v>43</v>
      </c>
      <c r="D108" s="13"/>
      <c r="E108" s="13"/>
    </row>
    <row r="109" spans="1:5" ht="12.75">
      <c r="A109" s="34">
        <v>103</v>
      </c>
      <c r="B109" s="57">
        <v>91</v>
      </c>
      <c r="C109" s="57">
        <v>1</v>
      </c>
      <c r="D109" s="13"/>
      <c r="E109" s="13"/>
    </row>
    <row r="110" spans="1:5" ht="12.75">
      <c r="A110" s="34">
        <v>104</v>
      </c>
      <c r="B110" s="57">
        <v>57</v>
      </c>
      <c r="C110" s="57">
        <v>28</v>
      </c>
      <c r="D110" s="13"/>
      <c r="E110" s="13"/>
    </row>
    <row r="111" spans="1:5" ht="12.75">
      <c r="A111" s="34">
        <v>105</v>
      </c>
      <c r="B111" s="57">
        <v>19</v>
      </c>
      <c r="C111" s="57">
        <v>16</v>
      </c>
      <c r="D111" s="13"/>
      <c r="E111" s="13"/>
    </row>
    <row r="112" spans="1:5" ht="12.75">
      <c r="A112" s="34">
        <v>106</v>
      </c>
      <c r="B112" s="57">
        <v>39</v>
      </c>
      <c r="C112" s="57">
        <v>26</v>
      </c>
      <c r="D112" s="13"/>
      <c r="E112" s="13"/>
    </row>
    <row r="113" spans="1:5" ht="12.75">
      <c r="A113" s="34">
        <v>107</v>
      </c>
      <c r="B113" s="57">
        <v>26</v>
      </c>
      <c r="C113" s="57">
        <v>14</v>
      </c>
      <c r="D113" s="13"/>
      <c r="E113" s="13"/>
    </row>
    <row r="114" spans="1:5" ht="12.75">
      <c r="A114" s="34">
        <v>108</v>
      </c>
      <c r="B114" s="57">
        <v>40</v>
      </c>
      <c r="C114" s="57">
        <v>55</v>
      </c>
      <c r="D114" s="13"/>
      <c r="E114" s="13"/>
    </row>
    <row r="115" spans="1:5" ht="12.75">
      <c r="A115" s="34">
        <v>109</v>
      </c>
      <c r="B115" s="57">
        <v>5</v>
      </c>
      <c r="C115" s="57">
        <v>13</v>
      </c>
      <c r="D115" s="13"/>
      <c r="E115" s="13"/>
    </row>
    <row r="116" spans="1:5" ht="12.75">
      <c r="A116" s="34">
        <v>110</v>
      </c>
      <c r="B116" s="57">
        <v>11</v>
      </c>
      <c r="C116" s="57">
        <v>37</v>
      </c>
      <c r="D116" s="13"/>
      <c r="E116" s="13"/>
    </row>
    <row r="117" spans="1:5" ht="12.75">
      <c r="A117" s="34">
        <v>111</v>
      </c>
      <c r="B117" s="57">
        <v>91</v>
      </c>
      <c r="C117" s="57">
        <v>1</v>
      </c>
      <c r="D117" s="13"/>
      <c r="E117" s="13"/>
    </row>
    <row r="118" spans="1:5" ht="12.75">
      <c r="A118" s="34">
        <v>112</v>
      </c>
      <c r="B118" s="57">
        <v>21</v>
      </c>
      <c r="C118" s="57">
        <v>1</v>
      </c>
      <c r="D118" s="13"/>
      <c r="E118" s="13"/>
    </row>
    <row r="119" spans="1:5" ht="12.75">
      <c r="A119" s="34">
        <v>113</v>
      </c>
      <c r="B119" s="57">
        <v>91</v>
      </c>
      <c r="C119" s="57">
        <v>182</v>
      </c>
      <c r="D119" s="13"/>
      <c r="E119" s="13"/>
    </row>
    <row r="120" spans="1:5" ht="12.75">
      <c r="A120" s="34">
        <v>114</v>
      </c>
      <c r="B120" s="57">
        <v>63</v>
      </c>
      <c r="C120" s="57">
        <v>35</v>
      </c>
      <c r="D120" s="13"/>
      <c r="E120" s="13"/>
    </row>
    <row r="121" spans="1:5" ht="12.75">
      <c r="A121" s="34">
        <v>115</v>
      </c>
      <c r="B121" s="57">
        <v>16</v>
      </c>
      <c r="C121" s="57">
        <v>3</v>
      </c>
      <c r="D121" s="13"/>
      <c r="E121" s="13"/>
    </row>
    <row r="122" spans="1:5" ht="12.75">
      <c r="A122" s="34">
        <v>116</v>
      </c>
      <c r="B122" s="57">
        <v>62</v>
      </c>
      <c r="C122" s="57">
        <v>39</v>
      </c>
      <c r="D122" s="13"/>
      <c r="E122" s="13"/>
    </row>
    <row r="123" spans="1:5" ht="12.75">
      <c r="A123" s="34">
        <v>117</v>
      </c>
      <c r="B123" s="57">
        <v>37</v>
      </c>
      <c r="C123" s="57">
        <v>48</v>
      </c>
      <c r="D123" s="13"/>
      <c r="E123" s="13"/>
    </row>
    <row r="124" spans="1:5" ht="12.75">
      <c r="A124" s="34">
        <v>118</v>
      </c>
      <c r="B124" s="57">
        <v>91</v>
      </c>
      <c r="C124" s="57">
        <v>27</v>
      </c>
      <c r="D124" s="13"/>
      <c r="E124" s="13"/>
    </row>
    <row r="125" spans="1:5" ht="12.75">
      <c r="A125" s="34">
        <v>119</v>
      </c>
      <c r="B125" s="57">
        <v>91</v>
      </c>
      <c r="C125" s="57">
        <v>21</v>
      </c>
      <c r="D125" s="13"/>
      <c r="E125" s="13"/>
    </row>
    <row r="126" spans="1:5" ht="12.75">
      <c r="A126" s="34">
        <v>120</v>
      </c>
      <c r="B126" s="57">
        <v>35</v>
      </c>
      <c r="C126" s="57">
        <v>18</v>
      </c>
      <c r="D126" s="13"/>
      <c r="E126" s="13"/>
    </row>
    <row r="127" spans="1:5" ht="12.75">
      <c r="A127" s="34">
        <v>121</v>
      </c>
      <c r="B127" s="57">
        <v>43</v>
      </c>
      <c r="C127" s="57">
        <v>5</v>
      </c>
      <c r="D127" s="13"/>
      <c r="E127" s="13"/>
    </row>
    <row r="128" spans="1:5" ht="12.75">
      <c r="A128" s="34">
        <v>122</v>
      </c>
      <c r="B128" s="57">
        <v>21</v>
      </c>
      <c r="C128" s="57">
        <v>46</v>
      </c>
      <c r="D128" s="13"/>
      <c r="E128" s="13"/>
    </row>
    <row r="129" spans="1:5" ht="12.75">
      <c r="A129" s="34">
        <v>123</v>
      </c>
      <c r="B129" s="57">
        <v>6</v>
      </c>
      <c r="C129" s="57">
        <v>63</v>
      </c>
      <c r="D129" s="13"/>
      <c r="E129" s="13"/>
    </row>
    <row r="130" spans="1:5" ht="12.75">
      <c r="A130" s="34">
        <v>124</v>
      </c>
      <c r="B130" s="57">
        <v>91</v>
      </c>
      <c r="C130" s="57">
        <v>30</v>
      </c>
      <c r="D130" s="13"/>
      <c r="E130" s="13"/>
    </row>
    <row r="131" spans="1:5" ht="12.75">
      <c r="A131" s="34">
        <v>125</v>
      </c>
      <c r="B131" s="57">
        <v>22</v>
      </c>
      <c r="C131" s="57">
        <v>24</v>
      </c>
      <c r="D131" s="13"/>
      <c r="E131" s="13"/>
    </row>
    <row r="132" spans="1:5" ht="12.75">
      <c r="A132" s="34">
        <v>126</v>
      </c>
      <c r="B132" s="57">
        <v>24</v>
      </c>
      <c r="C132" s="57">
        <v>12</v>
      </c>
      <c r="D132" s="13"/>
      <c r="E132" s="13"/>
    </row>
    <row r="133" spans="1:5" ht="12.75">
      <c r="A133" s="34">
        <v>127</v>
      </c>
      <c r="B133" s="57">
        <v>40</v>
      </c>
      <c r="C133" s="57">
        <v>23</v>
      </c>
      <c r="D133" s="13"/>
      <c r="E133" s="13"/>
    </row>
    <row r="134" spans="1:5" ht="12.75">
      <c r="A134" s="34">
        <v>128</v>
      </c>
      <c r="B134" s="57">
        <v>91</v>
      </c>
      <c r="C134" s="57">
        <v>38</v>
      </c>
      <c r="D134" s="13"/>
      <c r="E134" s="13"/>
    </row>
    <row r="135" spans="1:5" ht="12.75">
      <c r="A135" s="34">
        <v>129</v>
      </c>
      <c r="B135" s="57">
        <v>91</v>
      </c>
      <c r="C135" s="57">
        <v>1</v>
      </c>
      <c r="D135" s="13"/>
      <c r="E135" s="13"/>
    </row>
    <row r="136" spans="1:5" ht="12.75">
      <c r="A136" s="34">
        <v>130</v>
      </c>
      <c r="B136" s="57">
        <v>61</v>
      </c>
      <c r="C136" s="57">
        <v>182</v>
      </c>
      <c r="D136" s="13"/>
      <c r="E136" s="13"/>
    </row>
    <row r="137" spans="1:5" ht="12.75">
      <c r="A137" s="34">
        <v>131</v>
      </c>
      <c r="B137" s="57">
        <v>25</v>
      </c>
      <c r="C137" s="57">
        <v>27</v>
      </c>
      <c r="D137" s="13"/>
      <c r="E137" s="13"/>
    </row>
    <row r="138" spans="1:5" ht="12.75">
      <c r="A138" s="34">
        <v>132</v>
      </c>
      <c r="B138" s="57">
        <v>33</v>
      </c>
      <c r="C138" s="57">
        <v>19</v>
      </c>
      <c r="D138" s="13"/>
      <c r="E138" s="13"/>
    </row>
    <row r="139" spans="1:5" ht="12.75">
      <c r="A139" s="34">
        <v>133</v>
      </c>
      <c r="B139" s="57">
        <v>18</v>
      </c>
      <c r="C139" s="57">
        <v>33</v>
      </c>
      <c r="D139" s="13"/>
      <c r="E139" s="13"/>
    </row>
    <row r="140" spans="1:5" ht="12.75">
      <c r="A140" s="34">
        <v>134</v>
      </c>
      <c r="B140" s="57">
        <v>28</v>
      </c>
      <c r="C140" s="57">
        <v>56</v>
      </c>
      <c r="D140" s="13"/>
      <c r="E140" s="13"/>
    </row>
    <row r="141" spans="1:5" ht="12.75">
      <c r="A141" s="34">
        <v>135</v>
      </c>
      <c r="B141" s="57">
        <v>15</v>
      </c>
      <c r="C141" s="57">
        <v>43</v>
      </c>
      <c r="D141" s="13"/>
      <c r="E141" s="13"/>
    </row>
    <row r="142" spans="1:5" ht="12.75">
      <c r="A142" s="34">
        <v>136</v>
      </c>
      <c r="B142" s="57">
        <v>91</v>
      </c>
      <c r="C142" s="57">
        <v>38</v>
      </c>
      <c r="D142" s="13"/>
      <c r="E142" s="13"/>
    </row>
    <row r="143" spans="1:5" ht="12.75">
      <c r="A143" s="34">
        <v>137</v>
      </c>
      <c r="B143" s="57">
        <v>24</v>
      </c>
      <c r="C143" s="57">
        <v>46</v>
      </c>
      <c r="D143" s="13"/>
      <c r="E143" s="13"/>
    </row>
    <row r="144" spans="1:5" ht="12.75">
      <c r="A144" s="34">
        <v>138</v>
      </c>
      <c r="B144" s="57">
        <v>45</v>
      </c>
      <c r="C144" s="57">
        <v>31</v>
      </c>
      <c r="D144" s="13"/>
      <c r="E144" s="13"/>
    </row>
    <row r="145" spans="1:5" ht="12.75">
      <c r="A145" s="34">
        <v>139</v>
      </c>
      <c r="B145" s="57">
        <v>1</v>
      </c>
      <c r="C145" s="57">
        <v>1</v>
      </c>
      <c r="D145" s="13"/>
      <c r="E145" s="13"/>
    </row>
    <row r="146" spans="1:5" ht="12.75">
      <c r="A146" s="34">
        <v>140</v>
      </c>
      <c r="B146" s="57">
        <v>40</v>
      </c>
      <c r="C146" s="57">
        <v>91</v>
      </c>
      <c r="D146" s="13"/>
      <c r="E146" s="13"/>
    </row>
    <row r="147" spans="1:5" ht="12.75">
      <c r="A147" s="34">
        <v>141</v>
      </c>
      <c r="B147" s="57">
        <v>29</v>
      </c>
      <c r="C147" s="57">
        <v>1</v>
      </c>
      <c r="D147" s="13"/>
      <c r="E147" s="13"/>
    </row>
    <row r="148" spans="1:5" ht="12.75">
      <c r="A148" s="34">
        <v>142</v>
      </c>
      <c r="B148" s="57">
        <v>12</v>
      </c>
      <c r="C148" s="57">
        <v>31</v>
      </c>
      <c r="D148" s="13"/>
      <c r="E148" s="13"/>
    </row>
    <row r="149" spans="1:5" ht="12.75">
      <c r="A149" s="34">
        <v>143</v>
      </c>
      <c r="B149" s="57">
        <v>91</v>
      </c>
      <c r="C149" s="57">
        <v>54</v>
      </c>
      <c r="D149" s="13"/>
      <c r="E149" s="13"/>
    </row>
    <row r="150" spans="1:5" ht="12.75">
      <c r="A150" s="34">
        <v>144</v>
      </c>
      <c r="B150" s="57">
        <v>27</v>
      </c>
      <c r="C150" s="57">
        <v>25</v>
      </c>
      <c r="D150" s="13"/>
      <c r="E150" s="13"/>
    </row>
    <row r="151" spans="1:5" ht="12.75">
      <c r="A151" s="34">
        <v>145</v>
      </c>
      <c r="B151" s="57">
        <v>14</v>
      </c>
      <c r="C151" s="57">
        <v>10</v>
      </c>
      <c r="D151" s="13"/>
      <c r="E151" s="13"/>
    </row>
    <row r="152" spans="1:5" ht="12.75">
      <c r="A152" s="34">
        <v>146</v>
      </c>
      <c r="B152" s="57">
        <v>25</v>
      </c>
      <c r="C152" s="57">
        <v>38</v>
      </c>
      <c r="D152" s="13"/>
      <c r="E152" s="13"/>
    </row>
    <row r="153" spans="1:5" ht="12.75">
      <c r="A153" s="34">
        <v>147</v>
      </c>
      <c r="B153" s="57">
        <v>16</v>
      </c>
      <c r="C153" s="57">
        <v>2</v>
      </c>
      <c r="D153" s="13"/>
      <c r="E153" s="13"/>
    </row>
    <row r="154" spans="1:5" ht="12.75">
      <c r="A154" s="34">
        <v>148</v>
      </c>
      <c r="B154" s="57">
        <v>91</v>
      </c>
      <c r="C154" s="57">
        <v>91</v>
      </c>
      <c r="D154" s="13"/>
      <c r="E154" s="13"/>
    </row>
    <row r="155" spans="1:5" ht="12.75">
      <c r="A155" s="34">
        <v>149</v>
      </c>
      <c r="B155" s="57">
        <v>12</v>
      </c>
      <c r="C155" s="57">
        <v>19</v>
      </c>
      <c r="D155" s="13"/>
      <c r="E155" s="13"/>
    </row>
    <row r="156" spans="1:5" ht="12.75">
      <c r="A156" s="34">
        <v>150</v>
      </c>
      <c r="B156" s="57">
        <v>91</v>
      </c>
      <c r="C156" s="57">
        <v>29</v>
      </c>
      <c r="D156" s="13"/>
      <c r="E156" s="13"/>
    </row>
    <row r="157" spans="1:5" ht="12.75">
      <c r="A157" s="34">
        <v>151</v>
      </c>
      <c r="B157" s="57">
        <v>26</v>
      </c>
      <c r="C157" s="57"/>
      <c r="D157" s="13"/>
      <c r="E157" s="13"/>
    </row>
    <row r="158" spans="1:5" ht="12.75">
      <c r="A158" s="34">
        <v>152</v>
      </c>
      <c r="B158" s="57">
        <v>51</v>
      </c>
      <c r="C158" s="57"/>
      <c r="D158" s="13"/>
      <c r="E158" s="13"/>
    </row>
    <row r="159" spans="1:5" ht="12.75">
      <c r="A159" s="34">
        <v>153</v>
      </c>
      <c r="B159" s="57">
        <v>29</v>
      </c>
      <c r="C159" s="57"/>
      <c r="D159" s="13"/>
      <c r="E159" s="13"/>
    </row>
    <row r="160" spans="1:5" ht="12.75">
      <c r="A160" s="34">
        <v>154</v>
      </c>
      <c r="B160" s="57">
        <v>37</v>
      </c>
      <c r="C160" s="57"/>
      <c r="D160" s="13"/>
      <c r="E160" s="13"/>
    </row>
    <row r="161" spans="1:5" ht="12.75">
      <c r="A161" s="34">
        <v>155</v>
      </c>
      <c r="B161" s="57">
        <v>91</v>
      </c>
      <c r="C161" s="57"/>
      <c r="D161" s="13"/>
      <c r="E161" s="13"/>
    </row>
    <row r="162" spans="1:5" ht="12.75">
      <c r="A162" s="34">
        <v>156</v>
      </c>
      <c r="B162" s="57">
        <v>18</v>
      </c>
      <c r="C162" s="57"/>
      <c r="D162" s="13"/>
      <c r="E162" s="13"/>
    </row>
    <row r="163" spans="1:5" ht="12.75">
      <c r="A163" s="34">
        <v>157</v>
      </c>
      <c r="B163" s="57">
        <v>20</v>
      </c>
      <c r="C163" s="57"/>
      <c r="D163" s="13"/>
      <c r="E163" s="13"/>
    </row>
    <row r="164" spans="1:5" ht="12.75">
      <c r="A164" s="34">
        <v>158</v>
      </c>
      <c r="B164" s="57">
        <v>63</v>
      </c>
      <c r="C164" s="57"/>
      <c r="D164" s="13"/>
      <c r="E164" s="13"/>
    </row>
    <row r="165" spans="1:5" ht="12.75">
      <c r="A165" s="34">
        <v>159</v>
      </c>
      <c r="B165" s="57">
        <v>91</v>
      </c>
      <c r="C165" s="57"/>
      <c r="D165" s="13"/>
      <c r="E165" s="13"/>
    </row>
    <row r="166" spans="1:5" ht="12.75">
      <c r="A166" s="34">
        <v>160</v>
      </c>
      <c r="B166" s="57">
        <v>9</v>
      </c>
      <c r="C166" s="57"/>
      <c r="D166" s="13"/>
      <c r="E166" s="13"/>
    </row>
    <row r="167" spans="1:5" ht="12.75">
      <c r="A167" s="34">
        <v>161</v>
      </c>
      <c r="B167" s="57">
        <v>91</v>
      </c>
      <c r="C167" s="57"/>
      <c r="D167" s="13"/>
      <c r="E167" s="13"/>
    </row>
    <row r="168" spans="1:5" ht="12.75">
      <c r="A168" s="34">
        <v>162</v>
      </c>
      <c r="B168" s="57">
        <v>28</v>
      </c>
      <c r="C168" s="57"/>
      <c r="D168" s="13"/>
      <c r="E168" s="13"/>
    </row>
    <row r="169" spans="1:5" ht="12.75">
      <c r="A169" s="34">
        <v>163</v>
      </c>
      <c r="B169" s="57">
        <v>19</v>
      </c>
      <c r="C169" s="57"/>
      <c r="D169" s="13"/>
      <c r="E169" s="13"/>
    </row>
    <row r="170" spans="1:5" ht="12.75">
      <c r="A170" s="34">
        <v>164</v>
      </c>
      <c r="B170" s="57">
        <v>30</v>
      </c>
      <c r="C170" s="57"/>
      <c r="D170" s="13"/>
      <c r="E170" s="13"/>
    </row>
    <row r="171" spans="1:5" ht="12.75">
      <c r="A171" s="34">
        <v>165</v>
      </c>
      <c r="B171" s="57">
        <v>37</v>
      </c>
      <c r="C171" s="57"/>
      <c r="D171" s="13"/>
      <c r="E171" s="13"/>
    </row>
    <row r="172" spans="1:5" ht="12.75">
      <c r="A172" s="34">
        <v>166</v>
      </c>
      <c r="B172" s="57">
        <v>182</v>
      </c>
      <c r="C172" s="57"/>
      <c r="D172" s="13"/>
      <c r="E172" s="13"/>
    </row>
    <row r="173" spans="1:5" ht="12.75">
      <c r="A173" s="34">
        <v>167</v>
      </c>
      <c r="B173" s="57">
        <v>11</v>
      </c>
      <c r="C173" s="57"/>
      <c r="D173" s="13"/>
      <c r="E173" s="13"/>
    </row>
    <row r="174" spans="1:5" ht="12.75">
      <c r="A174" s="34">
        <v>168</v>
      </c>
      <c r="B174" s="57">
        <v>91</v>
      </c>
      <c r="C174" s="57"/>
      <c r="D174" s="13"/>
      <c r="E174" s="13"/>
    </row>
    <row r="175" spans="1:5" ht="12.75">
      <c r="A175" s="34">
        <v>169</v>
      </c>
      <c r="B175" s="57">
        <v>1</v>
      </c>
      <c r="C175" s="57"/>
      <c r="D175" s="13"/>
      <c r="E175" s="13"/>
    </row>
    <row r="176" spans="1:5" ht="12.75">
      <c r="A176" s="34">
        <v>170</v>
      </c>
      <c r="B176" s="57">
        <v>50</v>
      </c>
      <c r="C176" s="57"/>
      <c r="D176" s="13"/>
      <c r="E176" s="13"/>
    </row>
    <row r="177" spans="1:5" ht="12.75">
      <c r="A177" s="34">
        <v>171</v>
      </c>
      <c r="B177" s="57">
        <v>46</v>
      </c>
      <c r="C177" s="57"/>
      <c r="D177" s="13"/>
      <c r="E177" s="13"/>
    </row>
    <row r="178" spans="1:5" ht="12.75">
      <c r="A178" s="34">
        <v>172</v>
      </c>
      <c r="B178" s="57">
        <v>91</v>
      </c>
      <c r="C178" s="57"/>
      <c r="D178" s="13"/>
      <c r="E178" s="13"/>
    </row>
    <row r="179" spans="1:5" ht="12.75">
      <c r="A179" s="34">
        <v>173</v>
      </c>
      <c r="B179" s="57">
        <v>31</v>
      </c>
      <c r="C179" s="57"/>
      <c r="D179" s="13"/>
      <c r="E179" s="13"/>
    </row>
    <row r="180" spans="1:5" ht="12.75">
      <c r="A180" s="34">
        <v>174</v>
      </c>
      <c r="B180" s="57">
        <v>22</v>
      </c>
      <c r="C180" s="57"/>
      <c r="D180" s="13"/>
      <c r="E180" s="13"/>
    </row>
    <row r="181" spans="1:5" ht="12.75">
      <c r="A181" s="34">
        <v>175</v>
      </c>
      <c r="B181" s="57">
        <v>56</v>
      </c>
      <c r="C181" s="57"/>
      <c r="D181" s="13"/>
      <c r="E181" s="13"/>
    </row>
    <row r="182" spans="1:5" ht="12.75">
      <c r="A182" s="34">
        <v>176</v>
      </c>
      <c r="B182" s="57">
        <v>91</v>
      </c>
      <c r="C182" s="57"/>
      <c r="D182" s="13"/>
      <c r="E182" s="13"/>
    </row>
    <row r="183" spans="1:5" ht="12.75">
      <c r="A183" s="34">
        <v>177</v>
      </c>
      <c r="B183" s="57">
        <v>91</v>
      </c>
      <c r="C183" s="57"/>
      <c r="D183" s="13"/>
      <c r="E183" s="13"/>
    </row>
    <row r="184" spans="1:5" ht="12.75">
      <c r="A184" s="34">
        <v>178</v>
      </c>
      <c r="B184" s="57">
        <v>16</v>
      </c>
      <c r="C184" s="57"/>
      <c r="D184" s="13"/>
      <c r="E184" s="13"/>
    </row>
    <row r="185" spans="1:5" ht="12.75">
      <c r="A185" s="34">
        <v>179</v>
      </c>
      <c r="B185" s="57">
        <v>64</v>
      </c>
      <c r="C185" s="57"/>
      <c r="D185" s="13"/>
      <c r="E185" s="13"/>
    </row>
    <row r="186" spans="1:5" ht="12.75">
      <c r="A186" s="34">
        <v>180</v>
      </c>
      <c r="B186" s="57">
        <v>40</v>
      </c>
      <c r="C186" s="57"/>
      <c r="D186" s="13"/>
      <c r="E186" s="13"/>
    </row>
    <row r="187" spans="1:5" ht="12.75">
      <c r="A187" s="34">
        <v>181</v>
      </c>
      <c r="B187" s="57">
        <v>91</v>
      </c>
      <c r="C187" s="57"/>
      <c r="D187" s="13"/>
      <c r="E187" s="13"/>
    </row>
    <row r="188" spans="1:5" ht="12.75">
      <c r="A188" s="34">
        <v>182</v>
      </c>
      <c r="B188" s="57">
        <v>61</v>
      </c>
      <c r="C188" s="57"/>
      <c r="D188" s="13"/>
      <c r="E188" s="13"/>
    </row>
    <row r="189" spans="1:5" ht="12.75">
      <c r="A189" s="34">
        <v>183</v>
      </c>
      <c r="B189" s="57">
        <v>25</v>
      </c>
      <c r="C189" s="57"/>
      <c r="D189" s="13"/>
      <c r="E189" s="13"/>
    </row>
    <row r="190" spans="1:5" ht="12.75">
      <c r="A190" s="34">
        <v>184</v>
      </c>
      <c r="B190" s="57">
        <v>27</v>
      </c>
      <c r="C190" s="57"/>
      <c r="D190" s="13"/>
      <c r="E190" s="13"/>
    </row>
    <row r="191" spans="1:5" ht="12.75">
      <c r="A191" s="34">
        <v>185</v>
      </c>
      <c r="B191" s="57">
        <v>91</v>
      </c>
      <c r="C191" s="57"/>
      <c r="D191" s="13"/>
      <c r="E191" s="13"/>
    </row>
    <row r="192" spans="1:5" ht="12.75">
      <c r="A192" s="34">
        <v>186</v>
      </c>
      <c r="B192" s="57">
        <v>19</v>
      </c>
      <c r="C192" s="57"/>
      <c r="D192" s="13"/>
      <c r="E192" s="13"/>
    </row>
    <row r="193" spans="1:5" ht="12.75">
      <c r="A193" s="34">
        <v>187</v>
      </c>
      <c r="B193" s="57">
        <v>182</v>
      </c>
      <c r="C193" s="57"/>
      <c r="D193" s="13"/>
      <c r="E193" s="13"/>
    </row>
    <row r="194" spans="1:5" ht="12.75">
      <c r="A194" s="34">
        <v>188</v>
      </c>
      <c r="B194" s="57">
        <v>12</v>
      </c>
      <c r="C194" s="57"/>
      <c r="D194" s="13"/>
      <c r="E194" s="13"/>
    </row>
    <row r="195" spans="1:5" ht="12.75">
      <c r="A195" s="34">
        <v>189</v>
      </c>
      <c r="B195" s="57">
        <v>91</v>
      </c>
      <c r="C195" s="57"/>
      <c r="D195" s="13"/>
      <c r="E195" s="13"/>
    </row>
    <row r="196" spans="1:5" ht="12.75">
      <c r="A196" s="34">
        <v>190</v>
      </c>
      <c r="B196" s="57">
        <v>26</v>
      </c>
      <c r="C196" s="57"/>
      <c r="D196" s="13"/>
      <c r="E196" s="13"/>
    </row>
    <row r="197" spans="1:5" ht="12.75">
      <c r="A197" s="34">
        <v>191</v>
      </c>
      <c r="B197" s="57">
        <v>57</v>
      </c>
      <c r="C197" s="57"/>
      <c r="D197" s="13"/>
      <c r="E197" s="13"/>
    </row>
    <row r="198" spans="1:5" ht="12.75">
      <c r="A198" s="34">
        <v>192</v>
      </c>
      <c r="B198" s="57">
        <v>14</v>
      </c>
      <c r="C198" s="57"/>
      <c r="D198" s="13"/>
      <c r="E198" s="13"/>
    </row>
    <row r="199" spans="1:5" ht="12.75">
      <c r="A199" s="34">
        <v>193</v>
      </c>
      <c r="B199" s="57">
        <v>45</v>
      </c>
      <c r="C199" s="57"/>
      <c r="D199" s="13"/>
      <c r="E199" s="13"/>
    </row>
    <row r="200" spans="1:5" ht="12.75">
      <c r="A200" s="34">
        <v>194</v>
      </c>
      <c r="B200" s="57">
        <v>59</v>
      </c>
      <c r="C200" s="57"/>
      <c r="D200" s="13"/>
      <c r="E200" s="13"/>
    </row>
    <row r="201" spans="1:5" ht="12.75">
      <c r="A201" s="34">
        <v>195</v>
      </c>
      <c r="B201" s="57">
        <v>31</v>
      </c>
      <c r="C201" s="57"/>
      <c r="D201" s="13"/>
      <c r="E201" s="13"/>
    </row>
    <row r="202" spans="1:5" ht="12.75">
      <c r="A202" s="34">
        <v>196</v>
      </c>
      <c r="B202" s="57">
        <v>91</v>
      </c>
      <c r="C202" s="57"/>
      <c r="D202" s="13"/>
      <c r="E202" s="13"/>
    </row>
    <row r="203" spans="1:5" ht="12.75">
      <c r="A203" s="34">
        <v>197</v>
      </c>
      <c r="B203" s="57">
        <v>28</v>
      </c>
      <c r="C203" s="57"/>
      <c r="D203" s="13"/>
      <c r="E203" s="13"/>
    </row>
    <row r="204" spans="1:5" ht="12.75">
      <c r="A204" s="34">
        <v>198</v>
      </c>
      <c r="B204" s="57">
        <v>91</v>
      </c>
      <c r="C204" s="57"/>
      <c r="D204" s="13"/>
      <c r="E204" s="13"/>
    </row>
    <row r="205" spans="1:5" ht="12.75">
      <c r="A205" s="34">
        <v>199</v>
      </c>
      <c r="B205" s="57">
        <v>59</v>
      </c>
      <c r="C205" s="57"/>
      <c r="D205" s="13"/>
      <c r="E205" s="13"/>
    </row>
    <row r="206" spans="1:5" ht="12.75">
      <c r="A206" s="34">
        <v>200</v>
      </c>
      <c r="B206" s="57">
        <v>45</v>
      </c>
      <c r="C206" s="57"/>
      <c r="D206" s="13"/>
      <c r="E206" s="13"/>
    </row>
    <row r="207" spans="1:5" ht="12.75">
      <c r="A207" s="34">
        <v>201</v>
      </c>
      <c r="B207" s="57">
        <v>47</v>
      </c>
      <c r="C207" s="57"/>
      <c r="D207" s="13"/>
      <c r="E207" s="13"/>
    </row>
    <row r="208" spans="1:5" ht="12.75">
      <c r="A208" s="34">
        <v>202</v>
      </c>
      <c r="B208" s="57">
        <v>91</v>
      </c>
      <c r="C208" s="57"/>
      <c r="D208" s="13"/>
      <c r="E208" s="13"/>
    </row>
    <row r="209" spans="1:5" ht="12.75">
      <c r="A209" s="34">
        <v>203</v>
      </c>
      <c r="B209" s="57">
        <v>34</v>
      </c>
      <c r="C209" s="57"/>
      <c r="D209" s="13"/>
      <c r="E209" s="13"/>
    </row>
    <row r="210" spans="1:5" ht="12.75">
      <c r="A210" s="34">
        <v>204</v>
      </c>
      <c r="B210" s="57">
        <v>182</v>
      </c>
      <c r="C210" s="57"/>
      <c r="D210" s="13"/>
      <c r="E210" s="13"/>
    </row>
    <row r="211" spans="1:5" ht="12.75">
      <c r="A211" s="34">
        <v>205</v>
      </c>
      <c r="B211" s="57">
        <v>60</v>
      </c>
      <c r="C211" s="57"/>
      <c r="D211" s="13"/>
      <c r="E211" s="13"/>
    </row>
    <row r="212" spans="1:5" ht="12.75">
      <c r="A212" s="34">
        <v>206</v>
      </c>
      <c r="B212" s="57">
        <v>13</v>
      </c>
      <c r="C212" s="57"/>
      <c r="D212" s="13"/>
      <c r="E212" s="13"/>
    </row>
    <row r="213" spans="1:5" ht="12.75">
      <c r="A213" s="34">
        <v>207</v>
      </c>
      <c r="B213" s="57">
        <v>23</v>
      </c>
      <c r="C213" s="57"/>
      <c r="D213" s="13"/>
      <c r="E213" s="13"/>
    </row>
    <row r="214" spans="1:5" ht="12.75">
      <c r="A214" s="34">
        <v>208</v>
      </c>
      <c r="B214" s="57">
        <v>29</v>
      </c>
      <c r="C214" s="57"/>
      <c r="D214" s="13"/>
      <c r="E214" s="13"/>
    </row>
    <row r="215" spans="1:5" ht="12.75">
      <c r="A215" s="34">
        <v>209</v>
      </c>
      <c r="B215" s="57">
        <v>51</v>
      </c>
      <c r="C215" s="57"/>
      <c r="D215" s="13"/>
      <c r="E215" s="13"/>
    </row>
    <row r="216" spans="1:5" ht="12.75">
      <c r="A216" s="34">
        <v>210</v>
      </c>
      <c r="B216" s="57">
        <v>57</v>
      </c>
      <c r="C216" s="57"/>
      <c r="D216" s="13"/>
      <c r="E216" s="13"/>
    </row>
    <row r="217" spans="1:5" ht="12.75">
      <c r="A217" s="34">
        <v>211</v>
      </c>
      <c r="B217" s="57">
        <v>12</v>
      </c>
      <c r="C217" s="57"/>
      <c r="D217" s="13"/>
      <c r="E217" s="13"/>
    </row>
    <row r="218" spans="1:5" ht="12.75">
      <c r="A218" s="34">
        <v>212</v>
      </c>
      <c r="B218" s="57">
        <v>1</v>
      </c>
      <c r="C218" s="57"/>
      <c r="D218" s="13"/>
      <c r="E218" s="13"/>
    </row>
    <row r="219" spans="1:5" ht="12.75">
      <c r="A219" s="34">
        <v>213</v>
      </c>
      <c r="B219" s="57">
        <v>16</v>
      </c>
      <c r="C219" s="57"/>
      <c r="D219" s="13"/>
      <c r="E219" s="13"/>
    </row>
    <row r="220" spans="1:5" ht="12.75">
      <c r="A220" s="34">
        <v>214</v>
      </c>
      <c r="B220" s="57">
        <v>91</v>
      </c>
      <c r="C220" s="57"/>
      <c r="D220" s="13"/>
      <c r="E220" s="13"/>
    </row>
    <row r="221" spans="1:5" ht="12.75">
      <c r="A221" s="34">
        <v>215</v>
      </c>
      <c r="B221" s="57">
        <v>4</v>
      </c>
      <c r="C221" s="57"/>
      <c r="D221" s="13"/>
      <c r="E221" s="13"/>
    </row>
    <row r="222" spans="1:5" ht="12.75">
      <c r="A222" s="34">
        <v>216</v>
      </c>
      <c r="B222" s="57">
        <v>363</v>
      </c>
      <c r="C222" s="57"/>
      <c r="D222" s="13"/>
      <c r="E222" s="13"/>
    </row>
    <row r="223" spans="1:5" ht="12.75">
      <c r="A223" s="34">
        <v>217</v>
      </c>
      <c r="B223" s="57">
        <v>19</v>
      </c>
      <c r="C223" s="57"/>
      <c r="D223" s="13"/>
      <c r="E223" s="13"/>
    </row>
    <row r="224" spans="1:5" ht="12.75">
      <c r="A224" s="34">
        <v>218</v>
      </c>
      <c r="B224" s="57">
        <v>29</v>
      </c>
      <c r="C224" s="57"/>
      <c r="D224" s="13"/>
      <c r="E224" s="13"/>
    </row>
    <row r="225" spans="1:5" ht="12.75">
      <c r="A225" s="34">
        <v>219</v>
      </c>
      <c r="B225" s="57">
        <v>9</v>
      </c>
      <c r="C225" s="57"/>
      <c r="D225" s="13"/>
      <c r="E225" s="13"/>
    </row>
    <row r="226" spans="1:5" ht="12.75">
      <c r="A226" s="34">
        <v>220</v>
      </c>
      <c r="B226" s="57">
        <v>42</v>
      </c>
      <c r="C226" s="57"/>
      <c r="D226" s="13"/>
      <c r="E226" s="13"/>
    </row>
    <row r="227" spans="1:5" ht="12.75">
      <c r="A227" s="34">
        <v>221</v>
      </c>
      <c r="B227" s="57">
        <v>91</v>
      </c>
      <c r="C227" s="57"/>
      <c r="D227" s="13"/>
      <c r="E227" s="13"/>
    </row>
    <row r="228" spans="1:5" ht="12.75">
      <c r="A228" s="34">
        <v>222</v>
      </c>
      <c r="B228" s="57">
        <v>17</v>
      </c>
      <c r="C228" s="57"/>
      <c r="D228" s="13"/>
      <c r="E228" s="13"/>
    </row>
    <row r="229" spans="1:5" ht="12.75">
      <c r="A229" s="34">
        <v>223</v>
      </c>
      <c r="B229" s="57">
        <v>8</v>
      </c>
      <c r="C229" s="57"/>
      <c r="D229" s="13"/>
      <c r="E229" s="13"/>
    </row>
    <row r="230" spans="1:5" ht="12.75">
      <c r="A230" s="34">
        <v>224</v>
      </c>
      <c r="B230" s="57">
        <v>29</v>
      </c>
      <c r="C230" s="57"/>
      <c r="D230" s="13"/>
      <c r="E230" s="13"/>
    </row>
    <row r="231" spans="1:5" ht="12.75">
      <c r="A231" s="34">
        <v>225</v>
      </c>
      <c r="B231" s="57">
        <v>24</v>
      </c>
      <c r="C231" s="57"/>
      <c r="D231" s="13"/>
      <c r="E231" s="13"/>
    </row>
    <row r="232" spans="1:5" ht="12.75">
      <c r="A232" s="34">
        <v>226</v>
      </c>
      <c r="B232" s="57">
        <v>15</v>
      </c>
      <c r="C232" s="57"/>
      <c r="D232" s="13"/>
      <c r="E232" s="13"/>
    </row>
    <row r="233" spans="1:5" ht="12.75">
      <c r="A233" s="34">
        <v>227</v>
      </c>
      <c r="B233" s="57">
        <v>58</v>
      </c>
      <c r="C233" s="57"/>
      <c r="D233" s="13"/>
      <c r="E233" s="13"/>
    </row>
    <row r="234" spans="1:5" ht="12.75">
      <c r="A234" s="34">
        <v>228</v>
      </c>
      <c r="B234" s="57">
        <v>91</v>
      </c>
      <c r="C234" s="57"/>
      <c r="D234" s="13"/>
      <c r="E234" s="13"/>
    </row>
    <row r="235" spans="1:5" ht="12.75">
      <c r="A235" s="34">
        <v>229</v>
      </c>
      <c r="B235" s="57">
        <v>36</v>
      </c>
      <c r="C235" s="57"/>
      <c r="D235" s="13"/>
      <c r="E235" s="13"/>
    </row>
    <row r="236" spans="1:5" ht="12.75">
      <c r="A236" s="34">
        <v>230</v>
      </c>
      <c r="B236" s="57">
        <v>51</v>
      </c>
      <c r="C236" s="57"/>
      <c r="D236" s="13"/>
      <c r="E236" s="13"/>
    </row>
    <row r="237" spans="1:5" ht="12.75">
      <c r="A237" s="34">
        <v>231</v>
      </c>
      <c r="B237" s="57">
        <v>58</v>
      </c>
      <c r="C237" s="57"/>
      <c r="D237" s="13"/>
      <c r="E237" s="13"/>
    </row>
    <row r="238" spans="1:5" ht="12.75">
      <c r="A238" s="34">
        <v>232</v>
      </c>
      <c r="B238" s="57">
        <v>91</v>
      </c>
      <c r="C238" s="57"/>
      <c r="D238" s="13"/>
      <c r="E238" s="13"/>
    </row>
    <row r="239" spans="1:5" ht="12.75">
      <c r="A239" s="34">
        <v>233</v>
      </c>
      <c r="B239" s="57">
        <v>1</v>
      </c>
      <c r="C239" s="57"/>
      <c r="D239" s="13"/>
      <c r="E239" s="13"/>
    </row>
    <row r="240" spans="1:5" ht="12.75">
      <c r="A240" s="34">
        <v>234</v>
      </c>
      <c r="B240" s="57">
        <v>91</v>
      </c>
      <c r="C240" s="57"/>
      <c r="D240" s="13"/>
      <c r="E240" s="13"/>
    </row>
    <row r="241" spans="1:5" ht="12.75">
      <c r="A241" s="34">
        <v>235</v>
      </c>
      <c r="B241" s="57">
        <v>22</v>
      </c>
      <c r="C241" s="57"/>
      <c r="D241" s="13"/>
      <c r="E241" s="13"/>
    </row>
    <row r="242" spans="1:5" ht="12.75">
      <c r="A242" s="34">
        <v>236</v>
      </c>
      <c r="B242" s="57">
        <v>6</v>
      </c>
      <c r="C242" s="57"/>
      <c r="D242" s="13"/>
      <c r="E242" s="13"/>
    </row>
    <row r="243" spans="1:5" ht="12.75">
      <c r="A243" s="34">
        <v>237</v>
      </c>
      <c r="B243" s="57">
        <v>3</v>
      </c>
      <c r="C243" s="57"/>
      <c r="D243" s="13"/>
      <c r="E243" s="13"/>
    </row>
    <row r="244" spans="1:5" ht="12.75">
      <c r="A244" s="34">
        <v>238</v>
      </c>
      <c r="B244" s="57">
        <v>14</v>
      </c>
      <c r="C244" s="57"/>
      <c r="D244" s="13"/>
      <c r="E244" s="13"/>
    </row>
    <row r="245" spans="1:5" ht="12.75">
      <c r="A245" s="34">
        <v>239</v>
      </c>
      <c r="B245" s="57">
        <v>91</v>
      </c>
      <c r="C245" s="57"/>
      <c r="D245" s="13"/>
      <c r="E245" s="13"/>
    </row>
    <row r="246" spans="1:5" ht="12.75">
      <c r="A246" s="34">
        <v>240</v>
      </c>
      <c r="B246" s="57">
        <v>182</v>
      </c>
      <c r="C246" s="57"/>
      <c r="D246" s="13"/>
      <c r="E246" s="13"/>
    </row>
    <row r="247" spans="1:5" ht="12.75">
      <c r="A247" s="34">
        <v>241</v>
      </c>
      <c r="B247" s="57">
        <v>52</v>
      </c>
      <c r="C247" s="57"/>
      <c r="D247" s="13"/>
      <c r="E247" s="13"/>
    </row>
    <row r="248" spans="1:5" ht="12.75">
      <c r="A248" s="34">
        <v>242</v>
      </c>
      <c r="B248" s="57">
        <v>40</v>
      </c>
      <c r="C248" s="57"/>
      <c r="D248" s="13"/>
      <c r="E248" s="13"/>
    </row>
    <row r="249" spans="1:5" ht="12.75">
      <c r="A249" s="34">
        <v>243</v>
      </c>
      <c r="B249" s="57">
        <v>35</v>
      </c>
      <c r="C249" s="57"/>
      <c r="D249" s="13"/>
      <c r="E249" s="13"/>
    </row>
    <row r="250" spans="1:5" ht="12.75">
      <c r="A250" s="34">
        <v>244</v>
      </c>
      <c r="B250" s="57">
        <v>19</v>
      </c>
      <c r="C250" s="57"/>
      <c r="D250" s="13"/>
      <c r="E250" s="13"/>
    </row>
    <row r="251" spans="1:5" ht="12.75">
      <c r="A251" s="34">
        <v>245</v>
      </c>
      <c r="B251" s="57">
        <v>91</v>
      </c>
      <c r="C251" s="57"/>
      <c r="D251" s="13"/>
      <c r="E251" s="13"/>
    </row>
    <row r="252" spans="1:5" ht="12.75">
      <c r="A252" s="34">
        <v>246</v>
      </c>
      <c r="B252" s="57">
        <v>91</v>
      </c>
      <c r="C252" s="57"/>
      <c r="D252" s="13"/>
      <c r="E252" s="13"/>
    </row>
    <row r="253" spans="1:5" ht="12.75">
      <c r="A253" s="34">
        <v>247</v>
      </c>
      <c r="B253" s="57">
        <v>63</v>
      </c>
      <c r="C253" s="57"/>
      <c r="D253" s="13"/>
      <c r="E253" s="13"/>
    </row>
    <row r="254" spans="1:5" ht="12.75">
      <c r="A254" s="34">
        <v>248</v>
      </c>
      <c r="B254" s="57">
        <v>11</v>
      </c>
      <c r="C254" s="57"/>
      <c r="D254" s="13"/>
      <c r="E254" s="13"/>
    </row>
    <row r="255" spans="1:5" ht="12.75">
      <c r="A255" s="34">
        <v>249</v>
      </c>
      <c r="B255" s="57">
        <v>10</v>
      </c>
      <c r="C255" s="57"/>
      <c r="D255" s="13"/>
      <c r="E255" s="13"/>
    </row>
    <row r="256" spans="1:5" ht="12.75">
      <c r="A256" s="34">
        <v>250</v>
      </c>
      <c r="B256" s="57">
        <v>91</v>
      </c>
      <c r="C256" s="57"/>
      <c r="D256" s="13"/>
      <c r="E256" s="13"/>
    </row>
    <row r="257" spans="1:5" ht="12.75">
      <c r="A257" s="34">
        <v>251</v>
      </c>
      <c r="B257" s="57">
        <v>58</v>
      </c>
      <c r="C257" s="58"/>
      <c r="D257" s="13"/>
      <c r="E257" s="13"/>
    </row>
    <row r="258" spans="1:5" ht="12.75">
      <c r="A258" s="34">
        <v>252</v>
      </c>
      <c r="B258" s="57">
        <v>47</v>
      </c>
      <c r="C258" s="58"/>
      <c r="D258" s="13"/>
      <c r="E258" s="13"/>
    </row>
    <row r="259" spans="1:5" ht="12.75">
      <c r="A259" s="34">
        <v>253</v>
      </c>
      <c r="B259" s="57">
        <v>91</v>
      </c>
      <c r="C259" s="58"/>
      <c r="D259" s="13"/>
      <c r="E259" s="13"/>
    </row>
    <row r="260" spans="1:5" ht="12.75">
      <c r="A260" s="34">
        <v>254</v>
      </c>
      <c r="B260" s="57">
        <v>53</v>
      </c>
      <c r="C260" s="58"/>
      <c r="D260" s="13"/>
      <c r="E260" s="13"/>
    </row>
    <row r="261" spans="1:5" ht="12.75">
      <c r="A261" s="34">
        <v>255</v>
      </c>
      <c r="B261" s="57">
        <v>38</v>
      </c>
      <c r="C261" s="58"/>
      <c r="D261" s="13"/>
      <c r="E261" s="13"/>
    </row>
    <row r="262" spans="1:5" ht="12.75">
      <c r="A262" s="34">
        <v>256</v>
      </c>
      <c r="B262" s="57">
        <v>42</v>
      </c>
      <c r="C262" s="58"/>
      <c r="D262" s="13"/>
      <c r="E262" s="13"/>
    </row>
    <row r="263" spans="1:5" ht="12.75">
      <c r="A263" s="34">
        <v>257</v>
      </c>
      <c r="B263" s="57">
        <v>182</v>
      </c>
      <c r="C263" s="58"/>
      <c r="D263" s="13"/>
      <c r="E263" s="13"/>
    </row>
    <row r="264" spans="1:5" ht="12.75">
      <c r="A264" s="34">
        <v>258</v>
      </c>
      <c r="B264" s="57">
        <v>31</v>
      </c>
      <c r="C264" s="58"/>
      <c r="D264" s="13"/>
      <c r="E264" s="13"/>
    </row>
    <row r="265" spans="1:5" ht="12.75">
      <c r="A265" s="34">
        <v>259</v>
      </c>
      <c r="B265" s="57">
        <v>18</v>
      </c>
      <c r="C265" s="58"/>
      <c r="D265" s="13"/>
      <c r="E265" s="13"/>
    </row>
    <row r="266" spans="1:5" ht="12.75">
      <c r="A266" s="34">
        <v>260</v>
      </c>
      <c r="B266" s="57">
        <v>28</v>
      </c>
      <c r="C266" s="58"/>
      <c r="D266" s="13"/>
      <c r="E266" s="13"/>
    </row>
    <row r="267" spans="1:5" ht="12.75">
      <c r="A267" s="34">
        <v>261</v>
      </c>
      <c r="B267" s="57">
        <v>8</v>
      </c>
      <c r="C267" s="58"/>
      <c r="D267" s="13"/>
      <c r="E267" s="13"/>
    </row>
    <row r="268" spans="1:5" ht="12.75">
      <c r="A268" s="34">
        <v>262</v>
      </c>
      <c r="B268" s="57">
        <v>27</v>
      </c>
      <c r="C268" s="58"/>
      <c r="D268" s="13"/>
      <c r="E268" s="13"/>
    </row>
    <row r="269" spans="1:5" ht="12.75">
      <c r="A269" s="34">
        <v>263</v>
      </c>
      <c r="B269" s="57">
        <v>17</v>
      </c>
      <c r="C269" s="58"/>
      <c r="D269" s="13"/>
      <c r="E269" s="13"/>
    </row>
    <row r="270" spans="1:5" ht="12.75">
      <c r="A270" s="34">
        <v>264</v>
      </c>
      <c r="B270" s="57">
        <v>182</v>
      </c>
      <c r="C270" s="58"/>
      <c r="D270" s="13"/>
      <c r="E270" s="13"/>
    </row>
    <row r="271" spans="1:5" ht="12.75">
      <c r="A271" s="34">
        <v>265</v>
      </c>
      <c r="B271" s="57">
        <v>22</v>
      </c>
      <c r="C271" s="58"/>
      <c r="D271" s="13"/>
      <c r="E271" s="13"/>
    </row>
    <row r="272" spans="1:5" ht="12.75">
      <c r="A272" s="34">
        <v>266</v>
      </c>
      <c r="B272" s="57">
        <v>11</v>
      </c>
      <c r="C272" s="58"/>
      <c r="D272" s="13"/>
      <c r="E272" s="13"/>
    </row>
    <row r="273" spans="1:5" ht="12.75">
      <c r="A273" s="34">
        <v>267</v>
      </c>
      <c r="B273" s="57">
        <v>3</v>
      </c>
      <c r="C273" s="58"/>
      <c r="D273" s="13"/>
      <c r="E273" s="13"/>
    </row>
    <row r="274" spans="1:5" ht="12.75">
      <c r="A274" s="34">
        <v>268</v>
      </c>
      <c r="B274" s="57">
        <v>28</v>
      </c>
      <c r="C274" s="58"/>
      <c r="D274" s="13"/>
      <c r="E274" s="13"/>
    </row>
    <row r="275" spans="1:5" ht="12.75">
      <c r="A275" s="34">
        <v>269</v>
      </c>
      <c r="B275" s="57">
        <v>15</v>
      </c>
      <c r="C275" s="58"/>
      <c r="D275" s="13"/>
      <c r="E275" s="13"/>
    </row>
    <row r="276" spans="1:5" ht="12.75">
      <c r="A276" s="34">
        <v>270</v>
      </c>
      <c r="B276" s="57">
        <v>21</v>
      </c>
      <c r="C276" s="58"/>
      <c r="D276" s="13"/>
      <c r="E276" s="13"/>
    </row>
    <row r="277" spans="1:5" ht="12.75">
      <c r="A277" s="34">
        <v>271</v>
      </c>
      <c r="B277" s="57">
        <v>29</v>
      </c>
      <c r="C277" s="58"/>
      <c r="D277" s="13"/>
      <c r="E277" s="13"/>
    </row>
    <row r="278" spans="1:5" ht="12.75">
      <c r="A278" s="34">
        <v>272</v>
      </c>
      <c r="B278" s="57">
        <v>37</v>
      </c>
      <c r="C278" s="58"/>
      <c r="D278" s="13"/>
      <c r="E278" s="13"/>
    </row>
    <row r="279" spans="1:5" ht="12.75">
      <c r="A279" s="34">
        <v>273</v>
      </c>
      <c r="B279" s="57">
        <v>19</v>
      </c>
      <c r="C279" s="58"/>
      <c r="D279" s="13"/>
      <c r="E279" s="13"/>
    </row>
    <row r="280" spans="1:5" ht="12.75">
      <c r="A280" s="34">
        <v>274</v>
      </c>
      <c r="B280" s="57">
        <v>37</v>
      </c>
      <c r="C280" s="58"/>
      <c r="D280" s="13"/>
      <c r="E280" s="13"/>
    </row>
    <row r="281" spans="1:5" ht="12.75">
      <c r="A281" s="34">
        <v>275</v>
      </c>
      <c r="B281" s="57">
        <v>25</v>
      </c>
      <c r="C281" s="58"/>
      <c r="D281" s="13"/>
      <c r="E281" s="13"/>
    </row>
    <row r="282" spans="1:5" ht="12.75">
      <c r="A282" s="34">
        <v>276</v>
      </c>
      <c r="B282" s="57">
        <v>91</v>
      </c>
      <c r="C282" s="58"/>
      <c r="D282" s="13"/>
      <c r="E282" s="13"/>
    </row>
    <row r="283" spans="1:5" ht="12.75">
      <c r="A283" s="34">
        <v>277</v>
      </c>
      <c r="B283" s="57">
        <v>3</v>
      </c>
      <c r="C283" s="58"/>
      <c r="D283" s="13"/>
      <c r="E283" s="13"/>
    </row>
    <row r="284" spans="1:5" ht="12.75">
      <c r="A284" s="34">
        <v>278</v>
      </c>
      <c r="B284" s="57">
        <v>91</v>
      </c>
      <c r="C284" s="58"/>
      <c r="D284" s="13"/>
      <c r="E284" s="13"/>
    </row>
    <row r="285" spans="1:5" ht="12.75">
      <c r="A285" s="34">
        <v>279</v>
      </c>
      <c r="B285" s="57">
        <v>63</v>
      </c>
      <c r="C285" s="58"/>
      <c r="D285" s="13"/>
      <c r="E285" s="13"/>
    </row>
    <row r="286" spans="1:5" ht="12.75">
      <c r="A286" s="34">
        <v>280</v>
      </c>
      <c r="B286" s="57">
        <v>91</v>
      </c>
      <c r="C286" s="58"/>
      <c r="D286" s="13"/>
      <c r="E286" s="13"/>
    </row>
    <row r="287" spans="1:5" ht="12.75">
      <c r="A287" s="34">
        <v>281</v>
      </c>
      <c r="B287" s="57">
        <v>32</v>
      </c>
      <c r="C287" s="58"/>
      <c r="D287" s="13"/>
      <c r="E287" s="13"/>
    </row>
    <row r="288" spans="1:5" ht="12.75">
      <c r="A288" s="34">
        <v>282</v>
      </c>
      <c r="B288" s="57">
        <v>48</v>
      </c>
      <c r="C288" s="58"/>
      <c r="D288" s="13"/>
      <c r="E288" s="13"/>
    </row>
    <row r="289" spans="1:5" ht="12.75">
      <c r="A289" s="34">
        <v>283</v>
      </c>
      <c r="B289" s="57">
        <v>42</v>
      </c>
      <c r="C289" s="58"/>
      <c r="D289" s="13"/>
      <c r="E289" s="13"/>
    </row>
    <row r="290" spans="1:5" ht="12.75">
      <c r="A290" s="34">
        <v>284</v>
      </c>
      <c r="B290" s="57">
        <v>44</v>
      </c>
      <c r="C290" s="58"/>
      <c r="D290" s="13"/>
      <c r="E290" s="13"/>
    </row>
    <row r="291" spans="1:5" ht="12.75">
      <c r="A291" s="34">
        <v>285</v>
      </c>
      <c r="B291" s="57">
        <v>24</v>
      </c>
      <c r="C291" s="58"/>
      <c r="D291" s="13"/>
      <c r="E291" s="13"/>
    </row>
    <row r="292" spans="1:5" ht="12.75">
      <c r="A292" s="34">
        <v>286</v>
      </c>
      <c r="B292" s="57">
        <v>46</v>
      </c>
      <c r="C292" s="58"/>
      <c r="D292" s="13"/>
      <c r="E292" s="13"/>
    </row>
    <row r="293" spans="1:5" ht="12.75">
      <c r="A293" s="34">
        <v>287</v>
      </c>
      <c r="B293" s="57">
        <v>13</v>
      </c>
      <c r="C293" s="58"/>
      <c r="D293" s="13"/>
      <c r="E293" s="13"/>
    </row>
    <row r="294" spans="1:5" ht="12.75">
      <c r="A294" s="34">
        <v>288</v>
      </c>
      <c r="B294" s="57">
        <v>20</v>
      </c>
      <c r="C294" s="58"/>
      <c r="D294" s="13"/>
      <c r="E294" s="13"/>
    </row>
    <row r="295" spans="1:5" ht="12.75">
      <c r="A295" s="34">
        <v>289</v>
      </c>
      <c r="B295" s="57">
        <v>40</v>
      </c>
      <c r="C295" s="58"/>
      <c r="D295" s="13"/>
      <c r="E295" s="13"/>
    </row>
    <row r="296" spans="1:5" ht="12.75">
      <c r="A296" s="34">
        <v>290</v>
      </c>
      <c r="B296" s="57">
        <v>91</v>
      </c>
      <c r="C296" s="58"/>
      <c r="D296" s="13"/>
      <c r="E296" s="13"/>
    </row>
    <row r="297" spans="1:5" ht="12.75">
      <c r="A297" s="34">
        <v>291</v>
      </c>
      <c r="B297" s="57">
        <v>19</v>
      </c>
      <c r="C297" s="58"/>
      <c r="D297" s="13"/>
      <c r="E297" s="13"/>
    </row>
    <row r="298" spans="1:5" ht="12.75">
      <c r="A298" s="34">
        <v>292</v>
      </c>
      <c r="B298" s="57">
        <v>91</v>
      </c>
      <c r="C298" s="58"/>
      <c r="D298" s="13"/>
      <c r="E298" s="13"/>
    </row>
    <row r="299" spans="1:5" ht="12.75">
      <c r="A299" s="34">
        <v>293</v>
      </c>
      <c r="B299" s="57">
        <v>182</v>
      </c>
      <c r="C299" s="58"/>
      <c r="D299" s="13"/>
      <c r="E299" s="13"/>
    </row>
    <row r="300" spans="1:5" ht="12.75">
      <c r="A300" s="34">
        <v>294</v>
      </c>
      <c r="B300" s="57">
        <v>182</v>
      </c>
      <c r="C300" s="58"/>
      <c r="D300" s="13"/>
      <c r="E300" s="13"/>
    </row>
    <row r="301" spans="1:5" ht="12.75">
      <c r="A301" s="34">
        <v>295</v>
      </c>
      <c r="B301" s="57">
        <v>34</v>
      </c>
      <c r="C301" s="58"/>
      <c r="D301" s="13"/>
      <c r="E301" s="13"/>
    </row>
    <row r="302" spans="1:5" ht="12.75">
      <c r="A302" s="34">
        <v>296</v>
      </c>
      <c r="B302" s="57">
        <v>5</v>
      </c>
      <c r="C302" s="58"/>
      <c r="D302" s="13"/>
      <c r="E302" s="13"/>
    </row>
    <row r="303" spans="1:5" ht="12.75">
      <c r="A303" s="34">
        <v>297</v>
      </c>
      <c r="B303" s="57">
        <v>91</v>
      </c>
      <c r="C303" s="58"/>
      <c r="D303" s="13"/>
      <c r="E303" s="13"/>
    </row>
    <row r="304" spans="1:5" ht="12.75">
      <c r="A304" s="34">
        <v>298</v>
      </c>
      <c r="B304" s="57">
        <v>20</v>
      </c>
      <c r="C304" s="58"/>
      <c r="D304" s="13"/>
      <c r="E304" s="13"/>
    </row>
    <row r="305" spans="1:5" ht="12.75">
      <c r="A305" s="34">
        <v>299</v>
      </c>
      <c r="B305" s="57">
        <v>17</v>
      </c>
      <c r="C305" s="58"/>
      <c r="D305" s="13"/>
      <c r="E305" s="13"/>
    </row>
    <row r="306" spans="1:5" ht="12.75">
      <c r="A306" s="34">
        <v>300</v>
      </c>
      <c r="B306" s="57">
        <v>18</v>
      </c>
      <c r="C306" s="58"/>
      <c r="D306" s="13"/>
      <c r="E306" s="13"/>
    </row>
    <row r="307" spans="1:5" ht="12.75">
      <c r="A307" s="34">
        <v>301</v>
      </c>
      <c r="B307" s="57">
        <v>23</v>
      </c>
      <c r="C307" s="58"/>
      <c r="D307" s="13"/>
      <c r="E307" s="13"/>
    </row>
    <row r="308" spans="1:5" ht="12.75">
      <c r="A308" s="34">
        <v>302</v>
      </c>
      <c r="B308" s="57">
        <v>14</v>
      </c>
      <c r="C308" s="58"/>
      <c r="D308" s="13"/>
      <c r="E308" s="13"/>
    </row>
    <row r="309" spans="1:5" ht="12.75">
      <c r="A309" s="34">
        <v>303</v>
      </c>
      <c r="B309" s="57">
        <v>16</v>
      </c>
      <c r="C309" s="58"/>
      <c r="D309" s="13"/>
      <c r="E309" s="13"/>
    </row>
    <row r="310" spans="1:5" ht="12.75">
      <c r="A310" s="34">
        <v>304</v>
      </c>
      <c r="B310" s="57">
        <v>47</v>
      </c>
      <c r="C310" s="58"/>
      <c r="D310" s="13"/>
      <c r="E310" s="13"/>
    </row>
    <row r="311" spans="1:5" ht="12.75">
      <c r="A311" s="34">
        <v>305</v>
      </c>
      <c r="B311" s="57">
        <v>91</v>
      </c>
      <c r="C311" s="58"/>
      <c r="D311" s="13"/>
      <c r="E311" s="13"/>
    </row>
    <row r="312" spans="1:5" ht="12.75">
      <c r="A312" s="34">
        <v>306</v>
      </c>
      <c r="B312" s="57">
        <v>9</v>
      </c>
      <c r="C312" s="58"/>
      <c r="D312" s="13"/>
      <c r="E312" s="13"/>
    </row>
    <row r="313" spans="1:5" ht="12.75">
      <c r="A313" s="34">
        <v>307</v>
      </c>
      <c r="B313" s="57">
        <v>8</v>
      </c>
      <c r="C313" s="58"/>
      <c r="D313" s="13"/>
      <c r="E313" s="13"/>
    </row>
    <row r="314" spans="1:5" ht="12.75">
      <c r="A314" s="34">
        <v>308</v>
      </c>
      <c r="B314" s="57">
        <v>91</v>
      </c>
      <c r="C314" s="58"/>
      <c r="D314" s="13"/>
      <c r="E314" s="13"/>
    </row>
    <row r="315" spans="1:5" ht="12.75">
      <c r="A315" s="34">
        <v>309</v>
      </c>
      <c r="B315" s="57">
        <v>31</v>
      </c>
      <c r="C315" s="58"/>
      <c r="D315" s="13"/>
      <c r="E315" s="13"/>
    </row>
    <row r="316" spans="1:5" ht="12.75">
      <c r="A316" s="34">
        <v>310</v>
      </c>
      <c r="B316" s="57">
        <v>91</v>
      </c>
      <c r="C316" s="58"/>
      <c r="D316" s="13"/>
      <c r="E316" s="13"/>
    </row>
    <row r="317" spans="1:5" ht="12.75">
      <c r="A317" s="34">
        <v>311</v>
      </c>
      <c r="B317" s="57">
        <v>4</v>
      </c>
      <c r="C317" s="58"/>
      <c r="D317" s="13"/>
      <c r="E317" s="13"/>
    </row>
    <row r="318" spans="1:5" ht="12.75">
      <c r="A318" s="34">
        <v>312</v>
      </c>
      <c r="B318" s="57">
        <v>26</v>
      </c>
      <c r="C318" s="58"/>
      <c r="D318" s="13"/>
      <c r="E318" s="13"/>
    </row>
    <row r="319" spans="1:5" ht="12.75">
      <c r="A319" s="34">
        <v>313</v>
      </c>
      <c r="B319" s="57">
        <v>30</v>
      </c>
      <c r="C319" s="58"/>
      <c r="D319" s="13"/>
      <c r="E319" s="13"/>
    </row>
    <row r="320" spans="1:5" ht="12.75">
      <c r="A320" s="34">
        <v>314</v>
      </c>
      <c r="B320" s="57">
        <v>21</v>
      </c>
      <c r="C320" s="58"/>
      <c r="D320" s="13"/>
      <c r="E320" s="13"/>
    </row>
    <row r="321" spans="1:5" ht="12.75">
      <c r="A321" s="34">
        <v>315</v>
      </c>
      <c r="B321" s="57">
        <v>50</v>
      </c>
      <c r="C321" s="58"/>
      <c r="D321" s="13"/>
      <c r="E321" s="13"/>
    </row>
    <row r="322" spans="1:5" ht="12.75">
      <c r="A322" s="34">
        <v>316</v>
      </c>
      <c r="B322" s="57">
        <v>53</v>
      </c>
      <c r="C322" s="58"/>
      <c r="D322" s="13"/>
      <c r="E322" s="13"/>
    </row>
    <row r="323" spans="1:5" ht="12.75">
      <c r="A323" s="34">
        <v>317</v>
      </c>
      <c r="B323" s="57">
        <v>25</v>
      </c>
      <c r="C323" s="58"/>
      <c r="D323" s="13"/>
      <c r="E323" s="13"/>
    </row>
    <row r="324" spans="1:5" ht="12.75">
      <c r="A324" s="34">
        <v>318</v>
      </c>
      <c r="B324" s="57">
        <v>20</v>
      </c>
      <c r="C324" s="58"/>
      <c r="D324" s="13"/>
      <c r="E324" s="13"/>
    </row>
    <row r="325" spans="1:5" ht="12.75">
      <c r="A325" s="34">
        <v>319</v>
      </c>
      <c r="B325" s="57">
        <v>1</v>
      </c>
      <c r="C325" s="58"/>
      <c r="D325" s="13"/>
      <c r="E325" s="13"/>
    </row>
    <row r="326" spans="1:5" ht="12.75">
      <c r="A326" s="34">
        <v>320</v>
      </c>
      <c r="B326" s="57">
        <v>12</v>
      </c>
      <c r="C326" s="58"/>
      <c r="D326" s="13"/>
      <c r="E326" s="13"/>
    </row>
    <row r="327" spans="1:5" ht="12.75">
      <c r="A327" s="34">
        <v>321</v>
      </c>
      <c r="B327" s="57">
        <v>7</v>
      </c>
      <c r="C327" s="58"/>
      <c r="D327" s="13"/>
      <c r="E327" s="13"/>
    </row>
    <row r="328" spans="1:5" ht="12.75">
      <c r="A328" s="34">
        <v>322</v>
      </c>
      <c r="B328" s="57">
        <v>11</v>
      </c>
      <c r="C328" s="58"/>
      <c r="D328" s="13"/>
      <c r="E328" s="13"/>
    </row>
    <row r="329" spans="1:5" ht="12.75">
      <c r="A329" s="34">
        <v>323</v>
      </c>
      <c r="B329" s="57">
        <v>18</v>
      </c>
      <c r="C329" s="58"/>
      <c r="D329" s="13"/>
      <c r="E329" s="13"/>
    </row>
    <row r="330" spans="1:5" ht="12.75">
      <c r="A330" s="34">
        <v>324</v>
      </c>
      <c r="B330" s="57">
        <v>49</v>
      </c>
      <c r="C330" s="58"/>
      <c r="D330" s="13"/>
      <c r="E330" s="13"/>
    </row>
    <row r="331" spans="1:5" ht="12.75">
      <c r="A331" s="34">
        <v>325</v>
      </c>
      <c r="B331" s="57">
        <v>23</v>
      </c>
      <c r="C331" s="58"/>
      <c r="D331" s="13"/>
      <c r="E331" s="13"/>
    </row>
    <row r="332" spans="1:5" ht="12.75">
      <c r="A332" s="34">
        <v>326</v>
      </c>
      <c r="B332" s="57">
        <v>91</v>
      </c>
      <c r="C332" s="58"/>
      <c r="D332" s="13"/>
      <c r="E332" s="13"/>
    </row>
    <row r="333" spans="1:5" ht="12.75">
      <c r="A333" s="34">
        <v>327</v>
      </c>
      <c r="B333" s="57">
        <v>39</v>
      </c>
      <c r="C333" s="58"/>
      <c r="D333" s="13"/>
      <c r="E333" s="13"/>
    </row>
    <row r="334" spans="1:5" ht="12.75">
      <c r="A334" s="34">
        <v>328</v>
      </c>
      <c r="B334" s="57">
        <v>91</v>
      </c>
      <c r="C334" s="58"/>
      <c r="D334" s="13"/>
      <c r="E334" s="13"/>
    </row>
    <row r="335" spans="1:5" ht="12.75">
      <c r="A335" s="34">
        <v>329</v>
      </c>
      <c r="B335" s="57">
        <v>182</v>
      </c>
      <c r="C335" s="58"/>
      <c r="D335" s="13"/>
      <c r="E335" s="13"/>
    </row>
    <row r="336" spans="1:5" ht="12.75">
      <c r="A336" s="34">
        <v>330</v>
      </c>
      <c r="B336" s="57">
        <v>22</v>
      </c>
      <c r="C336" s="58"/>
      <c r="D336" s="13"/>
      <c r="E336" s="13"/>
    </row>
    <row r="337" spans="1:5" ht="12.75">
      <c r="A337" s="34">
        <v>331</v>
      </c>
      <c r="B337" s="57">
        <v>16</v>
      </c>
      <c r="C337" s="58"/>
      <c r="D337" s="13"/>
      <c r="E337" s="13"/>
    </row>
    <row r="338" spans="1:5" ht="12.75">
      <c r="A338" s="34">
        <v>332</v>
      </c>
      <c r="B338" s="57">
        <v>19</v>
      </c>
      <c r="C338" s="58"/>
      <c r="D338" s="13"/>
      <c r="E338" s="13"/>
    </row>
    <row r="339" spans="1:5" ht="12.75">
      <c r="A339" s="34">
        <v>333</v>
      </c>
      <c r="B339" s="57">
        <v>14</v>
      </c>
      <c r="C339" s="58"/>
      <c r="D339" s="13"/>
      <c r="E339" s="13"/>
    </row>
    <row r="340" spans="1:5" ht="12.75">
      <c r="A340" s="34">
        <v>334</v>
      </c>
      <c r="B340" s="57">
        <v>35</v>
      </c>
      <c r="C340" s="58"/>
      <c r="D340" s="13"/>
      <c r="E340" s="13"/>
    </row>
    <row r="341" spans="1:5" ht="12.75">
      <c r="A341" s="34">
        <v>335</v>
      </c>
      <c r="B341" s="57">
        <v>91</v>
      </c>
      <c r="C341" s="58"/>
      <c r="D341" s="13"/>
      <c r="E341" s="13"/>
    </row>
    <row r="342" spans="1:5" ht="12.75">
      <c r="A342" s="34">
        <v>336</v>
      </c>
      <c r="B342" s="57">
        <v>28</v>
      </c>
      <c r="C342" s="58"/>
      <c r="D342" s="13"/>
      <c r="E342" s="13"/>
    </row>
    <row r="343" spans="1:5" ht="12.75">
      <c r="A343" s="34">
        <v>337</v>
      </c>
      <c r="B343" s="57">
        <v>91</v>
      </c>
      <c r="C343" s="58"/>
      <c r="D343" s="13"/>
      <c r="E343" s="13"/>
    </row>
    <row r="344" spans="1:5" ht="12.75">
      <c r="A344" s="34">
        <v>338</v>
      </c>
      <c r="B344" s="57">
        <v>62</v>
      </c>
      <c r="C344" s="58"/>
      <c r="D344" s="13"/>
      <c r="E344" s="13"/>
    </row>
    <row r="345" spans="1:5" ht="12.75">
      <c r="A345" s="34">
        <v>339</v>
      </c>
      <c r="B345" s="57">
        <v>59</v>
      </c>
      <c r="C345" s="58"/>
      <c r="D345" s="13"/>
      <c r="E345" s="13"/>
    </row>
    <row r="346" spans="1:5" ht="12.75">
      <c r="A346" s="34">
        <v>340</v>
      </c>
      <c r="B346" s="57">
        <v>182</v>
      </c>
      <c r="C346" s="58"/>
      <c r="D346" s="13"/>
      <c r="E346" s="13"/>
    </row>
    <row r="347" spans="1:5" ht="12.75">
      <c r="A347" s="34">
        <v>341</v>
      </c>
      <c r="B347" s="57">
        <v>91</v>
      </c>
      <c r="C347" s="58"/>
      <c r="D347" s="13"/>
      <c r="E347" s="13"/>
    </row>
    <row r="348" spans="1:5" ht="12.75">
      <c r="A348" s="34">
        <v>342</v>
      </c>
      <c r="B348" s="57">
        <v>182</v>
      </c>
      <c r="C348" s="58"/>
      <c r="D348" s="13"/>
      <c r="E348" s="13"/>
    </row>
    <row r="349" spans="1:5" ht="12.75">
      <c r="A349" s="34">
        <v>343</v>
      </c>
      <c r="B349" s="57">
        <v>182</v>
      </c>
      <c r="C349" s="58"/>
      <c r="D349" s="13"/>
      <c r="E349" s="13"/>
    </row>
    <row r="350" spans="1:5" ht="12.75">
      <c r="A350" s="34">
        <v>344</v>
      </c>
      <c r="B350" s="57">
        <v>60</v>
      </c>
      <c r="C350" s="58"/>
      <c r="D350" s="13"/>
      <c r="E350" s="13"/>
    </row>
    <row r="351" spans="1:5" ht="12.75">
      <c r="A351" s="34">
        <v>345</v>
      </c>
      <c r="B351" s="57">
        <v>3</v>
      </c>
      <c r="C351" s="58"/>
      <c r="D351" s="13"/>
      <c r="E351" s="13"/>
    </row>
    <row r="352" spans="1:5" ht="12.75">
      <c r="A352" s="34">
        <v>346</v>
      </c>
      <c r="B352" s="57">
        <v>12</v>
      </c>
      <c r="C352" s="58"/>
      <c r="D352" s="13"/>
      <c r="E352" s="13"/>
    </row>
    <row r="353" spans="1:5" ht="12.75">
      <c r="A353" s="34">
        <v>347</v>
      </c>
      <c r="B353" s="57">
        <v>22</v>
      </c>
      <c r="C353" s="58"/>
      <c r="D353" s="13"/>
      <c r="E353" s="13"/>
    </row>
    <row r="354" spans="1:5" ht="12.75">
      <c r="A354" s="34">
        <v>348</v>
      </c>
      <c r="B354" s="57">
        <v>52</v>
      </c>
      <c r="C354" s="58"/>
      <c r="D354" s="13"/>
      <c r="E354" s="13"/>
    </row>
    <row r="355" spans="1:5" ht="12.75">
      <c r="A355" s="34">
        <v>349</v>
      </c>
      <c r="B355" s="57">
        <v>42</v>
      </c>
      <c r="C355" s="58"/>
      <c r="D355" s="13"/>
      <c r="E355" s="13"/>
    </row>
    <row r="356" spans="1:5" ht="12.75">
      <c r="A356" s="34">
        <v>350</v>
      </c>
      <c r="B356" s="57">
        <v>91</v>
      </c>
      <c r="C356" s="58"/>
      <c r="D356" s="13"/>
      <c r="E356" s="13"/>
    </row>
    <row r="357" spans="1:5" ht="12.75">
      <c r="A357" s="34">
        <v>351</v>
      </c>
      <c r="B357" s="57">
        <v>91</v>
      </c>
      <c r="C357" s="58"/>
      <c r="D357" s="13"/>
      <c r="E357" s="13"/>
    </row>
    <row r="358" spans="1:5" ht="12.75">
      <c r="A358" s="34">
        <v>352</v>
      </c>
      <c r="B358" s="57">
        <v>182</v>
      </c>
      <c r="C358" s="58"/>
      <c r="D358" s="13"/>
      <c r="E358" s="13"/>
    </row>
    <row r="359" spans="1:5" ht="12.75">
      <c r="A359" s="34">
        <v>353</v>
      </c>
      <c r="B359" s="57">
        <v>91</v>
      </c>
      <c r="C359" s="58"/>
      <c r="D359" s="13"/>
      <c r="E359" s="13"/>
    </row>
    <row r="360" spans="1:5" ht="12.75">
      <c r="A360" s="34">
        <v>354</v>
      </c>
      <c r="B360" s="57">
        <v>44</v>
      </c>
      <c r="C360" s="58"/>
      <c r="D360" s="13"/>
      <c r="E360" s="13"/>
    </row>
    <row r="361" spans="1:5" ht="12.75">
      <c r="A361" s="34">
        <v>355</v>
      </c>
      <c r="B361" s="57">
        <v>14</v>
      </c>
      <c r="C361" s="58"/>
      <c r="D361" s="13"/>
      <c r="E361" s="13"/>
    </row>
    <row r="362" spans="1:5" ht="12.75">
      <c r="A362" s="34">
        <v>356</v>
      </c>
      <c r="B362" s="57">
        <v>26</v>
      </c>
      <c r="C362" s="58"/>
      <c r="D362" s="13"/>
      <c r="E362" s="13"/>
    </row>
    <row r="363" spans="1:5" ht="12.75">
      <c r="A363" s="34">
        <v>357</v>
      </c>
      <c r="B363" s="57">
        <v>22</v>
      </c>
      <c r="C363" s="58"/>
      <c r="D363" s="13"/>
      <c r="E363" s="13"/>
    </row>
    <row r="364" spans="1:5" ht="12.75">
      <c r="A364" s="34">
        <v>358</v>
      </c>
      <c r="B364" s="57">
        <v>17</v>
      </c>
      <c r="C364" s="58"/>
      <c r="D364" s="13"/>
      <c r="E364" s="13"/>
    </row>
    <row r="365" spans="1:5" ht="12.75">
      <c r="A365" s="34">
        <v>359</v>
      </c>
      <c r="B365" s="57">
        <v>49</v>
      </c>
      <c r="C365" s="58"/>
      <c r="D365" s="13"/>
      <c r="E365" s="13"/>
    </row>
    <row r="366" spans="1:5" ht="12.75">
      <c r="A366" s="34">
        <v>360</v>
      </c>
      <c r="B366" s="57">
        <v>18</v>
      </c>
      <c r="C366" s="58"/>
      <c r="D366" s="13"/>
      <c r="E366" s="13"/>
    </row>
    <row r="367" spans="1:5" ht="12.75">
      <c r="A367" s="34">
        <v>361</v>
      </c>
      <c r="B367" s="57">
        <v>19</v>
      </c>
      <c r="C367" s="58"/>
      <c r="D367" s="13"/>
      <c r="E367" s="13"/>
    </row>
    <row r="368" spans="1:5" ht="12.75">
      <c r="A368" s="34">
        <v>362</v>
      </c>
      <c r="B368" s="57">
        <v>15</v>
      </c>
      <c r="C368" s="58"/>
      <c r="D368" s="13"/>
      <c r="E368" s="13"/>
    </row>
    <row r="369" spans="1:5" ht="12.75">
      <c r="A369" s="34">
        <v>363</v>
      </c>
      <c r="B369" s="57">
        <v>29</v>
      </c>
      <c r="C369" s="58"/>
      <c r="D369" s="13"/>
      <c r="E369" s="13"/>
    </row>
    <row r="370" spans="1:5" ht="12.75">
      <c r="A370" s="34">
        <v>364</v>
      </c>
      <c r="B370" s="57">
        <v>1</v>
      </c>
      <c r="C370" s="58"/>
      <c r="D370" s="13"/>
      <c r="E370" s="13"/>
    </row>
    <row r="371" spans="1:5" ht="12.75">
      <c r="A371" s="34">
        <v>365</v>
      </c>
      <c r="B371" s="57">
        <v>37</v>
      </c>
      <c r="C371" s="58"/>
      <c r="D371" s="13"/>
      <c r="E371" s="13"/>
    </row>
    <row r="372" spans="1:5" ht="12.75">
      <c r="A372" s="34">
        <v>366</v>
      </c>
      <c r="B372" s="57">
        <v>91</v>
      </c>
      <c r="C372" s="58"/>
      <c r="D372" s="13"/>
      <c r="E372" s="13"/>
    </row>
    <row r="373" spans="1:5" ht="12.75">
      <c r="A373" s="34">
        <v>367</v>
      </c>
      <c r="B373" s="57">
        <v>91</v>
      </c>
      <c r="C373" s="58"/>
      <c r="D373" s="13"/>
      <c r="E373" s="13"/>
    </row>
    <row r="374" spans="1:5" ht="12.75">
      <c r="A374" s="34">
        <v>368</v>
      </c>
      <c r="B374" s="57">
        <v>363</v>
      </c>
      <c r="C374" s="58"/>
      <c r="D374" s="13"/>
      <c r="E374" s="13"/>
    </row>
    <row r="375" spans="1:5" ht="12.75">
      <c r="A375" s="34">
        <v>369</v>
      </c>
      <c r="B375" s="57">
        <v>182</v>
      </c>
      <c r="C375" s="58"/>
      <c r="D375" s="13"/>
      <c r="E375" s="13"/>
    </row>
    <row r="376" spans="1:5" ht="12.75">
      <c r="A376" s="34">
        <v>370</v>
      </c>
      <c r="B376" s="57">
        <v>91</v>
      </c>
      <c r="C376" s="58"/>
      <c r="D376" s="13"/>
      <c r="E376" s="13"/>
    </row>
    <row r="377" spans="1:5" ht="12.75">
      <c r="A377" s="34">
        <v>371</v>
      </c>
      <c r="B377" s="57">
        <v>34</v>
      </c>
      <c r="C377" s="58"/>
      <c r="D377" s="13"/>
      <c r="E377" s="13"/>
    </row>
    <row r="378" spans="1:5" ht="12.75">
      <c r="A378" s="34">
        <v>372</v>
      </c>
      <c r="B378" s="57">
        <v>25</v>
      </c>
      <c r="C378" s="58"/>
      <c r="D378" s="13"/>
      <c r="E378" s="13"/>
    </row>
    <row r="379" spans="1:5" ht="12.75">
      <c r="A379" s="34">
        <v>373</v>
      </c>
      <c r="B379" s="57">
        <v>24</v>
      </c>
      <c r="C379" s="58"/>
      <c r="D379" s="13"/>
      <c r="E379" s="13"/>
    </row>
    <row r="380" spans="1:5" ht="12.75">
      <c r="A380" s="34">
        <v>374</v>
      </c>
      <c r="B380" s="57">
        <v>63</v>
      </c>
      <c r="C380" s="58"/>
      <c r="D380" s="13"/>
      <c r="E380" s="13"/>
    </row>
    <row r="381" spans="1:5" ht="12.75">
      <c r="A381" s="34">
        <v>375</v>
      </c>
      <c r="B381" s="57">
        <v>45</v>
      </c>
      <c r="C381" s="58"/>
      <c r="D381" s="13"/>
      <c r="E381" s="13"/>
    </row>
    <row r="382" spans="1:5" ht="12.75">
      <c r="A382" s="34">
        <v>376</v>
      </c>
      <c r="B382" s="57">
        <v>56</v>
      </c>
      <c r="C382" s="58"/>
      <c r="D382" s="13"/>
      <c r="E382" s="13"/>
    </row>
    <row r="383" spans="1:5" ht="12.75">
      <c r="A383" s="34">
        <v>377</v>
      </c>
      <c r="B383" s="57">
        <v>24</v>
      </c>
      <c r="C383" s="58"/>
      <c r="D383" s="13"/>
      <c r="E383" s="13"/>
    </row>
    <row r="384" spans="1:5" ht="12.75">
      <c r="A384" s="34">
        <v>378</v>
      </c>
      <c r="B384" s="57">
        <v>60</v>
      </c>
      <c r="C384" s="58"/>
      <c r="D384" s="13"/>
      <c r="E384" s="13"/>
    </row>
    <row r="385" spans="1:5" ht="12.75">
      <c r="A385" s="34">
        <v>379</v>
      </c>
      <c r="B385" s="57">
        <v>23</v>
      </c>
      <c r="C385" s="58"/>
      <c r="D385" s="13"/>
      <c r="E385" s="13"/>
    </row>
    <row r="386" spans="1:5" ht="12.75">
      <c r="A386" s="34">
        <v>380</v>
      </c>
      <c r="B386" s="57">
        <v>91</v>
      </c>
      <c r="C386" s="58"/>
      <c r="D386" s="13"/>
      <c r="E386" s="13"/>
    </row>
    <row r="387" spans="1:5" ht="12.75">
      <c r="A387" s="34">
        <v>381</v>
      </c>
      <c r="B387" s="57">
        <v>8</v>
      </c>
      <c r="C387" s="58"/>
      <c r="D387" s="13"/>
      <c r="E387" s="13"/>
    </row>
    <row r="388" spans="1:5" ht="12.75">
      <c r="A388" s="34">
        <v>382</v>
      </c>
      <c r="B388" s="57">
        <v>91</v>
      </c>
      <c r="C388" s="58"/>
      <c r="D388" s="13"/>
      <c r="E388" s="13"/>
    </row>
    <row r="389" spans="1:5" ht="12.75">
      <c r="A389" s="34">
        <v>383</v>
      </c>
      <c r="B389" s="57">
        <v>22</v>
      </c>
      <c r="C389" s="58"/>
      <c r="D389" s="13"/>
      <c r="E389" s="13"/>
    </row>
    <row r="390" spans="1:5" ht="12.75">
      <c r="A390" s="34">
        <v>384</v>
      </c>
      <c r="B390" s="57">
        <v>91</v>
      </c>
      <c r="C390" s="58"/>
      <c r="D390" s="13"/>
      <c r="E390" s="13"/>
    </row>
    <row r="391" spans="1:5" ht="12.75">
      <c r="A391" s="34">
        <v>385</v>
      </c>
      <c r="B391" s="57">
        <v>26</v>
      </c>
      <c r="C391" s="58"/>
      <c r="D391" s="13"/>
      <c r="E391" s="13"/>
    </row>
    <row r="392" spans="1:5" ht="12.75">
      <c r="A392" s="34">
        <v>386</v>
      </c>
      <c r="B392" s="57">
        <v>25</v>
      </c>
      <c r="C392" s="58"/>
      <c r="D392" s="13"/>
      <c r="E392" s="13"/>
    </row>
    <row r="393" spans="1:5" ht="12.75">
      <c r="A393" s="34">
        <v>387</v>
      </c>
      <c r="B393" s="57">
        <v>91</v>
      </c>
      <c r="C393" s="58"/>
      <c r="D393" s="13"/>
      <c r="E393" s="13"/>
    </row>
    <row r="394" spans="1:5" ht="12.75">
      <c r="A394" s="34">
        <v>388</v>
      </c>
      <c r="B394" s="57">
        <v>8</v>
      </c>
      <c r="C394" s="58"/>
      <c r="D394" s="13"/>
      <c r="E394" s="13"/>
    </row>
    <row r="395" spans="1:5" ht="12.75">
      <c r="A395" s="34">
        <v>389</v>
      </c>
      <c r="B395" s="57">
        <v>7</v>
      </c>
      <c r="C395" s="58"/>
      <c r="D395" s="13"/>
      <c r="E395" s="13"/>
    </row>
    <row r="396" spans="1:5" ht="12.75">
      <c r="A396" s="34">
        <v>390</v>
      </c>
      <c r="B396" s="57">
        <v>91</v>
      </c>
      <c r="C396" s="58"/>
      <c r="D396" s="13"/>
      <c r="E396" s="13"/>
    </row>
    <row r="397" spans="1:5" ht="12.75">
      <c r="A397" s="34">
        <v>391</v>
      </c>
      <c r="B397" s="57">
        <v>91</v>
      </c>
      <c r="C397" s="58"/>
      <c r="D397" s="13"/>
      <c r="E397" s="13"/>
    </row>
    <row r="398" spans="1:5" ht="12.75">
      <c r="A398" s="34">
        <v>392</v>
      </c>
      <c r="B398" s="57">
        <v>91</v>
      </c>
      <c r="C398" s="58"/>
      <c r="D398" s="13"/>
      <c r="E398" s="13"/>
    </row>
    <row r="399" spans="1:5" ht="12.75">
      <c r="A399" s="34">
        <v>393</v>
      </c>
      <c r="B399" s="57">
        <v>182</v>
      </c>
      <c r="C399" s="58"/>
      <c r="D399" s="13"/>
      <c r="E399" s="13"/>
    </row>
    <row r="400" spans="1:5" ht="12.75">
      <c r="A400" s="34">
        <v>394</v>
      </c>
      <c r="B400" s="57">
        <v>23</v>
      </c>
      <c r="C400" s="58"/>
      <c r="D400" s="13"/>
      <c r="E400" s="13"/>
    </row>
    <row r="401" spans="1:5" ht="12.75">
      <c r="A401" s="34">
        <v>395</v>
      </c>
      <c r="B401" s="57">
        <v>91</v>
      </c>
      <c r="C401" s="58"/>
      <c r="D401" s="13"/>
      <c r="E401" s="13"/>
    </row>
    <row r="402" spans="1:5" ht="12.75">
      <c r="A402" s="34">
        <v>396</v>
      </c>
      <c r="B402" s="57">
        <v>182</v>
      </c>
      <c r="C402" s="58"/>
      <c r="D402" s="13"/>
      <c r="E402" s="13"/>
    </row>
    <row r="403" spans="1:5" ht="12.75">
      <c r="A403" s="34">
        <v>397</v>
      </c>
      <c r="B403" s="57">
        <v>14</v>
      </c>
      <c r="C403" s="58"/>
      <c r="D403" s="13"/>
      <c r="E403" s="13"/>
    </row>
    <row r="404" spans="1:5" ht="12.75">
      <c r="A404" s="34">
        <v>398</v>
      </c>
      <c r="B404" s="57">
        <v>91</v>
      </c>
      <c r="C404" s="58"/>
      <c r="D404" s="13"/>
      <c r="E404" s="13"/>
    </row>
    <row r="405" spans="1:5" ht="12.75">
      <c r="A405" s="34">
        <v>399</v>
      </c>
      <c r="B405" s="57">
        <v>20</v>
      </c>
      <c r="C405" s="58"/>
      <c r="D405" s="13"/>
      <c r="E405" s="13"/>
    </row>
    <row r="406" spans="1:5" ht="12.75">
      <c r="A406" s="34">
        <v>400</v>
      </c>
      <c r="B406" s="57">
        <v>8</v>
      </c>
      <c r="C406" s="58"/>
      <c r="D406" s="13"/>
      <c r="E406" s="13"/>
    </row>
    <row r="407" spans="1:5" ht="12.75">
      <c r="A407" s="34">
        <v>401</v>
      </c>
      <c r="B407" s="57">
        <v>42</v>
      </c>
      <c r="C407" s="58"/>
      <c r="D407" s="13"/>
      <c r="E407" s="13"/>
    </row>
    <row r="408" spans="1:5" ht="12.75">
      <c r="A408" s="34">
        <v>402</v>
      </c>
      <c r="B408" s="57">
        <v>23</v>
      </c>
      <c r="C408" s="58"/>
      <c r="D408" s="13"/>
      <c r="E408" s="13"/>
    </row>
    <row r="409" spans="1:5" ht="12.75">
      <c r="A409" s="34">
        <v>403</v>
      </c>
      <c r="B409" s="57">
        <v>25</v>
      </c>
      <c r="C409" s="58"/>
      <c r="D409" s="13"/>
      <c r="E409" s="13"/>
    </row>
    <row r="410" spans="1:5" ht="12.75">
      <c r="A410" s="34">
        <v>404</v>
      </c>
      <c r="B410" s="57">
        <v>91</v>
      </c>
      <c r="C410" s="58"/>
      <c r="D410" s="13"/>
      <c r="E410" s="13"/>
    </row>
    <row r="411" spans="1:5" ht="12.75">
      <c r="A411" s="34">
        <v>405</v>
      </c>
      <c r="B411" s="57">
        <v>182</v>
      </c>
      <c r="C411" s="58"/>
      <c r="D411" s="13"/>
      <c r="E411" s="13"/>
    </row>
    <row r="412" spans="1:5" ht="12.75">
      <c r="A412" s="34">
        <v>406</v>
      </c>
      <c r="B412" s="57">
        <v>44</v>
      </c>
      <c r="C412" s="58"/>
      <c r="D412" s="13"/>
      <c r="E412" s="13"/>
    </row>
    <row r="413" spans="1:5" ht="12.75">
      <c r="A413" s="34">
        <v>407</v>
      </c>
      <c r="B413" s="57">
        <v>27</v>
      </c>
      <c r="C413" s="58"/>
      <c r="D413" s="13"/>
      <c r="E413" s="13"/>
    </row>
    <row r="414" spans="1:5" ht="12.75">
      <c r="A414" s="34">
        <v>408</v>
      </c>
      <c r="B414" s="57">
        <v>11</v>
      </c>
      <c r="C414" s="58"/>
      <c r="D414" s="13"/>
      <c r="E414" s="13"/>
    </row>
    <row r="415" spans="1:5" ht="12.75">
      <c r="A415" s="34">
        <v>409</v>
      </c>
      <c r="B415" s="57">
        <v>56</v>
      </c>
      <c r="C415" s="58"/>
      <c r="D415" s="13"/>
      <c r="E415" s="13"/>
    </row>
    <row r="416" spans="1:5" ht="12.75">
      <c r="A416" s="34">
        <v>410</v>
      </c>
      <c r="B416" s="57">
        <v>15</v>
      </c>
      <c r="C416" s="58"/>
      <c r="D416" s="13"/>
      <c r="E416" s="13"/>
    </row>
    <row r="417" spans="1:5" ht="12.75">
      <c r="A417" s="34">
        <v>411</v>
      </c>
      <c r="B417" s="57">
        <v>36</v>
      </c>
      <c r="C417" s="58"/>
      <c r="D417" s="13"/>
      <c r="E417" s="13"/>
    </row>
    <row r="418" spans="1:5" ht="12.75">
      <c r="A418" s="34">
        <v>412</v>
      </c>
      <c r="B418" s="57">
        <v>43</v>
      </c>
      <c r="C418" s="58"/>
      <c r="D418" s="13"/>
      <c r="E418" s="13"/>
    </row>
    <row r="419" spans="1:5" ht="12.75">
      <c r="A419" s="34">
        <v>413</v>
      </c>
      <c r="B419" s="57">
        <v>91</v>
      </c>
      <c r="C419" s="58"/>
      <c r="D419" s="13"/>
      <c r="E419" s="13"/>
    </row>
    <row r="420" spans="1:5" ht="12.75">
      <c r="A420" s="34">
        <v>414</v>
      </c>
      <c r="B420" s="57">
        <v>14</v>
      </c>
      <c r="C420" s="58"/>
      <c r="D420" s="13"/>
      <c r="E420" s="13"/>
    </row>
    <row r="421" spans="1:5" ht="12.75">
      <c r="A421" s="34">
        <v>415</v>
      </c>
      <c r="B421" s="57">
        <v>60</v>
      </c>
      <c r="C421" s="58"/>
      <c r="D421" s="13"/>
      <c r="E421" s="13"/>
    </row>
    <row r="422" spans="1:5" ht="12.75">
      <c r="A422" s="34">
        <v>416</v>
      </c>
      <c r="B422" s="57">
        <v>58</v>
      </c>
      <c r="C422" s="58"/>
      <c r="D422" s="13"/>
      <c r="E422" s="13"/>
    </row>
    <row r="423" spans="1:5" ht="12.75">
      <c r="A423" s="34">
        <v>417</v>
      </c>
      <c r="B423" s="57">
        <v>182</v>
      </c>
      <c r="C423" s="58"/>
      <c r="D423" s="13"/>
      <c r="E423" s="13"/>
    </row>
    <row r="424" spans="1:5" ht="12.75">
      <c r="A424" s="34">
        <v>418</v>
      </c>
      <c r="B424" s="57">
        <v>91</v>
      </c>
      <c r="C424" s="58"/>
      <c r="D424" s="13"/>
      <c r="E424" s="13"/>
    </row>
    <row r="425" spans="1:5" ht="12.75">
      <c r="A425" s="34">
        <v>419</v>
      </c>
      <c r="B425" s="57">
        <v>41</v>
      </c>
      <c r="C425" s="58"/>
      <c r="D425" s="13"/>
      <c r="E425" s="13"/>
    </row>
    <row r="426" spans="1:5" ht="12.75">
      <c r="A426" s="34">
        <v>420</v>
      </c>
      <c r="B426" s="57">
        <v>27</v>
      </c>
      <c r="C426" s="58"/>
      <c r="D426" s="13"/>
      <c r="E426" s="13"/>
    </row>
    <row r="427" spans="1:5" ht="12.75">
      <c r="A427" s="34">
        <v>421</v>
      </c>
      <c r="B427" s="57">
        <v>9</v>
      </c>
      <c r="C427" s="58"/>
      <c r="D427" s="13"/>
      <c r="E427" s="13"/>
    </row>
    <row r="428" spans="1:5" ht="12.75">
      <c r="A428" s="34">
        <v>422</v>
      </c>
      <c r="B428" s="57">
        <v>48</v>
      </c>
      <c r="C428" s="58"/>
      <c r="D428" s="13"/>
      <c r="E428" s="13"/>
    </row>
    <row r="429" spans="1:5" ht="12.75">
      <c r="A429" s="34">
        <v>423</v>
      </c>
      <c r="B429" s="57">
        <v>17</v>
      </c>
      <c r="C429" s="58"/>
      <c r="D429" s="13"/>
      <c r="E429" s="13"/>
    </row>
    <row r="430" spans="1:5" ht="12.75">
      <c r="A430" s="34">
        <v>424</v>
      </c>
      <c r="B430" s="57">
        <v>39</v>
      </c>
      <c r="C430" s="58"/>
      <c r="D430" s="13"/>
      <c r="E430" s="13"/>
    </row>
    <row r="431" spans="1:5" ht="12.75">
      <c r="A431" s="34">
        <v>425</v>
      </c>
      <c r="B431" s="57">
        <v>91</v>
      </c>
      <c r="C431" s="58"/>
      <c r="D431" s="13"/>
      <c r="E431" s="13"/>
    </row>
    <row r="432" spans="1:5" ht="12.75">
      <c r="A432" s="34">
        <v>426</v>
      </c>
      <c r="B432" s="57">
        <v>28</v>
      </c>
      <c r="C432" s="58"/>
      <c r="D432" s="13"/>
      <c r="E432" s="13"/>
    </row>
    <row r="433" spans="1:5" ht="12.75">
      <c r="A433" s="34">
        <v>427</v>
      </c>
      <c r="B433" s="57">
        <v>34</v>
      </c>
      <c r="C433" s="58"/>
      <c r="D433" s="13"/>
      <c r="E433" s="13"/>
    </row>
    <row r="434" spans="1:5" ht="12.75">
      <c r="A434" s="34">
        <v>428</v>
      </c>
      <c r="B434" s="57">
        <v>91</v>
      </c>
      <c r="C434" s="58"/>
      <c r="D434" s="13"/>
      <c r="E434" s="13"/>
    </row>
    <row r="435" spans="1:5" ht="12.75">
      <c r="A435" s="34">
        <v>429</v>
      </c>
      <c r="B435" s="57">
        <v>6</v>
      </c>
      <c r="C435" s="58"/>
      <c r="D435" s="13"/>
      <c r="E435" s="13"/>
    </row>
    <row r="436" spans="1:5" ht="12.75">
      <c r="A436" s="34">
        <v>430</v>
      </c>
      <c r="B436" s="57">
        <v>46</v>
      </c>
      <c r="C436" s="58"/>
      <c r="D436" s="13"/>
      <c r="E436" s="13"/>
    </row>
    <row r="437" spans="1:5" ht="12.75">
      <c r="A437" s="34">
        <v>431</v>
      </c>
      <c r="B437" s="57">
        <v>91</v>
      </c>
      <c r="C437" s="58"/>
      <c r="D437" s="13"/>
      <c r="E437" s="13"/>
    </row>
    <row r="438" spans="1:5" ht="12.75">
      <c r="A438" s="34">
        <v>432</v>
      </c>
      <c r="B438" s="57">
        <v>15</v>
      </c>
      <c r="C438" s="58"/>
      <c r="D438" s="13"/>
      <c r="E438" s="13"/>
    </row>
    <row r="439" spans="1:5" ht="12.75">
      <c r="A439" s="34">
        <v>433</v>
      </c>
      <c r="B439" s="57">
        <v>25</v>
      </c>
      <c r="C439" s="58"/>
      <c r="D439" s="13"/>
      <c r="E439" s="13"/>
    </row>
    <row r="440" spans="1:5" ht="12.75">
      <c r="A440" s="34">
        <v>434</v>
      </c>
      <c r="B440" s="57">
        <v>18</v>
      </c>
      <c r="C440" s="58"/>
      <c r="D440" s="13"/>
      <c r="E440" s="13"/>
    </row>
    <row r="441" spans="1:5" ht="12.75">
      <c r="A441" s="34">
        <v>435</v>
      </c>
      <c r="B441" s="57">
        <v>5</v>
      </c>
      <c r="C441" s="58"/>
      <c r="D441" s="13"/>
      <c r="E441" s="13"/>
    </row>
    <row r="442" spans="1:5" ht="12.75">
      <c r="A442" s="34">
        <v>436</v>
      </c>
      <c r="B442" s="57">
        <v>91</v>
      </c>
      <c r="C442" s="58"/>
      <c r="D442" s="13"/>
      <c r="E442" s="13"/>
    </row>
    <row r="443" spans="1:5" ht="12.75">
      <c r="A443" s="34">
        <v>437</v>
      </c>
      <c r="B443" s="57">
        <v>15</v>
      </c>
      <c r="C443" s="58"/>
      <c r="D443" s="13"/>
      <c r="E443" s="13"/>
    </row>
    <row r="444" spans="1:5" ht="12.75">
      <c r="A444" s="34">
        <v>438</v>
      </c>
      <c r="B444" s="57">
        <v>182</v>
      </c>
      <c r="C444" s="58"/>
      <c r="D444" s="13"/>
      <c r="E444" s="13"/>
    </row>
    <row r="445" spans="1:5" ht="12.75">
      <c r="A445" s="34">
        <v>439</v>
      </c>
      <c r="B445" s="57">
        <v>38</v>
      </c>
      <c r="C445" s="58"/>
      <c r="D445" s="13"/>
      <c r="E445" s="13"/>
    </row>
    <row r="446" spans="1:5" ht="12.75">
      <c r="A446" s="34">
        <v>440</v>
      </c>
      <c r="B446" s="57">
        <v>91</v>
      </c>
      <c r="C446" s="58"/>
      <c r="D446" s="13"/>
      <c r="E446" s="13"/>
    </row>
    <row r="447" spans="1:5" ht="12.75">
      <c r="A447" s="34">
        <v>441</v>
      </c>
      <c r="B447" s="57">
        <v>44</v>
      </c>
      <c r="C447" s="58"/>
      <c r="D447" s="13"/>
      <c r="E447" s="13"/>
    </row>
    <row r="448" spans="1:5" ht="12.75">
      <c r="A448" s="34">
        <v>442</v>
      </c>
      <c r="B448" s="57">
        <v>91</v>
      </c>
      <c r="C448" s="58"/>
      <c r="D448" s="13"/>
      <c r="E448" s="13"/>
    </row>
    <row r="449" spans="1:5" ht="12.75">
      <c r="A449" s="34">
        <v>443</v>
      </c>
      <c r="B449" s="57">
        <v>33</v>
      </c>
      <c r="C449" s="58"/>
      <c r="D449" s="13"/>
      <c r="E449" s="13"/>
    </row>
    <row r="450" spans="1:5" ht="12.75">
      <c r="A450" s="34">
        <v>444</v>
      </c>
      <c r="B450" s="57">
        <v>41</v>
      </c>
      <c r="C450" s="58"/>
      <c r="D450" s="13"/>
      <c r="E450" s="13"/>
    </row>
    <row r="451" spans="1:5" ht="12.75">
      <c r="A451" s="34">
        <v>445</v>
      </c>
      <c r="B451" s="57">
        <v>55</v>
      </c>
      <c r="C451" s="58"/>
      <c r="D451" s="13"/>
      <c r="E451" s="13"/>
    </row>
    <row r="452" spans="1:5" ht="12.75">
      <c r="A452" s="34">
        <v>446</v>
      </c>
      <c r="B452" s="57">
        <v>182</v>
      </c>
      <c r="C452" s="58"/>
      <c r="D452" s="13"/>
      <c r="E452" s="13"/>
    </row>
    <row r="453" spans="1:5" ht="12.75">
      <c r="A453" s="34">
        <v>447</v>
      </c>
      <c r="B453" s="57">
        <v>17</v>
      </c>
      <c r="C453" s="58"/>
      <c r="D453" s="13"/>
      <c r="E453" s="13"/>
    </row>
    <row r="454" spans="1:5" ht="12.75">
      <c r="A454" s="34">
        <v>448</v>
      </c>
      <c r="B454" s="57">
        <v>91</v>
      </c>
      <c r="C454" s="58"/>
      <c r="D454" s="13"/>
      <c r="E454" s="13"/>
    </row>
    <row r="455" spans="1:5" ht="12.75">
      <c r="A455" s="34">
        <v>449</v>
      </c>
      <c r="B455" s="57">
        <v>25</v>
      </c>
      <c r="C455" s="58"/>
      <c r="D455" s="13"/>
      <c r="E455" s="13"/>
    </row>
    <row r="456" spans="1:5" ht="12.75">
      <c r="A456" s="34">
        <v>450</v>
      </c>
      <c r="B456" s="57">
        <v>34</v>
      </c>
      <c r="C456" s="58"/>
      <c r="D456" s="13"/>
      <c r="E456" s="13"/>
    </row>
    <row r="457" spans="1:5" ht="12.75">
      <c r="A457" s="34">
        <v>451</v>
      </c>
      <c r="B457" s="57">
        <v>35</v>
      </c>
      <c r="C457" s="58"/>
      <c r="D457" s="13"/>
      <c r="E457" s="13"/>
    </row>
    <row r="458" spans="1:5" ht="12.75">
      <c r="A458" s="34">
        <v>452</v>
      </c>
      <c r="B458" s="57">
        <v>49</v>
      </c>
      <c r="C458" s="58"/>
      <c r="D458" s="13"/>
      <c r="E458" s="13"/>
    </row>
    <row r="459" spans="1:5" ht="12.75">
      <c r="A459" s="34">
        <v>453</v>
      </c>
      <c r="B459" s="57">
        <v>14</v>
      </c>
      <c r="C459" s="58"/>
      <c r="D459" s="13"/>
      <c r="E459" s="13"/>
    </row>
    <row r="460" spans="1:5" ht="12.75">
      <c r="A460" s="34">
        <v>454</v>
      </c>
      <c r="B460" s="57">
        <v>26</v>
      </c>
      <c r="C460" s="58"/>
      <c r="D460" s="13"/>
      <c r="E460" s="13"/>
    </row>
    <row r="461" spans="1:5" ht="12.75">
      <c r="A461" s="34">
        <v>455</v>
      </c>
      <c r="B461" s="57">
        <v>91</v>
      </c>
      <c r="C461" s="58"/>
      <c r="D461" s="13"/>
      <c r="E461" s="13"/>
    </row>
    <row r="462" spans="1:5" ht="12.75">
      <c r="A462" s="34">
        <v>456</v>
      </c>
      <c r="B462" s="57">
        <v>182</v>
      </c>
      <c r="C462" s="58"/>
      <c r="D462" s="13"/>
      <c r="E462" s="13"/>
    </row>
    <row r="463" spans="1:5" ht="12.75">
      <c r="A463" s="34">
        <v>457</v>
      </c>
      <c r="B463" s="57">
        <v>37</v>
      </c>
      <c r="C463" s="58"/>
      <c r="D463" s="13"/>
      <c r="E463" s="13"/>
    </row>
    <row r="464" spans="1:5" ht="12.75">
      <c r="A464" s="34">
        <v>458</v>
      </c>
      <c r="B464" s="57">
        <v>43</v>
      </c>
      <c r="C464" s="58"/>
      <c r="D464" s="13"/>
      <c r="E464" s="13"/>
    </row>
    <row r="465" spans="1:5" ht="12.75">
      <c r="A465" s="34">
        <v>459</v>
      </c>
      <c r="B465" s="57">
        <v>91</v>
      </c>
      <c r="C465" s="58"/>
      <c r="D465" s="13"/>
      <c r="E465" s="13"/>
    </row>
    <row r="466" spans="1:5" ht="12.75">
      <c r="A466" s="34">
        <v>460</v>
      </c>
      <c r="B466" s="57">
        <v>25</v>
      </c>
      <c r="C466" s="58"/>
      <c r="D466" s="13"/>
      <c r="E466" s="13"/>
    </row>
    <row r="467" spans="1:5" ht="12.75">
      <c r="A467" s="34">
        <v>461</v>
      </c>
      <c r="B467" s="57">
        <v>13</v>
      </c>
      <c r="C467" s="58"/>
      <c r="D467" s="13"/>
      <c r="E467" s="13"/>
    </row>
    <row r="468" spans="1:5" ht="12.75">
      <c r="A468" s="34">
        <v>462</v>
      </c>
      <c r="B468" s="57">
        <v>12</v>
      </c>
      <c r="C468" s="58"/>
      <c r="D468" s="13"/>
      <c r="E468" s="13"/>
    </row>
    <row r="469" spans="1:5" ht="12.75">
      <c r="A469" s="34">
        <v>463</v>
      </c>
      <c r="B469" s="57">
        <v>4</v>
      </c>
      <c r="C469" s="58"/>
      <c r="D469" s="13"/>
      <c r="E469" s="13"/>
    </row>
    <row r="470" spans="1:5" ht="12.75">
      <c r="A470" s="34">
        <v>464</v>
      </c>
      <c r="B470" s="57">
        <v>50</v>
      </c>
      <c r="C470" s="58"/>
      <c r="D470" s="13"/>
      <c r="E470" s="13"/>
    </row>
    <row r="471" spans="1:5" ht="12.75">
      <c r="A471" s="34">
        <v>465</v>
      </c>
      <c r="B471" s="57">
        <v>16</v>
      </c>
      <c r="C471" s="58"/>
      <c r="D471" s="13"/>
      <c r="E471" s="13"/>
    </row>
    <row r="472" spans="1:5" ht="12.75">
      <c r="A472" s="34">
        <v>466</v>
      </c>
      <c r="B472" s="57">
        <v>38</v>
      </c>
      <c r="C472" s="58"/>
      <c r="D472" s="13"/>
      <c r="E472" s="13"/>
    </row>
    <row r="473" spans="1:5" ht="12.75">
      <c r="A473" s="34">
        <v>467</v>
      </c>
      <c r="B473" s="57">
        <v>23</v>
      </c>
      <c r="C473" s="58"/>
      <c r="D473" s="13"/>
      <c r="E473" s="13"/>
    </row>
    <row r="474" spans="1:5" ht="12.75">
      <c r="A474" s="34">
        <v>468</v>
      </c>
      <c r="B474" s="57">
        <v>91</v>
      </c>
      <c r="C474" s="58"/>
      <c r="D474" s="13"/>
      <c r="E474" s="13"/>
    </row>
    <row r="475" spans="1:5" ht="12.75">
      <c r="A475" s="34">
        <v>469</v>
      </c>
      <c r="B475" s="57">
        <v>27</v>
      </c>
      <c r="C475" s="58"/>
      <c r="D475" s="13"/>
      <c r="E475" s="13"/>
    </row>
    <row r="476" spans="1:5" ht="12.75">
      <c r="A476" s="34">
        <v>470</v>
      </c>
      <c r="B476" s="57">
        <v>91</v>
      </c>
      <c r="C476" s="58"/>
      <c r="D476" s="13"/>
      <c r="E476" s="13"/>
    </row>
    <row r="477" spans="1:5" ht="12.75">
      <c r="A477" s="34">
        <v>471</v>
      </c>
      <c r="B477" s="57">
        <v>7</v>
      </c>
      <c r="C477" s="58"/>
      <c r="D477" s="13"/>
      <c r="E477" s="13"/>
    </row>
    <row r="478" spans="1:5" ht="12.75">
      <c r="A478" s="34">
        <v>472</v>
      </c>
      <c r="B478" s="57">
        <v>14</v>
      </c>
      <c r="C478" s="58"/>
      <c r="D478" s="13"/>
      <c r="E478" s="13"/>
    </row>
    <row r="479" spans="1:5" ht="12.75">
      <c r="A479" s="34">
        <v>473</v>
      </c>
      <c r="B479" s="57">
        <v>17</v>
      </c>
      <c r="C479" s="58"/>
      <c r="D479" s="13"/>
      <c r="E479" s="13"/>
    </row>
    <row r="480" spans="1:5" ht="12.75">
      <c r="A480" s="34">
        <v>474</v>
      </c>
      <c r="B480" s="57">
        <v>62</v>
      </c>
      <c r="C480" s="58"/>
      <c r="D480" s="13"/>
      <c r="E480" s="13"/>
    </row>
    <row r="481" spans="1:5" ht="12.75">
      <c r="A481" s="34">
        <v>475</v>
      </c>
      <c r="B481" s="57">
        <v>91</v>
      </c>
      <c r="C481" s="58"/>
      <c r="D481" s="13"/>
      <c r="E481" s="13"/>
    </row>
    <row r="482" spans="1:5" ht="12.75">
      <c r="A482" s="34">
        <v>476</v>
      </c>
      <c r="B482" s="57">
        <v>53</v>
      </c>
      <c r="C482" s="58"/>
      <c r="D482" s="13"/>
      <c r="E482" s="13"/>
    </row>
    <row r="483" spans="1:5" ht="12.75">
      <c r="A483" s="34">
        <v>477</v>
      </c>
      <c r="B483" s="57">
        <v>10</v>
      </c>
      <c r="C483" s="58"/>
      <c r="D483" s="13"/>
      <c r="E483" s="13"/>
    </row>
    <row r="484" spans="1:5" ht="12.75">
      <c r="A484" s="34">
        <v>478</v>
      </c>
      <c r="B484" s="57">
        <v>55</v>
      </c>
      <c r="C484" s="58"/>
      <c r="D484" s="13"/>
      <c r="E484" s="13"/>
    </row>
    <row r="485" spans="1:5" ht="12.75">
      <c r="A485" s="34">
        <v>479</v>
      </c>
      <c r="B485" s="57">
        <v>42</v>
      </c>
      <c r="C485" s="58"/>
      <c r="D485" s="13"/>
      <c r="E485" s="13"/>
    </row>
    <row r="486" spans="1:5" ht="12.75">
      <c r="A486" s="34">
        <v>480</v>
      </c>
      <c r="B486" s="57">
        <v>91</v>
      </c>
      <c r="C486" s="58"/>
      <c r="D486" s="13"/>
      <c r="E486" s="13"/>
    </row>
    <row r="487" spans="1:5" ht="12.75">
      <c r="A487" s="34">
        <v>481</v>
      </c>
      <c r="B487" s="57">
        <v>32</v>
      </c>
      <c r="C487" s="58"/>
      <c r="D487" s="13"/>
      <c r="E487" s="13"/>
    </row>
    <row r="488" spans="1:5" ht="12.75">
      <c r="A488" s="34">
        <v>482</v>
      </c>
      <c r="B488" s="57">
        <v>26</v>
      </c>
      <c r="C488" s="58"/>
      <c r="D488" s="13"/>
      <c r="E488" s="13"/>
    </row>
    <row r="489" spans="1:5" ht="12.75">
      <c r="A489" s="34">
        <v>483</v>
      </c>
      <c r="B489" s="57">
        <v>1</v>
      </c>
      <c r="C489" s="58"/>
      <c r="D489" s="13"/>
      <c r="E489" s="13"/>
    </row>
    <row r="490" spans="1:5" ht="12.75">
      <c r="A490" s="34">
        <v>484</v>
      </c>
      <c r="B490" s="57">
        <v>91</v>
      </c>
      <c r="C490" s="58"/>
      <c r="D490" s="13"/>
      <c r="E490" s="13"/>
    </row>
    <row r="491" spans="1:5" ht="12.75">
      <c r="A491" s="34">
        <v>485</v>
      </c>
      <c r="B491" s="57">
        <v>18</v>
      </c>
      <c r="C491" s="58"/>
      <c r="D491" s="13"/>
      <c r="E491" s="13"/>
    </row>
    <row r="492" spans="1:5" ht="12.75">
      <c r="A492" s="34">
        <v>486</v>
      </c>
      <c r="B492" s="57">
        <v>39</v>
      </c>
      <c r="C492" s="58"/>
      <c r="D492" s="13"/>
      <c r="E492" s="13"/>
    </row>
    <row r="493" spans="1:5" ht="12.75">
      <c r="A493" s="34">
        <v>487</v>
      </c>
      <c r="B493" s="57">
        <v>91</v>
      </c>
      <c r="C493" s="58"/>
      <c r="D493" s="13"/>
      <c r="E493" s="13"/>
    </row>
    <row r="494" spans="1:5" ht="12.75">
      <c r="A494" s="34">
        <v>488</v>
      </c>
      <c r="B494" s="57">
        <v>31</v>
      </c>
      <c r="C494" s="58"/>
      <c r="D494" s="13"/>
      <c r="E494" s="13"/>
    </row>
    <row r="495" spans="1:5" ht="12.75">
      <c r="A495" s="34">
        <v>489</v>
      </c>
      <c r="B495" s="57">
        <v>91</v>
      </c>
      <c r="C495" s="58"/>
      <c r="D495" s="13"/>
      <c r="E495" s="13"/>
    </row>
    <row r="496" spans="1:5" ht="12.75">
      <c r="A496" s="34">
        <v>490</v>
      </c>
      <c r="B496" s="57">
        <v>40</v>
      </c>
      <c r="C496" s="58"/>
      <c r="D496" s="13"/>
      <c r="E496" s="13"/>
    </row>
    <row r="497" spans="1:5" ht="12.75">
      <c r="A497" s="34">
        <v>491</v>
      </c>
      <c r="B497" s="57">
        <v>19</v>
      </c>
      <c r="C497" s="58"/>
      <c r="D497" s="13"/>
      <c r="E497" s="13"/>
    </row>
    <row r="498" spans="1:5" ht="12.75">
      <c r="A498" s="34">
        <v>492</v>
      </c>
      <c r="B498" s="57">
        <v>37</v>
      </c>
      <c r="C498" s="58"/>
      <c r="D498" s="13"/>
      <c r="E498" s="13"/>
    </row>
    <row r="499" spans="1:5" ht="12.75">
      <c r="A499" s="34">
        <v>493</v>
      </c>
      <c r="B499" s="57">
        <v>91</v>
      </c>
      <c r="C499" s="58"/>
      <c r="D499" s="13"/>
      <c r="E499" s="13"/>
    </row>
    <row r="500" spans="1:5" ht="12.75">
      <c r="A500" s="34">
        <v>494</v>
      </c>
      <c r="B500" s="57">
        <v>22</v>
      </c>
      <c r="C500" s="58"/>
      <c r="D500" s="13"/>
      <c r="E500" s="13"/>
    </row>
    <row r="501" spans="1:5" ht="12.75">
      <c r="A501" s="34">
        <v>495</v>
      </c>
      <c r="B501" s="57">
        <v>91</v>
      </c>
      <c r="C501" s="58"/>
      <c r="D501" s="13"/>
      <c r="E501" s="13"/>
    </row>
    <row r="502" spans="1:5" ht="12.75">
      <c r="A502" s="34">
        <v>496</v>
      </c>
      <c r="B502" s="57">
        <v>91</v>
      </c>
      <c r="C502" s="58"/>
      <c r="D502" s="13"/>
      <c r="E502" s="13"/>
    </row>
    <row r="503" spans="1:5" ht="12.75">
      <c r="A503" s="34">
        <v>497</v>
      </c>
      <c r="B503" s="57">
        <v>182</v>
      </c>
      <c r="C503" s="58"/>
      <c r="D503" s="13"/>
      <c r="E503" s="13"/>
    </row>
    <row r="504" spans="1:5" ht="12.75">
      <c r="A504" s="34">
        <v>498</v>
      </c>
      <c r="B504" s="57">
        <v>30</v>
      </c>
      <c r="C504" s="58"/>
      <c r="D504" s="13"/>
      <c r="E504" s="13"/>
    </row>
    <row r="505" spans="1:5" ht="12.75">
      <c r="A505" s="34">
        <v>499</v>
      </c>
      <c r="B505" s="57">
        <v>28</v>
      </c>
      <c r="C505" s="58"/>
      <c r="D505" s="13"/>
      <c r="E505" s="13"/>
    </row>
    <row r="506" spans="1:5" ht="12.75">
      <c r="A506" s="34">
        <v>500</v>
      </c>
      <c r="B506" s="57">
        <v>91</v>
      </c>
      <c r="C506" s="58"/>
      <c r="D506" s="13"/>
      <c r="E506" s="13"/>
    </row>
    <row r="507" spans="1:5" ht="12.75">
      <c r="A507" s="34">
        <v>501</v>
      </c>
      <c r="B507" s="57">
        <v>25</v>
      </c>
      <c r="C507" s="58"/>
      <c r="D507" s="13"/>
      <c r="E507" s="13"/>
    </row>
    <row r="508" spans="1:5" ht="12.75">
      <c r="A508" s="34">
        <v>502</v>
      </c>
      <c r="B508" s="57">
        <v>40</v>
      </c>
      <c r="C508" s="58"/>
      <c r="D508" s="13"/>
      <c r="E508" s="13"/>
    </row>
    <row r="509" spans="1:5" ht="12.75">
      <c r="A509" s="34">
        <v>503</v>
      </c>
      <c r="B509" s="57">
        <v>28</v>
      </c>
      <c r="C509" s="58"/>
      <c r="D509" s="13"/>
      <c r="E509" s="13"/>
    </row>
    <row r="510" spans="1:5" ht="12.75">
      <c r="A510" s="34">
        <v>504</v>
      </c>
      <c r="B510" s="57">
        <v>91</v>
      </c>
      <c r="C510" s="58"/>
      <c r="D510" s="13"/>
      <c r="E510" s="13"/>
    </row>
    <row r="511" spans="1:5" ht="12.75">
      <c r="A511" s="34">
        <v>505</v>
      </c>
      <c r="B511" s="57">
        <v>91</v>
      </c>
      <c r="C511" s="58"/>
      <c r="D511" s="13"/>
      <c r="E511" s="13"/>
    </row>
    <row r="512" spans="1:5" ht="12.75">
      <c r="A512" s="34">
        <v>506</v>
      </c>
      <c r="B512" s="57">
        <v>35</v>
      </c>
      <c r="C512" s="58"/>
      <c r="D512" s="13"/>
      <c r="E512" s="13"/>
    </row>
    <row r="513" spans="1:5" ht="12.75">
      <c r="A513" s="34">
        <v>507</v>
      </c>
      <c r="B513" s="57">
        <v>55</v>
      </c>
      <c r="C513" s="58"/>
      <c r="D513" s="13"/>
      <c r="E513" s="13"/>
    </row>
    <row r="514" spans="1:5" ht="12.75">
      <c r="A514" s="34">
        <v>508</v>
      </c>
      <c r="B514" s="57">
        <v>34</v>
      </c>
      <c r="C514" s="58"/>
      <c r="D514" s="13"/>
      <c r="E514" s="13"/>
    </row>
    <row r="515" spans="1:5" ht="12.75">
      <c r="A515" s="34">
        <v>509</v>
      </c>
      <c r="B515" s="57">
        <v>47</v>
      </c>
      <c r="C515" s="58"/>
      <c r="D515" s="13"/>
      <c r="E515" s="13"/>
    </row>
    <row r="516" spans="1:5" ht="12.75">
      <c r="A516" s="34">
        <v>510</v>
      </c>
      <c r="B516" s="57">
        <v>53</v>
      </c>
      <c r="C516" s="58"/>
      <c r="D516" s="13"/>
      <c r="E516" s="13"/>
    </row>
    <row r="517" spans="1:5" ht="12.75">
      <c r="A517" s="34">
        <v>511</v>
      </c>
      <c r="B517" s="57">
        <v>45</v>
      </c>
      <c r="C517" s="58"/>
      <c r="D517" s="13"/>
      <c r="E517" s="13"/>
    </row>
    <row r="518" spans="1:5" ht="12.75">
      <c r="A518" s="34">
        <v>512</v>
      </c>
      <c r="B518" s="57">
        <v>91</v>
      </c>
      <c r="C518" s="58"/>
      <c r="D518" s="13"/>
      <c r="E518" s="13"/>
    </row>
    <row r="519" spans="1:5" ht="12.75">
      <c r="A519" s="34">
        <v>513</v>
      </c>
      <c r="B519" s="57">
        <v>59</v>
      </c>
      <c r="C519" s="58"/>
      <c r="D519" s="13"/>
      <c r="E519" s="13"/>
    </row>
    <row r="520" spans="1:5" ht="12.75">
      <c r="A520" s="34">
        <v>514</v>
      </c>
      <c r="B520" s="57">
        <v>30</v>
      </c>
      <c r="C520" s="58"/>
      <c r="D520" s="13"/>
      <c r="E520" s="13"/>
    </row>
    <row r="521" spans="1:5" ht="12.75">
      <c r="A521" s="34">
        <v>515</v>
      </c>
      <c r="B521" s="57">
        <v>34</v>
      </c>
      <c r="C521" s="58"/>
      <c r="D521" s="13"/>
      <c r="E521" s="13"/>
    </row>
    <row r="522" spans="1:5" ht="12.75">
      <c r="A522" s="34">
        <v>516</v>
      </c>
      <c r="B522" s="57">
        <v>55</v>
      </c>
      <c r="C522" s="58"/>
      <c r="D522" s="13"/>
      <c r="E522" s="13"/>
    </row>
    <row r="523" spans="1:5" ht="12.75">
      <c r="A523" s="34">
        <v>517</v>
      </c>
      <c r="B523" s="57">
        <v>20</v>
      </c>
      <c r="C523" s="58"/>
      <c r="D523" s="13"/>
      <c r="E523" s="13"/>
    </row>
    <row r="524" spans="1:5" ht="12.75">
      <c r="A524" s="34">
        <v>518</v>
      </c>
      <c r="B524" s="57">
        <v>23</v>
      </c>
      <c r="C524" s="58"/>
      <c r="D524" s="13"/>
      <c r="E524" s="13"/>
    </row>
    <row r="525" spans="1:5" ht="12.75">
      <c r="A525" s="34">
        <v>519</v>
      </c>
      <c r="B525" s="57">
        <v>91</v>
      </c>
      <c r="C525" s="58"/>
      <c r="D525" s="13"/>
      <c r="E525" s="13"/>
    </row>
    <row r="526" spans="1:5" ht="12.75">
      <c r="A526" s="34">
        <v>520</v>
      </c>
      <c r="B526" s="57">
        <v>91</v>
      </c>
      <c r="C526" s="58"/>
      <c r="D526" s="13"/>
      <c r="E526" s="13"/>
    </row>
    <row r="527" spans="1:5" ht="12.75">
      <c r="A527" s="34">
        <v>521</v>
      </c>
      <c r="B527" s="57">
        <v>52</v>
      </c>
      <c r="C527" s="58"/>
      <c r="D527" s="13"/>
      <c r="E527" s="13"/>
    </row>
    <row r="528" spans="1:5" ht="12.75">
      <c r="A528" s="34">
        <v>522</v>
      </c>
      <c r="B528" s="57">
        <v>52</v>
      </c>
      <c r="C528" s="58"/>
      <c r="D528" s="13"/>
      <c r="E528" s="13"/>
    </row>
    <row r="529" spans="1:5" ht="12.75">
      <c r="A529" s="34">
        <v>523</v>
      </c>
      <c r="B529" s="57">
        <v>25</v>
      </c>
      <c r="C529" s="58"/>
      <c r="D529" s="13"/>
      <c r="E529" s="13"/>
    </row>
    <row r="530" spans="1:5" ht="12.75">
      <c r="A530" s="34">
        <v>524</v>
      </c>
      <c r="B530" s="57">
        <v>91</v>
      </c>
      <c r="C530" s="58"/>
      <c r="D530" s="13"/>
      <c r="E530" s="13"/>
    </row>
    <row r="531" spans="1:5" ht="12.75">
      <c r="A531" s="34">
        <v>525</v>
      </c>
      <c r="B531" s="57">
        <v>28</v>
      </c>
      <c r="C531" s="58"/>
      <c r="D531" s="13"/>
      <c r="E531" s="13"/>
    </row>
    <row r="532" spans="1:5" ht="12.75">
      <c r="A532" s="34">
        <v>526</v>
      </c>
      <c r="B532" s="57">
        <v>1</v>
      </c>
      <c r="C532" s="58"/>
      <c r="D532" s="13"/>
      <c r="E532" s="13"/>
    </row>
    <row r="533" spans="1:5" ht="12.75">
      <c r="A533" s="34">
        <v>527</v>
      </c>
      <c r="B533" s="57">
        <v>21</v>
      </c>
      <c r="C533" s="58"/>
      <c r="D533" s="13"/>
      <c r="E533" s="13"/>
    </row>
    <row r="534" spans="1:5" ht="12.75">
      <c r="A534" s="34">
        <v>528</v>
      </c>
      <c r="B534" s="57">
        <v>7</v>
      </c>
      <c r="C534" s="58"/>
      <c r="D534" s="13"/>
      <c r="E534" s="13"/>
    </row>
    <row r="535" spans="1:5" ht="12.75">
      <c r="A535" s="34">
        <v>529</v>
      </c>
      <c r="B535" s="57">
        <v>91</v>
      </c>
      <c r="C535" s="58"/>
      <c r="D535" s="13"/>
      <c r="E535" s="13"/>
    </row>
    <row r="536" spans="1:5" ht="12.75">
      <c r="A536" s="34">
        <v>530</v>
      </c>
      <c r="B536" s="57">
        <v>26</v>
      </c>
      <c r="C536" s="58"/>
      <c r="D536" s="13"/>
      <c r="E536" s="13"/>
    </row>
    <row r="537" spans="1:5" ht="12.75">
      <c r="A537" s="34">
        <v>531</v>
      </c>
      <c r="B537" s="57">
        <v>34</v>
      </c>
      <c r="C537" s="58"/>
      <c r="D537" s="13"/>
      <c r="E537" s="13"/>
    </row>
    <row r="538" spans="1:5" ht="12.75">
      <c r="A538" s="34">
        <v>532</v>
      </c>
      <c r="B538" s="57">
        <v>20</v>
      </c>
      <c r="C538" s="58"/>
      <c r="D538" s="13"/>
      <c r="E538" s="13"/>
    </row>
    <row r="539" spans="1:5" ht="12.75">
      <c r="A539" s="34">
        <v>533</v>
      </c>
      <c r="B539" s="57">
        <v>25</v>
      </c>
      <c r="C539" s="58"/>
      <c r="D539" s="13"/>
      <c r="E539" s="13"/>
    </row>
    <row r="540" spans="1:5" ht="12.75">
      <c r="A540" s="34">
        <v>534</v>
      </c>
      <c r="B540" s="57">
        <v>41</v>
      </c>
      <c r="C540" s="58"/>
      <c r="D540" s="13"/>
      <c r="E540" s="13"/>
    </row>
    <row r="541" spans="1:5" ht="12.75">
      <c r="A541" s="34">
        <v>535</v>
      </c>
      <c r="B541" s="57">
        <v>91</v>
      </c>
      <c r="C541" s="58"/>
      <c r="D541" s="13"/>
      <c r="E541" s="13"/>
    </row>
    <row r="542" spans="1:5" ht="12.75">
      <c r="A542" s="34">
        <v>536</v>
      </c>
      <c r="B542" s="57">
        <v>182</v>
      </c>
      <c r="C542" s="58"/>
      <c r="D542" s="13"/>
      <c r="E542" s="13"/>
    </row>
    <row r="543" spans="1:5" ht="12.75">
      <c r="A543" s="34">
        <v>537</v>
      </c>
      <c r="B543" s="57">
        <v>14</v>
      </c>
      <c r="C543" s="58"/>
      <c r="D543" s="13"/>
      <c r="E543" s="13"/>
    </row>
    <row r="544" spans="1:5" ht="12.75">
      <c r="A544" s="34">
        <v>538</v>
      </c>
      <c r="B544" s="57">
        <v>91</v>
      </c>
      <c r="C544" s="58"/>
      <c r="D544" s="13"/>
      <c r="E544" s="13"/>
    </row>
    <row r="545" spans="1:5" ht="12.75">
      <c r="A545" s="34">
        <v>539</v>
      </c>
      <c r="B545" s="57">
        <v>45</v>
      </c>
      <c r="C545" s="58"/>
      <c r="D545" s="13"/>
      <c r="E545" s="13"/>
    </row>
    <row r="546" spans="1:5" ht="12.75">
      <c r="A546" s="34">
        <v>540</v>
      </c>
      <c r="B546" s="57">
        <v>38</v>
      </c>
      <c r="C546" s="58"/>
      <c r="D546" s="13"/>
      <c r="E546" s="13"/>
    </row>
    <row r="547" spans="1:5" ht="12.75">
      <c r="A547" s="34">
        <v>541</v>
      </c>
      <c r="B547" s="57">
        <v>24</v>
      </c>
      <c r="C547" s="58"/>
      <c r="D547" s="13"/>
      <c r="E547" s="13"/>
    </row>
    <row r="548" spans="1:5" ht="12.75">
      <c r="A548" s="34">
        <v>542</v>
      </c>
      <c r="B548" s="57">
        <v>23</v>
      </c>
      <c r="C548" s="58"/>
      <c r="D548" s="13"/>
      <c r="E548" s="13"/>
    </row>
    <row r="549" spans="1:5" ht="12.75">
      <c r="A549" s="34">
        <v>543</v>
      </c>
      <c r="B549" s="57">
        <v>27</v>
      </c>
      <c r="C549" s="58"/>
      <c r="D549" s="13"/>
      <c r="E549" s="13"/>
    </row>
    <row r="550" spans="1:5" ht="12.75">
      <c r="A550" s="34">
        <v>544</v>
      </c>
      <c r="B550" s="57">
        <v>43</v>
      </c>
      <c r="C550" s="58"/>
      <c r="D550" s="13"/>
      <c r="E550" s="13"/>
    </row>
    <row r="551" spans="1:5" ht="12.75">
      <c r="A551" s="34">
        <v>545</v>
      </c>
      <c r="B551" s="57">
        <v>19</v>
      </c>
      <c r="C551" s="58"/>
      <c r="D551" s="13"/>
      <c r="E551" s="13"/>
    </row>
    <row r="552" spans="1:5" ht="12.75">
      <c r="A552" s="34">
        <v>546</v>
      </c>
      <c r="B552" s="57">
        <v>27</v>
      </c>
      <c r="C552" s="58"/>
      <c r="D552" s="13"/>
      <c r="E552" s="13"/>
    </row>
    <row r="553" spans="1:5" ht="12.75">
      <c r="A553" s="34">
        <v>547</v>
      </c>
      <c r="B553" s="57">
        <v>91</v>
      </c>
      <c r="C553" s="58"/>
      <c r="D553" s="13"/>
      <c r="E553" s="13"/>
    </row>
    <row r="554" spans="1:5" ht="12.75">
      <c r="A554" s="34">
        <v>548</v>
      </c>
      <c r="B554" s="57">
        <v>29</v>
      </c>
      <c r="C554" s="58"/>
      <c r="D554" s="13"/>
      <c r="E554" s="13"/>
    </row>
    <row r="555" spans="1:5" ht="12.75">
      <c r="A555" s="34">
        <v>549</v>
      </c>
      <c r="B555" s="57">
        <v>33</v>
      </c>
      <c r="C555" s="58"/>
      <c r="D555" s="13"/>
      <c r="E555" s="13"/>
    </row>
    <row r="556" spans="1:5" ht="12.75">
      <c r="A556" s="34">
        <v>550</v>
      </c>
      <c r="B556" s="57">
        <v>30</v>
      </c>
      <c r="C556" s="58"/>
      <c r="D556" s="13"/>
      <c r="E556" s="13"/>
    </row>
    <row r="557" spans="1:5" ht="12.75">
      <c r="A557" s="34">
        <v>551</v>
      </c>
      <c r="B557" s="57">
        <v>28</v>
      </c>
      <c r="C557" s="58"/>
      <c r="D557" s="13"/>
      <c r="E557" s="13"/>
    </row>
    <row r="558" spans="1:5" ht="12.75">
      <c r="A558" s="34">
        <v>552</v>
      </c>
      <c r="B558" s="57">
        <v>22</v>
      </c>
      <c r="C558" s="58"/>
      <c r="D558" s="13"/>
      <c r="E558" s="13"/>
    </row>
    <row r="559" spans="1:5" ht="12.75">
      <c r="A559" s="34">
        <v>553</v>
      </c>
      <c r="B559" s="57">
        <v>41</v>
      </c>
      <c r="C559" s="58"/>
      <c r="D559" s="13"/>
      <c r="E559" s="13"/>
    </row>
    <row r="560" spans="1:5" ht="12.75">
      <c r="A560" s="34">
        <v>554</v>
      </c>
      <c r="B560" s="57">
        <v>91</v>
      </c>
      <c r="C560" s="58"/>
      <c r="D560" s="13"/>
      <c r="E560" s="13"/>
    </row>
    <row r="561" spans="1:5" ht="12.75">
      <c r="A561" s="34">
        <v>555</v>
      </c>
      <c r="B561" s="57">
        <v>1</v>
      </c>
      <c r="C561" s="58"/>
      <c r="D561" s="13"/>
      <c r="E561" s="13"/>
    </row>
    <row r="562" spans="1:5" ht="12.75">
      <c r="A562" s="34">
        <v>556</v>
      </c>
      <c r="B562" s="57">
        <v>91</v>
      </c>
      <c r="C562" s="58"/>
      <c r="D562" s="13"/>
      <c r="E562" s="13"/>
    </row>
    <row r="563" spans="1:5" ht="12.75">
      <c r="A563" s="34">
        <v>557</v>
      </c>
      <c r="B563" s="57">
        <v>182</v>
      </c>
      <c r="C563" s="58"/>
      <c r="D563" s="13"/>
      <c r="E563" s="13"/>
    </row>
    <row r="564" spans="1:5" ht="12.75">
      <c r="A564" s="34">
        <v>558</v>
      </c>
      <c r="B564" s="57">
        <v>32</v>
      </c>
      <c r="C564" s="58"/>
      <c r="D564" s="13"/>
      <c r="E564" s="13"/>
    </row>
    <row r="565" spans="1:5" ht="12.75">
      <c r="A565" s="34">
        <v>559</v>
      </c>
      <c r="B565" s="57">
        <v>53</v>
      </c>
      <c r="C565" s="58"/>
      <c r="D565" s="13"/>
      <c r="E565" s="13"/>
    </row>
    <row r="566" spans="1:5" ht="12.75">
      <c r="A566" s="34">
        <v>560</v>
      </c>
      <c r="B566" s="57">
        <v>27</v>
      </c>
      <c r="C566" s="58"/>
      <c r="D566" s="13"/>
      <c r="E566" s="13"/>
    </row>
    <row r="567" spans="1:5" ht="12.75">
      <c r="A567" s="34">
        <v>561</v>
      </c>
      <c r="B567" s="57">
        <v>91</v>
      </c>
      <c r="C567" s="58"/>
      <c r="D567" s="13"/>
      <c r="E567" s="13"/>
    </row>
    <row r="568" spans="1:5" ht="12.75">
      <c r="A568" s="34">
        <v>562</v>
      </c>
      <c r="B568" s="57">
        <v>10</v>
      </c>
      <c r="C568" s="58"/>
      <c r="D568" s="13"/>
      <c r="E568" s="13"/>
    </row>
    <row r="569" spans="1:5" ht="12.75">
      <c r="A569" s="34">
        <v>563</v>
      </c>
      <c r="B569" s="57">
        <v>25</v>
      </c>
      <c r="C569" s="58"/>
      <c r="D569" s="13"/>
      <c r="E569" s="13"/>
    </row>
    <row r="570" spans="1:5" ht="12.75">
      <c r="A570" s="34">
        <v>564</v>
      </c>
      <c r="B570" s="57">
        <v>63</v>
      </c>
      <c r="C570" s="58"/>
      <c r="D570" s="13"/>
      <c r="E570" s="13"/>
    </row>
    <row r="571" spans="1:5" ht="12.75">
      <c r="A571" s="34">
        <v>565</v>
      </c>
      <c r="B571" s="57">
        <v>182</v>
      </c>
      <c r="C571" s="58"/>
      <c r="D571" s="13"/>
      <c r="E571" s="13"/>
    </row>
    <row r="572" spans="1:5" ht="12.75">
      <c r="A572" s="34">
        <v>566</v>
      </c>
      <c r="B572" s="57">
        <v>9</v>
      </c>
      <c r="C572" s="58"/>
      <c r="D572" s="13"/>
      <c r="E572" s="13"/>
    </row>
    <row r="573" spans="1:5" ht="12.75">
      <c r="A573" s="34">
        <v>567</v>
      </c>
      <c r="B573" s="57">
        <v>39</v>
      </c>
      <c r="C573" s="58"/>
      <c r="D573" s="13"/>
      <c r="E573" s="13"/>
    </row>
    <row r="574" spans="1:5" ht="12.75">
      <c r="A574" s="34">
        <v>568</v>
      </c>
      <c r="B574" s="57">
        <v>91</v>
      </c>
      <c r="C574" s="58"/>
      <c r="D574" s="13"/>
      <c r="E574" s="13"/>
    </row>
    <row r="575" spans="1:5" ht="12.75">
      <c r="A575" s="34">
        <v>569</v>
      </c>
      <c r="B575" s="57">
        <v>15</v>
      </c>
      <c r="C575" s="58"/>
      <c r="D575" s="13"/>
      <c r="E575" s="13"/>
    </row>
    <row r="576" spans="1:5" ht="12.75">
      <c r="A576" s="34">
        <v>570</v>
      </c>
      <c r="B576" s="57">
        <v>18</v>
      </c>
      <c r="C576" s="58"/>
      <c r="D576" s="13"/>
      <c r="E576" s="13"/>
    </row>
    <row r="577" spans="1:5" ht="12.75">
      <c r="A577" s="34">
        <v>571</v>
      </c>
      <c r="B577" s="57">
        <v>1</v>
      </c>
      <c r="C577" s="58"/>
      <c r="D577" s="13"/>
      <c r="E577" s="13"/>
    </row>
    <row r="578" spans="1:5" ht="12.75">
      <c r="A578" s="34">
        <v>572</v>
      </c>
      <c r="B578" s="57">
        <v>16</v>
      </c>
      <c r="C578" s="58"/>
      <c r="D578" s="13"/>
      <c r="E578" s="13"/>
    </row>
    <row r="579" spans="1:5" ht="12.75">
      <c r="A579" s="34">
        <v>573</v>
      </c>
      <c r="B579" s="57">
        <v>34</v>
      </c>
      <c r="C579" s="58"/>
      <c r="D579" s="13"/>
      <c r="E579" s="13"/>
    </row>
    <row r="580" spans="1:5" ht="12.75">
      <c r="A580" s="34">
        <v>574</v>
      </c>
      <c r="B580" s="57">
        <v>91</v>
      </c>
      <c r="C580" s="58"/>
      <c r="D580" s="13"/>
      <c r="E580" s="13"/>
    </row>
    <row r="581" spans="1:5" ht="12.75">
      <c r="A581" s="34">
        <v>575</v>
      </c>
      <c r="B581" s="57">
        <v>35</v>
      </c>
      <c r="C581" s="58"/>
      <c r="D581" s="13"/>
      <c r="E581" s="13"/>
    </row>
    <row r="582" spans="1:5" ht="12.75">
      <c r="A582" s="34">
        <v>576</v>
      </c>
      <c r="B582" s="57">
        <v>40</v>
      </c>
      <c r="C582" s="58"/>
      <c r="D582" s="13"/>
      <c r="E582" s="13"/>
    </row>
    <row r="583" spans="1:5" ht="12.75">
      <c r="A583" s="34">
        <v>577</v>
      </c>
      <c r="B583" s="57">
        <v>16</v>
      </c>
      <c r="C583" s="58"/>
      <c r="D583" s="13"/>
      <c r="E583" s="13"/>
    </row>
    <row r="584" spans="1:5" ht="12.75">
      <c r="A584" s="34">
        <v>578</v>
      </c>
      <c r="B584" s="57">
        <v>27</v>
      </c>
      <c r="C584" s="58"/>
      <c r="D584" s="13"/>
      <c r="E584" s="13"/>
    </row>
    <row r="585" spans="1:5" ht="12.75">
      <c r="A585" s="34">
        <v>579</v>
      </c>
      <c r="B585" s="57">
        <v>64</v>
      </c>
      <c r="C585" s="58"/>
      <c r="D585" s="13"/>
      <c r="E585" s="13"/>
    </row>
    <row r="586" spans="1:5" ht="12.75">
      <c r="A586" s="34">
        <v>580</v>
      </c>
      <c r="B586" s="57">
        <v>91</v>
      </c>
      <c r="C586" s="58"/>
      <c r="D586" s="13"/>
      <c r="E586" s="13"/>
    </row>
    <row r="587" spans="1:5" ht="12.75">
      <c r="A587" s="34">
        <v>581</v>
      </c>
      <c r="B587" s="57">
        <v>47</v>
      </c>
      <c r="C587" s="58"/>
      <c r="D587" s="13"/>
      <c r="E587" s="13"/>
    </row>
    <row r="588" spans="1:5" ht="12.75">
      <c r="A588" s="34">
        <v>582</v>
      </c>
      <c r="B588" s="57">
        <v>182</v>
      </c>
      <c r="C588" s="58"/>
      <c r="D588" s="13"/>
      <c r="E588" s="13"/>
    </row>
    <row r="589" spans="1:5" ht="12.75">
      <c r="A589" s="34">
        <v>583</v>
      </c>
      <c r="B589" s="57">
        <v>55</v>
      </c>
      <c r="C589" s="58"/>
      <c r="D589" s="13"/>
      <c r="E589" s="13"/>
    </row>
    <row r="590" spans="1:5" ht="12.75">
      <c r="A590" s="34">
        <v>584</v>
      </c>
      <c r="B590" s="57">
        <v>24</v>
      </c>
      <c r="C590" s="58"/>
      <c r="D590" s="13"/>
      <c r="E590" s="13"/>
    </row>
    <row r="591" spans="1:5" ht="12.75">
      <c r="A591" s="34">
        <v>585</v>
      </c>
      <c r="B591" s="57">
        <v>22</v>
      </c>
      <c r="C591" s="58"/>
      <c r="D591" s="13"/>
      <c r="E591" s="13"/>
    </row>
    <row r="592" spans="1:5" ht="12.75">
      <c r="A592" s="34">
        <v>586</v>
      </c>
      <c r="B592" s="57">
        <v>32</v>
      </c>
      <c r="C592" s="58"/>
      <c r="D592" s="13"/>
      <c r="E592" s="13"/>
    </row>
    <row r="593" spans="1:5" ht="12.75">
      <c r="A593" s="34">
        <v>587</v>
      </c>
      <c r="B593" s="57">
        <v>91</v>
      </c>
      <c r="C593" s="58"/>
      <c r="D593" s="13"/>
      <c r="E593" s="13"/>
    </row>
    <row r="594" spans="1:5" ht="12.75">
      <c r="A594" s="34">
        <v>588</v>
      </c>
      <c r="B594" s="57">
        <v>25</v>
      </c>
      <c r="C594" s="58"/>
      <c r="D594" s="13"/>
      <c r="E594" s="13"/>
    </row>
    <row r="595" spans="1:5" ht="12.75">
      <c r="A595" s="34">
        <v>589</v>
      </c>
      <c r="B595" s="57">
        <v>40</v>
      </c>
      <c r="C595" s="58"/>
      <c r="D595" s="13"/>
      <c r="E595" s="13"/>
    </row>
    <row r="596" spans="1:5" ht="12.75">
      <c r="A596" s="34">
        <v>590</v>
      </c>
      <c r="B596" s="57">
        <v>37</v>
      </c>
      <c r="C596" s="58"/>
      <c r="D596" s="13"/>
      <c r="E596" s="13"/>
    </row>
    <row r="597" spans="1:5" ht="12.75">
      <c r="A597" s="34">
        <v>591</v>
      </c>
      <c r="B597" s="57">
        <v>39</v>
      </c>
      <c r="C597" s="58"/>
      <c r="D597" s="13"/>
      <c r="E597" s="13"/>
    </row>
    <row r="598" spans="1:5" ht="12.75">
      <c r="A598" s="34">
        <v>592</v>
      </c>
      <c r="B598" s="57">
        <v>182</v>
      </c>
      <c r="C598" s="58"/>
      <c r="D598" s="13"/>
      <c r="E598" s="13"/>
    </row>
    <row r="599" spans="1:5" ht="12.75">
      <c r="A599" s="34">
        <v>593</v>
      </c>
      <c r="B599" s="57">
        <v>91</v>
      </c>
      <c r="C599" s="58"/>
      <c r="D599" s="13"/>
      <c r="E599" s="13"/>
    </row>
    <row r="600" spans="1:5" ht="12.75">
      <c r="A600" s="34">
        <v>594</v>
      </c>
      <c r="B600" s="57">
        <v>27</v>
      </c>
      <c r="C600" s="58"/>
      <c r="D600" s="13"/>
      <c r="E600" s="13"/>
    </row>
    <row r="601" spans="1:5" ht="12.75">
      <c r="A601" s="34">
        <v>595</v>
      </c>
      <c r="B601" s="57">
        <v>33</v>
      </c>
      <c r="C601" s="58"/>
      <c r="D601" s="13"/>
      <c r="E601" s="13"/>
    </row>
    <row r="602" spans="1:5" ht="12.75">
      <c r="A602" s="34">
        <v>596</v>
      </c>
      <c r="B602" s="57">
        <v>20</v>
      </c>
      <c r="C602" s="58"/>
      <c r="D602" s="13"/>
      <c r="E602" s="13"/>
    </row>
    <row r="603" spans="1:5" ht="12.75">
      <c r="A603" s="34">
        <v>597</v>
      </c>
      <c r="B603" s="57">
        <v>91</v>
      </c>
      <c r="C603" s="58"/>
      <c r="D603" s="13"/>
      <c r="E603" s="13"/>
    </row>
    <row r="604" spans="1:5" ht="12.75">
      <c r="A604" s="34">
        <v>598</v>
      </c>
      <c r="B604" s="57">
        <v>35</v>
      </c>
      <c r="C604" s="58"/>
      <c r="D604" s="13"/>
      <c r="E604" s="13"/>
    </row>
    <row r="605" spans="1:5" ht="12.75">
      <c r="A605" s="34">
        <v>599</v>
      </c>
      <c r="B605" s="57">
        <v>19</v>
      </c>
      <c r="C605" s="58"/>
      <c r="D605" s="13"/>
      <c r="E605" s="13"/>
    </row>
    <row r="606" spans="1:5" ht="12.75">
      <c r="A606" s="34">
        <v>600</v>
      </c>
      <c r="B606" s="57">
        <v>48</v>
      </c>
      <c r="C606" s="58"/>
      <c r="D606" s="13"/>
      <c r="E606" s="13"/>
    </row>
    <row r="607" spans="1:5" ht="12.75">
      <c r="A607" s="34">
        <v>601</v>
      </c>
      <c r="B607" s="57">
        <v>30</v>
      </c>
      <c r="C607" s="58"/>
      <c r="D607" s="13"/>
      <c r="E607" s="13"/>
    </row>
    <row r="608" spans="1:5" ht="12.75">
      <c r="A608" s="34">
        <v>602</v>
      </c>
      <c r="B608" s="57">
        <v>91</v>
      </c>
      <c r="C608" s="58"/>
      <c r="D608" s="13"/>
      <c r="E608" s="13"/>
    </row>
    <row r="609" spans="1:5" ht="12.75">
      <c r="A609" s="34">
        <v>603</v>
      </c>
      <c r="B609" s="57">
        <v>182</v>
      </c>
      <c r="C609" s="58"/>
      <c r="D609" s="13"/>
      <c r="E609" s="13"/>
    </row>
    <row r="610" spans="1:5" ht="12.75">
      <c r="A610" s="34">
        <v>604</v>
      </c>
      <c r="B610" s="57">
        <v>14</v>
      </c>
      <c r="C610" s="58"/>
      <c r="D610" s="13"/>
      <c r="E610" s="13"/>
    </row>
    <row r="611" spans="1:5" ht="12.75">
      <c r="A611" s="34">
        <v>605</v>
      </c>
      <c r="B611" s="57">
        <v>29</v>
      </c>
      <c r="C611" s="58"/>
      <c r="D611" s="13"/>
      <c r="E611" s="13"/>
    </row>
    <row r="612" spans="1:5" ht="12.75">
      <c r="A612" s="34">
        <v>606</v>
      </c>
      <c r="B612" s="57">
        <v>91</v>
      </c>
      <c r="C612" s="58"/>
      <c r="D612" s="13"/>
      <c r="E612" s="13"/>
    </row>
    <row r="613" spans="1:5" ht="12.75">
      <c r="A613" s="34">
        <v>607</v>
      </c>
      <c r="B613" s="57">
        <v>34</v>
      </c>
      <c r="C613" s="58"/>
      <c r="D613" s="13"/>
      <c r="E613" s="13"/>
    </row>
    <row r="614" spans="1:5" ht="12.75">
      <c r="A614" s="34">
        <v>608</v>
      </c>
      <c r="B614" s="57">
        <v>37</v>
      </c>
      <c r="C614" s="58"/>
      <c r="D614" s="13"/>
      <c r="E614" s="13"/>
    </row>
    <row r="615" spans="1:5" ht="12.75">
      <c r="A615" s="34">
        <v>609</v>
      </c>
      <c r="B615" s="57">
        <v>59</v>
      </c>
      <c r="C615" s="58"/>
      <c r="D615" s="13"/>
      <c r="E615" s="13"/>
    </row>
    <row r="616" spans="1:5" ht="12.75">
      <c r="A616" s="34">
        <v>610</v>
      </c>
      <c r="B616" s="57">
        <v>12</v>
      </c>
      <c r="C616" s="58"/>
      <c r="D616" s="13"/>
      <c r="E616" s="13"/>
    </row>
    <row r="617" spans="1:5" ht="12.75">
      <c r="A617" s="34">
        <v>611</v>
      </c>
      <c r="B617" s="57">
        <v>182</v>
      </c>
      <c r="C617" s="58"/>
      <c r="D617" s="13"/>
      <c r="E617" s="13"/>
    </row>
    <row r="618" spans="1:5" ht="12.75">
      <c r="A618" s="34">
        <v>612</v>
      </c>
      <c r="B618" s="57">
        <v>42</v>
      </c>
      <c r="C618" s="58"/>
      <c r="D618" s="13"/>
      <c r="E618" s="13"/>
    </row>
    <row r="619" spans="1:5" ht="12.75">
      <c r="A619" s="34">
        <v>613</v>
      </c>
      <c r="B619" s="57">
        <v>16</v>
      </c>
      <c r="C619" s="58"/>
      <c r="D619" s="13"/>
      <c r="E619" s="13"/>
    </row>
    <row r="620" spans="1:5" ht="12.75">
      <c r="A620" s="34">
        <v>614</v>
      </c>
      <c r="B620" s="57">
        <v>52</v>
      </c>
      <c r="C620" s="58"/>
      <c r="D620" s="13"/>
      <c r="E620" s="13"/>
    </row>
    <row r="621" spans="1:5" ht="12.75">
      <c r="A621" s="34">
        <v>615</v>
      </c>
      <c r="B621" s="57">
        <v>91</v>
      </c>
      <c r="C621" s="58"/>
      <c r="D621" s="13"/>
      <c r="E621" s="13"/>
    </row>
    <row r="622" spans="1:5" ht="12.75">
      <c r="A622" s="34">
        <v>616</v>
      </c>
      <c r="B622" s="57">
        <v>41</v>
      </c>
      <c r="C622" s="58"/>
      <c r="D622" s="13"/>
      <c r="E622" s="13"/>
    </row>
    <row r="623" spans="1:5" ht="12.75">
      <c r="A623" s="34">
        <v>617</v>
      </c>
      <c r="B623" s="57">
        <v>6</v>
      </c>
      <c r="C623" s="58"/>
      <c r="D623" s="13"/>
      <c r="E623" s="13"/>
    </row>
    <row r="624" spans="1:5" ht="12.75">
      <c r="A624" s="34">
        <v>618</v>
      </c>
      <c r="B624" s="57">
        <v>91</v>
      </c>
      <c r="C624" s="58"/>
      <c r="D624" s="13"/>
      <c r="E624" s="13"/>
    </row>
    <row r="625" spans="1:5" ht="12.75">
      <c r="A625" s="34">
        <v>619</v>
      </c>
      <c r="B625" s="57">
        <v>9</v>
      </c>
      <c r="C625" s="58"/>
      <c r="D625" s="13"/>
      <c r="E625" s="13"/>
    </row>
    <row r="626" spans="1:5" ht="12.75">
      <c r="A626" s="34">
        <v>620</v>
      </c>
      <c r="B626" s="57">
        <v>56</v>
      </c>
      <c r="C626" s="58"/>
      <c r="D626" s="13"/>
      <c r="E626" s="13"/>
    </row>
    <row r="627" spans="1:5" ht="12.75">
      <c r="A627" s="34">
        <v>621</v>
      </c>
      <c r="B627" s="57">
        <v>62</v>
      </c>
      <c r="C627" s="58"/>
      <c r="D627" s="13"/>
      <c r="E627" s="13"/>
    </row>
    <row r="628" spans="1:5" ht="12.75">
      <c r="A628" s="34">
        <v>622</v>
      </c>
      <c r="B628" s="57">
        <v>46</v>
      </c>
      <c r="C628" s="58"/>
      <c r="D628" s="13"/>
      <c r="E628" s="13"/>
    </row>
    <row r="629" spans="1:5" ht="12.75">
      <c r="A629" s="34">
        <v>623</v>
      </c>
      <c r="B629" s="57">
        <v>18</v>
      </c>
      <c r="C629" s="58"/>
      <c r="D629" s="13"/>
      <c r="E629" s="13"/>
    </row>
    <row r="630" spans="1:5" ht="12.75">
      <c r="A630" s="34">
        <v>624</v>
      </c>
      <c r="B630" s="57">
        <v>91</v>
      </c>
      <c r="C630" s="58"/>
      <c r="D630" s="13"/>
      <c r="E630" s="13"/>
    </row>
    <row r="631" spans="1:5" ht="12.75">
      <c r="A631" s="34">
        <v>625</v>
      </c>
      <c r="B631" s="57">
        <v>41</v>
      </c>
      <c r="C631" s="58"/>
      <c r="D631" s="13"/>
      <c r="E631" s="13"/>
    </row>
    <row r="632" spans="1:5" ht="12.75">
      <c r="A632" s="34">
        <v>626</v>
      </c>
      <c r="B632" s="57">
        <v>17</v>
      </c>
      <c r="C632" s="58"/>
      <c r="D632" s="13"/>
      <c r="E632" s="13"/>
    </row>
    <row r="633" spans="1:5" ht="12.75">
      <c r="A633" s="34">
        <v>627</v>
      </c>
      <c r="B633" s="57">
        <v>20</v>
      </c>
      <c r="C633" s="58"/>
      <c r="D633" s="13"/>
      <c r="E633" s="13"/>
    </row>
    <row r="634" spans="1:5" ht="12.75">
      <c r="A634" s="34">
        <v>628</v>
      </c>
      <c r="B634" s="57">
        <v>17</v>
      </c>
      <c r="C634" s="58"/>
      <c r="D634" s="13"/>
      <c r="E634" s="13"/>
    </row>
    <row r="635" spans="1:5" ht="12.75">
      <c r="A635" s="34">
        <v>629</v>
      </c>
      <c r="B635" s="57">
        <v>28</v>
      </c>
      <c r="C635" s="58"/>
      <c r="D635" s="13"/>
      <c r="E635" s="13"/>
    </row>
    <row r="636" spans="1:5" ht="12.75">
      <c r="A636" s="34">
        <v>630</v>
      </c>
      <c r="B636" s="57">
        <v>23</v>
      </c>
      <c r="C636" s="58"/>
      <c r="D636" s="13"/>
      <c r="E636" s="13"/>
    </row>
    <row r="637" spans="1:5" ht="12.75">
      <c r="A637" s="34">
        <v>631</v>
      </c>
      <c r="B637" s="57">
        <v>48</v>
      </c>
      <c r="C637" s="58"/>
      <c r="D637" s="13"/>
      <c r="E637" s="13"/>
    </row>
    <row r="638" spans="1:5" ht="12.75">
      <c r="A638" s="34">
        <v>632</v>
      </c>
      <c r="B638" s="57">
        <v>91</v>
      </c>
      <c r="C638" s="58"/>
      <c r="D638" s="13"/>
      <c r="E638" s="13"/>
    </row>
    <row r="639" spans="1:5" ht="12.75">
      <c r="A639" s="34">
        <v>633</v>
      </c>
      <c r="B639" s="57">
        <v>91</v>
      </c>
      <c r="C639" s="58"/>
      <c r="D639" s="13"/>
      <c r="E639" s="13"/>
    </row>
    <row r="640" spans="1:5" ht="12.75">
      <c r="A640" s="34">
        <v>634</v>
      </c>
      <c r="B640" s="57">
        <v>12</v>
      </c>
      <c r="C640" s="58"/>
      <c r="D640" s="13"/>
      <c r="E640" s="13"/>
    </row>
    <row r="641" spans="1:5" ht="12.75">
      <c r="A641" s="34">
        <v>635</v>
      </c>
      <c r="B641" s="57">
        <v>26</v>
      </c>
      <c r="C641" s="58"/>
      <c r="D641" s="13"/>
      <c r="E641" s="13"/>
    </row>
    <row r="642" spans="1:5" ht="12.75">
      <c r="A642" s="34">
        <v>636</v>
      </c>
      <c r="B642" s="57">
        <v>182</v>
      </c>
      <c r="C642" s="58"/>
      <c r="D642" s="13"/>
      <c r="E642" s="13"/>
    </row>
    <row r="643" spans="1:5" ht="12.75">
      <c r="A643" s="34">
        <v>637</v>
      </c>
      <c r="B643" s="57">
        <v>17</v>
      </c>
      <c r="C643" s="58"/>
      <c r="D643" s="13"/>
      <c r="E643" s="13"/>
    </row>
    <row r="644" spans="1:5" ht="12.75">
      <c r="A644" s="34">
        <v>638</v>
      </c>
      <c r="B644" s="57">
        <v>29</v>
      </c>
      <c r="C644" s="58"/>
      <c r="D644" s="13"/>
      <c r="E644" s="13"/>
    </row>
    <row r="645" spans="1:5" ht="12.75">
      <c r="A645" s="34">
        <v>639</v>
      </c>
      <c r="B645" s="57">
        <v>91</v>
      </c>
      <c r="C645" s="58"/>
      <c r="D645" s="13"/>
      <c r="E645" s="13"/>
    </row>
    <row r="646" spans="1:5" ht="12.75">
      <c r="A646" s="34">
        <v>640</v>
      </c>
      <c r="B646" s="57">
        <v>8</v>
      </c>
      <c r="C646" s="58"/>
      <c r="D646" s="13"/>
      <c r="E646" s="13"/>
    </row>
    <row r="647" spans="1:5" ht="12.75">
      <c r="A647" s="34">
        <v>641</v>
      </c>
      <c r="B647" s="57">
        <v>22</v>
      </c>
      <c r="C647" s="58"/>
      <c r="D647" s="13"/>
      <c r="E647" s="13"/>
    </row>
    <row r="648" spans="1:5" ht="12.75">
      <c r="A648" s="34">
        <v>642</v>
      </c>
      <c r="B648" s="57">
        <v>14</v>
      </c>
      <c r="C648" s="58"/>
      <c r="D648" s="13"/>
      <c r="E648" s="13"/>
    </row>
    <row r="649" spans="1:5" ht="12.75">
      <c r="A649" s="34">
        <v>643</v>
      </c>
      <c r="B649" s="57">
        <v>38</v>
      </c>
      <c r="C649" s="58"/>
      <c r="D649" s="13"/>
      <c r="E649" s="13"/>
    </row>
    <row r="650" spans="1:5" ht="12.75">
      <c r="A650" s="34">
        <v>644</v>
      </c>
      <c r="B650" s="57">
        <v>24</v>
      </c>
      <c r="C650" s="58"/>
      <c r="D650" s="13"/>
      <c r="E650" s="13"/>
    </row>
    <row r="651" spans="1:5" ht="12.75">
      <c r="A651" s="34">
        <v>645</v>
      </c>
      <c r="B651" s="57">
        <v>11</v>
      </c>
      <c r="C651" s="58"/>
      <c r="D651" s="13"/>
      <c r="E651" s="13"/>
    </row>
    <row r="652" spans="1:5" ht="12.75">
      <c r="A652" s="34">
        <v>646</v>
      </c>
      <c r="B652" s="57">
        <v>91</v>
      </c>
      <c r="C652" s="58"/>
      <c r="D652" s="13"/>
      <c r="E652" s="13"/>
    </row>
    <row r="653" spans="1:5" ht="12.75">
      <c r="A653" s="34">
        <v>647</v>
      </c>
      <c r="B653" s="57">
        <v>91</v>
      </c>
      <c r="C653" s="58"/>
      <c r="D653" s="13"/>
      <c r="E653" s="13"/>
    </row>
    <row r="654" spans="1:5" ht="12.75">
      <c r="A654" s="34">
        <v>648</v>
      </c>
      <c r="B654" s="57">
        <v>44</v>
      </c>
      <c r="C654" s="58"/>
      <c r="D654" s="13"/>
      <c r="E654" s="13"/>
    </row>
    <row r="655" spans="1:5" ht="12.75">
      <c r="A655" s="34">
        <v>649</v>
      </c>
      <c r="B655" s="57">
        <v>19</v>
      </c>
      <c r="C655" s="58"/>
      <c r="D655" s="13"/>
      <c r="E655" s="13"/>
    </row>
    <row r="656" spans="1:5" ht="12.75">
      <c r="A656" s="34">
        <v>650</v>
      </c>
      <c r="B656" s="57">
        <v>35</v>
      </c>
      <c r="C656" s="58"/>
      <c r="D656" s="13"/>
      <c r="E656" s="13"/>
    </row>
    <row r="657" spans="1:5" ht="12.75">
      <c r="A657" s="34">
        <v>651</v>
      </c>
      <c r="B657" s="57">
        <v>28</v>
      </c>
      <c r="C657" s="58"/>
      <c r="D657" s="13"/>
      <c r="E657" s="13"/>
    </row>
    <row r="658" spans="1:5" ht="12.75">
      <c r="A658" s="34">
        <v>652</v>
      </c>
      <c r="B658" s="57">
        <v>10</v>
      </c>
      <c r="C658" s="58"/>
      <c r="D658" s="13"/>
      <c r="E658" s="13"/>
    </row>
    <row r="659" spans="1:5" ht="12.75">
      <c r="A659" s="34">
        <v>653</v>
      </c>
      <c r="B659" s="57">
        <v>17</v>
      </c>
      <c r="C659" s="58"/>
      <c r="D659" s="13"/>
      <c r="E659" s="13"/>
    </row>
    <row r="660" spans="1:5" ht="12.75">
      <c r="A660" s="34">
        <v>654</v>
      </c>
      <c r="B660" s="57">
        <v>91</v>
      </c>
      <c r="C660" s="58"/>
      <c r="D660" s="13"/>
      <c r="E660" s="13"/>
    </row>
    <row r="661" spans="1:5" ht="12.75">
      <c r="A661" s="34">
        <v>655</v>
      </c>
      <c r="B661" s="57">
        <v>45</v>
      </c>
      <c r="C661" s="58"/>
      <c r="D661" s="13"/>
      <c r="E661" s="13"/>
    </row>
    <row r="662" spans="1:5" ht="12.75">
      <c r="A662" s="34">
        <v>656</v>
      </c>
      <c r="B662" s="57">
        <v>48</v>
      </c>
      <c r="C662" s="58"/>
      <c r="D662" s="13"/>
      <c r="E662" s="13"/>
    </row>
    <row r="663" spans="1:5" ht="12.75">
      <c r="A663" s="34">
        <v>657</v>
      </c>
      <c r="B663" s="57">
        <v>182</v>
      </c>
      <c r="C663" s="58"/>
      <c r="D663" s="13"/>
      <c r="E663" s="13"/>
    </row>
    <row r="664" spans="1:5" ht="12.75">
      <c r="A664" s="34">
        <v>658</v>
      </c>
      <c r="B664" s="57">
        <v>12</v>
      </c>
      <c r="C664" s="58"/>
      <c r="D664" s="13"/>
      <c r="E664" s="13"/>
    </row>
    <row r="665" spans="1:5" ht="12.75">
      <c r="A665" s="34">
        <v>659</v>
      </c>
      <c r="B665" s="57">
        <v>18</v>
      </c>
      <c r="C665" s="58"/>
      <c r="D665" s="13"/>
      <c r="E665" s="13"/>
    </row>
    <row r="666" spans="1:5" ht="12.75">
      <c r="A666" s="34">
        <v>660</v>
      </c>
      <c r="B666" s="57">
        <v>50</v>
      </c>
      <c r="C666" s="58"/>
      <c r="D666" s="13"/>
      <c r="E666" s="13"/>
    </row>
    <row r="667" spans="1:5" ht="12.75">
      <c r="A667" s="34">
        <v>661</v>
      </c>
      <c r="B667" s="57">
        <v>44</v>
      </c>
      <c r="C667" s="58"/>
      <c r="D667" s="13"/>
      <c r="E667" s="13"/>
    </row>
    <row r="668" spans="1:5" ht="12.75">
      <c r="A668" s="34">
        <v>662</v>
      </c>
      <c r="B668" s="57">
        <v>182</v>
      </c>
      <c r="C668" s="58"/>
      <c r="D668" s="13"/>
      <c r="E668" s="13"/>
    </row>
    <row r="669" spans="1:5" ht="12.75">
      <c r="A669" s="34">
        <v>663</v>
      </c>
      <c r="B669" s="57">
        <v>14</v>
      </c>
      <c r="C669" s="58"/>
      <c r="D669" s="13"/>
      <c r="E669" s="13"/>
    </row>
    <row r="670" spans="1:5" ht="12.75">
      <c r="A670" s="34">
        <v>664</v>
      </c>
      <c r="B670" s="57">
        <v>38</v>
      </c>
      <c r="C670" s="58"/>
      <c r="D670" s="13"/>
      <c r="E670" s="13"/>
    </row>
    <row r="671" spans="1:5" ht="12.75">
      <c r="A671" s="34">
        <v>665</v>
      </c>
      <c r="B671" s="57">
        <v>91</v>
      </c>
      <c r="C671" s="58"/>
      <c r="D671" s="13"/>
      <c r="E671" s="13"/>
    </row>
    <row r="672" spans="1:5" ht="12.75">
      <c r="A672" s="34">
        <v>666</v>
      </c>
      <c r="B672" s="57">
        <v>36</v>
      </c>
      <c r="C672" s="58"/>
      <c r="D672" s="13"/>
      <c r="E672" s="13"/>
    </row>
    <row r="673" spans="1:5" ht="12.75">
      <c r="A673" s="34">
        <v>667</v>
      </c>
      <c r="B673" s="57">
        <v>4</v>
      </c>
      <c r="C673" s="58"/>
      <c r="D673" s="13"/>
      <c r="E673" s="13"/>
    </row>
    <row r="674" spans="1:5" ht="12.75">
      <c r="A674" s="34">
        <v>668</v>
      </c>
      <c r="B674" s="57">
        <v>91</v>
      </c>
      <c r="C674" s="58"/>
      <c r="D674" s="13"/>
      <c r="E674" s="13"/>
    </row>
    <row r="675" spans="1:5" ht="12.75">
      <c r="A675" s="34">
        <v>669</v>
      </c>
      <c r="B675" s="57">
        <v>1</v>
      </c>
      <c r="C675" s="58"/>
      <c r="D675" s="13"/>
      <c r="E675" s="13"/>
    </row>
    <row r="676" spans="1:5" ht="12.75">
      <c r="A676" s="34">
        <v>670</v>
      </c>
      <c r="B676" s="57">
        <v>43</v>
      </c>
      <c r="C676" s="58"/>
      <c r="D676" s="13"/>
      <c r="E676" s="13"/>
    </row>
    <row r="677" spans="1:5" ht="12.75">
      <c r="A677" s="34">
        <v>671</v>
      </c>
      <c r="B677" s="57">
        <v>60</v>
      </c>
      <c r="C677" s="58"/>
      <c r="D677" s="13"/>
      <c r="E677" s="13"/>
    </row>
    <row r="678" spans="1:5" ht="12.75">
      <c r="A678" s="34">
        <v>672</v>
      </c>
      <c r="B678" s="57">
        <v>45</v>
      </c>
      <c r="C678" s="58"/>
      <c r="D678" s="13"/>
      <c r="E678" s="13"/>
    </row>
    <row r="679" spans="1:5" ht="12.75">
      <c r="A679" s="34">
        <v>673</v>
      </c>
      <c r="B679" s="57">
        <v>29</v>
      </c>
      <c r="C679" s="58"/>
      <c r="D679" s="13"/>
      <c r="E679" s="13"/>
    </row>
    <row r="680" spans="1:5" ht="12.75">
      <c r="A680" s="34">
        <v>674</v>
      </c>
      <c r="B680" s="57">
        <v>47</v>
      </c>
      <c r="C680" s="58"/>
      <c r="D680" s="13"/>
      <c r="E680" s="13"/>
    </row>
    <row r="681" spans="1:5" ht="12.75">
      <c r="A681" s="34">
        <v>675</v>
      </c>
      <c r="B681" s="57">
        <v>59</v>
      </c>
      <c r="C681" s="58"/>
      <c r="D681" s="13"/>
      <c r="E681" s="13"/>
    </row>
    <row r="682" spans="1:5" ht="12.75">
      <c r="A682" s="34">
        <v>676</v>
      </c>
      <c r="B682" s="57">
        <v>20</v>
      </c>
      <c r="C682" s="58"/>
      <c r="D682" s="13"/>
      <c r="E682" s="13"/>
    </row>
    <row r="683" spans="1:5" ht="12.75">
      <c r="A683" s="34">
        <v>677</v>
      </c>
      <c r="B683" s="57">
        <v>52</v>
      </c>
      <c r="C683" s="58"/>
      <c r="D683" s="13"/>
      <c r="E683" s="13"/>
    </row>
    <row r="684" spans="1:5" ht="12.75">
      <c r="A684" s="34">
        <v>678</v>
      </c>
      <c r="B684" s="57">
        <v>17</v>
      </c>
      <c r="C684" s="58"/>
      <c r="D684" s="13"/>
      <c r="E684" s="13"/>
    </row>
    <row r="685" spans="1:5" ht="12.75">
      <c r="A685" s="34">
        <v>679</v>
      </c>
      <c r="B685" s="57">
        <v>91</v>
      </c>
      <c r="C685" s="58"/>
      <c r="D685" s="13"/>
      <c r="E685" s="13"/>
    </row>
    <row r="686" spans="1:5" ht="12.75">
      <c r="A686" s="34">
        <v>680</v>
      </c>
      <c r="B686" s="57">
        <v>28</v>
      </c>
      <c r="C686" s="58"/>
      <c r="D686" s="13"/>
      <c r="E686" s="13"/>
    </row>
    <row r="687" spans="1:5" ht="12.75">
      <c r="A687" s="34">
        <v>681</v>
      </c>
      <c r="B687" s="57">
        <v>61</v>
      </c>
      <c r="C687" s="58"/>
      <c r="D687" s="13"/>
      <c r="E687" s="13"/>
    </row>
    <row r="688" spans="1:5" ht="12.75">
      <c r="A688" s="34">
        <v>682</v>
      </c>
      <c r="B688" s="57">
        <v>21</v>
      </c>
      <c r="C688" s="58"/>
      <c r="D688" s="13"/>
      <c r="E688" s="13"/>
    </row>
    <row r="689" spans="1:5" ht="12.75">
      <c r="A689" s="34">
        <v>683</v>
      </c>
      <c r="B689" s="57">
        <v>20</v>
      </c>
      <c r="C689" s="58"/>
      <c r="D689" s="13"/>
      <c r="E689" s="13"/>
    </row>
    <row r="690" spans="1:5" ht="12.75">
      <c r="A690" s="34">
        <v>684</v>
      </c>
      <c r="B690" s="57">
        <v>182</v>
      </c>
      <c r="C690" s="58"/>
      <c r="D690" s="13"/>
      <c r="E690" s="13"/>
    </row>
    <row r="691" spans="1:5" ht="12.75">
      <c r="A691" s="34">
        <v>685</v>
      </c>
      <c r="B691" s="57">
        <v>29</v>
      </c>
      <c r="C691" s="58"/>
      <c r="D691" s="13"/>
      <c r="E691" s="13"/>
    </row>
    <row r="692" spans="1:5" ht="12.75">
      <c r="A692" s="34">
        <v>686</v>
      </c>
      <c r="B692" s="57">
        <v>33</v>
      </c>
      <c r="C692" s="58"/>
      <c r="D692" s="13"/>
      <c r="E692" s="13"/>
    </row>
    <row r="693" spans="1:5" ht="12.75">
      <c r="A693" s="34">
        <v>687</v>
      </c>
      <c r="B693" s="57">
        <v>91</v>
      </c>
      <c r="C693" s="58"/>
      <c r="D693" s="13"/>
      <c r="E693" s="13"/>
    </row>
    <row r="694" spans="1:5" ht="12.75">
      <c r="A694" s="34">
        <v>688</v>
      </c>
      <c r="B694" s="57">
        <v>59</v>
      </c>
      <c r="C694" s="58"/>
      <c r="D694" s="13"/>
      <c r="E694" s="13"/>
    </row>
    <row r="695" spans="1:5" ht="12.75">
      <c r="A695" s="34">
        <v>689</v>
      </c>
      <c r="B695" s="57">
        <v>10</v>
      </c>
      <c r="C695" s="58"/>
      <c r="D695" s="13"/>
      <c r="E695" s="13"/>
    </row>
    <row r="696" spans="1:5" ht="12.75">
      <c r="A696" s="34">
        <v>690</v>
      </c>
      <c r="B696" s="57">
        <v>26</v>
      </c>
      <c r="C696" s="58"/>
      <c r="D696" s="13"/>
      <c r="E696" s="13"/>
    </row>
    <row r="697" spans="1:5" ht="12.75">
      <c r="A697" s="34">
        <v>691</v>
      </c>
      <c r="B697" s="57">
        <v>27</v>
      </c>
      <c r="C697" s="58"/>
      <c r="D697" s="13"/>
      <c r="E697" s="13"/>
    </row>
    <row r="698" spans="1:5" ht="12.75">
      <c r="A698" s="34">
        <v>692</v>
      </c>
      <c r="B698" s="57">
        <v>42</v>
      </c>
      <c r="C698" s="58"/>
      <c r="D698" s="13"/>
      <c r="E698" s="13"/>
    </row>
    <row r="699" spans="1:5" ht="12.75">
      <c r="A699" s="34">
        <v>693</v>
      </c>
      <c r="B699" s="57">
        <v>18</v>
      </c>
      <c r="C699" s="58"/>
      <c r="D699" s="13"/>
      <c r="E699" s="13"/>
    </row>
    <row r="700" spans="1:5" ht="12.75">
      <c r="A700" s="34">
        <v>694</v>
      </c>
      <c r="B700" s="57">
        <v>8</v>
      </c>
      <c r="C700" s="58"/>
      <c r="D700" s="13"/>
      <c r="E700" s="13"/>
    </row>
    <row r="701" spans="1:5" ht="12.75">
      <c r="A701" s="34">
        <v>695</v>
      </c>
      <c r="B701" s="57">
        <v>40</v>
      </c>
      <c r="C701" s="58"/>
      <c r="D701" s="13"/>
      <c r="E701" s="13"/>
    </row>
    <row r="702" spans="1:5" ht="12.75">
      <c r="A702" s="34">
        <v>696</v>
      </c>
      <c r="B702" s="57">
        <v>17</v>
      </c>
      <c r="C702" s="58"/>
      <c r="D702" s="13"/>
      <c r="E702" s="13"/>
    </row>
    <row r="703" spans="1:5" ht="12.75">
      <c r="A703" s="34">
        <v>697</v>
      </c>
      <c r="B703" s="57">
        <v>28</v>
      </c>
      <c r="C703" s="58"/>
      <c r="D703" s="13"/>
      <c r="E703" s="13"/>
    </row>
    <row r="704" spans="1:5" ht="12.75">
      <c r="A704" s="34">
        <v>698</v>
      </c>
      <c r="B704" s="57">
        <v>37</v>
      </c>
      <c r="C704" s="58"/>
      <c r="D704" s="13"/>
      <c r="E704" s="13"/>
    </row>
    <row r="705" spans="1:5" ht="12.75">
      <c r="A705" s="34">
        <v>699</v>
      </c>
      <c r="B705" s="57">
        <v>363</v>
      </c>
      <c r="C705" s="58"/>
      <c r="D705" s="13"/>
      <c r="E705" s="13"/>
    </row>
    <row r="706" spans="1:5" ht="12.75">
      <c r="A706" s="34">
        <v>700</v>
      </c>
      <c r="B706" s="57">
        <v>63</v>
      </c>
      <c r="C706" s="58"/>
      <c r="D706" s="13"/>
      <c r="E706" s="13"/>
    </row>
    <row r="707" spans="1:5" ht="12.75">
      <c r="A707" s="34">
        <v>701</v>
      </c>
      <c r="B707" s="57">
        <v>13</v>
      </c>
      <c r="C707" s="58"/>
      <c r="D707" s="13"/>
      <c r="E707" s="13"/>
    </row>
    <row r="708" spans="1:5" ht="12.75">
      <c r="A708" s="34">
        <v>702</v>
      </c>
      <c r="B708" s="57">
        <v>19</v>
      </c>
      <c r="C708" s="58"/>
      <c r="D708" s="13"/>
      <c r="E708" s="13"/>
    </row>
    <row r="709" spans="1:5" ht="12.75">
      <c r="A709" s="34">
        <v>703</v>
      </c>
      <c r="B709" s="57">
        <v>91</v>
      </c>
      <c r="C709" s="58"/>
      <c r="D709" s="13"/>
      <c r="E709" s="13"/>
    </row>
    <row r="710" spans="1:5" ht="12.75">
      <c r="A710" s="34">
        <v>704</v>
      </c>
      <c r="B710" s="57">
        <v>31</v>
      </c>
      <c r="C710" s="58"/>
      <c r="D710" s="13"/>
      <c r="E710" s="13"/>
    </row>
    <row r="711" spans="1:5" ht="12.75">
      <c r="A711" s="34">
        <v>705</v>
      </c>
      <c r="B711" s="57">
        <v>7</v>
      </c>
      <c r="C711" s="58"/>
      <c r="D711" s="13"/>
      <c r="E711" s="13"/>
    </row>
    <row r="712" spans="1:5" ht="12.75">
      <c r="A712" s="34">
        <v>706</v>
      </c>
      <c r="B712" s="57">
        <v>46</v>
      </c>
      <c r="C712" s="58"/>
      <c r="D712" s="13"/>
      <c r="E712" s="13"/>
    </row>
    <row r="713" spans="1:5" ht="12.75">
      <c r="A713" s="34">
        <v>707</v>
      </c>
      <c r="B713" s="57">
        <v>39</v>
      </c>
      <c r="C713" s="58"/>
      <c r="D713" s="13"/>
      <c r="E713" s="13"/>
    </row>
    <row r="714" spans="1:5" ht="12.75">
      <c r="A714" s="34">
        <v>708</v>
      </c>
      <c r="B714" s="57">
        <v>53</v>
      </c>
      <c r="C714" s="58"/>
      <c r="D714" s="13"/>
      <c r="E714" s="13"/>
    </row>
    <row r="715" spans="1:5" ht="12.75">
      <c r="A715" s="34">
        <v>709</v>
      </c>
      <c r="B715" s="57">
        <v>58</v>
      </c>
      <c r="C715" s="58"/>
      <c r="D715" s="13"/>
      <c r="E715" s="13"/>
    </row>
    <row r="716" spans="1:5" ht="12.75">
      <c r="A716" s="34">
        <v>710</v>
      </c>
      <c r="B716" s="57">
        <v>27</v>
      </c>
      <c r="C716" s="58"/>
      <c r="D716" s="13"/>
      <c r="E716" s="13"/>
    </row>
    <row r="717" spans="1:5" ht="12.75">
      <c r="A717" s="34">
        <v>711</v>
      </c>
      <c r="B717" s="57">
        <v>91</v>
      </c>
      <c r="C717" s="58"/>
      <c r="D717" s="13"/>
      <c r="E717" s="13"/>
    </row>
    <row r="718" spans="1:5" ht="12.75">
      <c r="A718" s="34">
        <v>712</v>
      </c>
      <c r="B718" s="57">
        <v>8</v>
      </c>
      <c r="C718" s="58"/>
      <c r="D718" s="13"/>
      <c r="E718" s="13"/>
    </row>
    <row r="719" spans="1:5" ht="12.75">
      <c r="A719" s="34">
        <v>713</v>
      </c>
      <c r="B719" s="57">
        <v>19</v>
      </c>
      <c r="C719" s="58"/>
      <c r="D719" s="13"/>
      <c r="E719" s="13"/>
    </row>
    <row r="720" spans="1:5" ht="12.75">
      <c r="A720" s="34">
        <v>714</v>
      </c>
      <c r="B720" s="57">
        <v>44</v>
      </c>
      <c r="C720" s="58"/>
      <c r="D720" s="13"/>
      <c r="E720" s="13"/>
    </row>
    <row r="721" spans="1:5" ht="12.75">
      <c r="A721" s="34">
        <v>715</v>
      </c>
      <c r="B721" s="57">
        <v>91</v>
      </c>
      <c r="C721" s="58"/>
      <c r="D721" s="13"/>
      <c r="E721" s="13"/>
    </row>
    <row r="722" spans="1:5" ht="12.75">
      <c r="A722" s="34">
        <v>716</v>
      </c>
      <c r="B722" s="57">
        <v>34</v>
      </c>
      <c r="C722" s="58"/>
      <c r="D722" s="13"/>
      <c r="E722" s="13"/>
    </row>
    <row r="723" spans="1:5" ht="12.75">
      <c r="A723" s="34">
        <v>717</v>
      </c>
      <c r="B723" s="57">
        <v>91</v>
      </c>
      <c r="C723" s="58"/>
      <c r="D723" s="13"/>
      <c r="E723" s="13"/>
    </row>
    <row r="724" spans="1:5" ht="12.75">
      <c r="A724" s="34">
        <v>718</v>
      </c>
      <c r="B724" s="57">
        <v>182</v>
      </c>
      <c r="C724" s="58"/>
      <c r="D724" s="13"/>
      <c r="E724" s="13"/>
    </row>
    <row r="725" spans="1:5" ht="12.75">
      <c r="A725" s="34">
        <v>719</v>
      </c>
      <c r="B725" s="57">
        <v>52</v>
      </c>
      <c r="C725" s="58"/>
      <c r="D725" s="13"/>
      <c r="E725" s="13"/>
    </row>
    <row r="726" spans="1:5" ht="12.75">
      <c r="A726" s="34">
        <v>720</v>
      </c>
      <c r="B726" s="57">
        <v>21</v>
      </c>
      <c r="C726" s="58"/>
      <c r="D726" s="13"/>
      <c r="E726" s="13"/>
    </row>
    <row r="727" spans="1:5" ht="12.75">
      <c r="A727" s="34">
        <v>721</v>
      </c>
      <c r="B727" s="57">
        <v>50</v>
      </c>
      <c r="C727" s="58"/>
      <c r="D727" s="13"/>
      <c r="E727" s="13"/>
    </row>
    <row r="728" spans="1:5" ht="12.75">
      <c r="A728" s="34">
        <v>722</v>
      </c>
      <c r="B728" s="57">
        <v>10</v>
      </c>
      <c r="C728" s="58"/>
      <c r="D728" s="13"/>
      <c r="E728" s="13"/>
    </row>
    <row r="729" spans="1:5" ht="12.75">
      <c r="A729" s="34">
        <v>723</v>
      </c>
      <c r="B729" s="57">
        <v>91</v>
      </c>
      <c r="C729" s="58"/>
      <c r="D729" s="13"/>
      <c r="E729" s="13"/>
    </row>
    <row r="730" spans="1:5" ht="12.75">
      <c r="A730" s="34">
        <v>724</v>
      </c>
      <c r="B730" s="57">
        <v>63</v>
      </c>
      <c r="C730" s="58"/>
      <c r="D730" s="13"/>
      <c r="E730" s="13"/>
    </row>
    <row r="731" spans="1:5" ht="12.75">
      <c r="A731" s="34">
        <v>725</v>
      </c>
      <c r="B731" s="57">
        <v>60</v>
      </c>
      <c r="C731" s="58"/>
      <c r="D731" s="13"/>
      <c r="E731" s="13"/>
    </row>
    <row r="732" spans="1:5" ht="12.75">
      <c r="A732" s="34">
        <v>726</v>
      </c>
      <c r="B732" s="57">
        <v>6</v>
      </c>
      <c r="C732" s="58"/>
      <c r="D732" s="13"/>
      <c r="E732" s="13"/>
    </row>
    <row r="733" spans="1:5" ht="12.75">
      <c r="A733" s="34">
        <v>727</v>
      </c>
      <c r="B733" s="57">
        <v>91</v>
      </c>
      <c r="C733" s="58"/>
      <c r="D733" s="13"/>
      <c r="E733" s="13"/>
    </row>
    <row r="734" spans="1:5" ht="12.75">
      <c r="A734" s="34">
        <v>728</v>
      </c>
      <c r="B734" s="57">
        <v>35</v>
      </c>
      <c r="C734" s="58"/>
      <c r="D734" s="13"/>
      <c r="E734" s="13"/>
    </row>
    <row r="735" spans="1:5" ht="12.75">
      <c r="A735" s="34">
        <v>729</v>
      </c>
      <c r="B735" s="57">
        <v>22</v>
      </c>
      <c r="C735" s="58"/>
      <c r="D735" s="13"/>
      <c r="E735" s="13"/>
    </row>
    <row r="736" spans="1:5" ht="12.75">
      <c r="A736" s="34">
        <v>730</v>
      </c>
      <c r="B736" s="57">
        <v>36</v>
      </c>
      <c r="C736" s="58"/>
      <c r="D736" s="13"/>
      <c r="E736" s="13"/>
    </row>
    <row r="737" spans="1:5" ht="12.75">
      <c r="A737" s="34">
        <v>731</v>
      </c>
      <c r="B737" s="57">
        <v>18</v>
      </c>
      <c r="C737" s="58"/>
      <c r="D737" s="13"/>
      <c r="E737" s="13"/>
    </row>
    <row r="738" spans="1:5" ht="12.75">
      <c r="A738" s="34">
        <v>732</v>
      </c>
      <c r="B738" s="57">
        <v>28</v>
      </c>
      <c r="C738" s="58"/>
      <c r="D738" s="13"/>
      <c r="E738" s="13"/>
    </row>
    <row r="739" spans="1:5" ht="12.75">
      <c r="A739" s="34">
        <v>733</v>
      </c>
      <c r="B739" s="57">
        <v>10</v>
      </c>
      <c r="C739" s="58"/>
      <c r="D739" s="13"/>
      <c r="E739" s="13"/>
    </row>
    <row r="740" spans="1:5" ht="12.75">
      <c r="A740" s="34">
        <v>734</v>
      </c>
      <c r="B740" s="57">
        <v>12</v>
      </c>
      <c r="C740" s="58"/>
      <c r="D740" s="13"/>
      <c r="E740" s="13"/>
    </row>
    <row r="741" spans="1:5" ht="12.75">
      <c r="A741" s="34">
        <v>735</v>
      </c>
      <c r="B741" s="57">
        <v>91</v>
      </c>
      <c r="C741" s="58"/>
      <c r="D741" s="13"/>
      <c r="E741" s="13"/>
    </row>
    <row r="742" spans="1:5" ht="12.75">
      <c r="A742" s="34">
        <v>736</v>
      </c>
      <c r="B742" s="57">
        <v>48</v>
      </c>
      <c r="C742" s="58"/>
      <c r="D742" s="13"/>
      <c r="E742" s="13"/>
    </row>
    <row r="743" spans="1:5" ht="12.75">
      <c r="A743" s="34">
        <v>737</v>
      </c>
      <c r="B743" s="57">
        <v>91</v>
      </c>
      <c r="C743" s="58"/>
      <c r="D743" s="13"/>
      <c r="E743" s="13"/>
    </row>
    <row r="744" spans="1:5" ht="12.75">
      <c r="A744" s="34">
        <v>738</v>
      </c>
      <c r="B744" s="57">
        <v>37</v>
      </c>
      <c r="C744" s="58"/>
      <c r="D744" s="13"/>
      <c r="E744" s="13"/>
    </row>
    <row r="745" spans="1:5" ht="12.75">
      <c r="A745" s="34">
        <v>739</v>
      </c>
      <c r="B745" s="57">
        <v>21</v>
      </c>
      <c r="C745" s="58"/>
      <c r="D745" s="13"/>
      <c r="E745" s="13"/>
    </row>
    <row r="746" spans="1:5" ht="12.75">
      <c r="A746" s="34">
        <v>740</v>
      </c>
      <c r="B746" s="57">
        <v>20</v>
      </c>
      <c r="C746" s="58"/>
      <c r="D746" s="13"/>
      <c r="E746" s="13"/>
    </row>
    <row r="747" spans="1:5" ht="12.75">
      <c r="A747" s="34">
        <v>741</v>
      </c>
      <c r="B747" s="57">
        <v>34</v>
      </c>
      <c r="C747" s="58"/>
      <c r="D747" s="13"/>
      <c r="E747" s="13"/>
    </row>
    <row r="748" spans="1:5" ht="12.75">
      <c r="A748" s="34">
        <v>742</v>
      </c>
      <c r="B748" s="57">
        <v>1</v>
      </c>
      <c r="C748" s="58"/>
      <c r="D748" s="13"/>
      <c r="E748" s="13"/>
    </row>
    <row r="749" spans="1:5" ht="12.75">
      <c r="A749" s="34">
        <v>743</v>
      </c>
      <c r="B749" s="57">
        <v>21</v>
      </c>
      <c r="C749" s="58"/>
      <c r="D749" s="13"/>
      <c r="E749" s="13"/>
    </row>
    <row r="750" spans="1:5" ht="12.75">
      <c r="A750" s="34">
        <v>744</v>
      </c>
      <c r="B750" s="57">
        <v>16</v>
      </c>
      <c r="C750" s="58"/>
      <c r="D750" s="13"/>
      <c r="E750" s="13"/>
    </row>
    <row r="751" spans="1:5" ht="12.75">
      <c r="A751" s="34">
        <v>745</v>
      </c>
      <c r="B751" s="57">
        <v>19</v>
      </c>
      <c r="C751" s="58"/>
      <c r="D751" s="13"/>
      <c r="E751" s="13"/>
    </row>
    <row r="752" spans="1:5" ht="12.75">
      <c r="A752" s="34">
        <v>746</v>
      </c>
      <c r="B752" s="57">
        <v>20</v>
      </c>
      <c r="C752" s="58"/>
      <c r="D752" s="13"/>
      <c r="E752" s="13"/>
    </row>
    <row r="753" spans="1:5" ht="12.75">
      <c r="A753" s="34">
        <v>747</v>
      </c>
      <c r="B753" s="57">
        <v>35</v>
      </c>
      <c r="C753" s="58"/>
      <c r="D753" s="13"/>
      <c r="E753" s="13"/>
    </row>
    <row r="754" spans="1:5" ht="12.75">
      <c r="A754" s="34">
        <v>748</v>
      </c>
      <c r="B754" s="57">
        <v>26</v>
      </c>
      <c r="C754" s="58"/>
      <c r="D754" s="13"/>
      <c r="E754" s="13"/>
    </row>
    <row r="755" spans="1:5" ht="12.75">
      <c r="A755" s="34">
        <v>749</v>
      </c>
      <c r="B755" s="57">
        <v>182</v>
      </c>
      <c r="C755" s="58"/>
      <c r="D755" s="13"/>
      <c r="E755" s="13"/>
    </row>
    <row r="756" spans="1:5" ht="12.75">
      <c r="A756" s="34">
        <v>750</v>
      </c>
      <c r="B756" s="57">
        <v>26</v>
      </c>
      <c r="C756" s="58"/>
      <c r="D756" s="13"/>
      <c r="E756" s="13"/>
    </row>
    <row r="757" spans="1:5" ht="12.75">
      <c r="A757" s="34">
        <v>751</v>
      </c>
      <c r="B757" s="57">
        <v>1</v>
      </c>
      <c r="C757" s="58"/>
      <c r="D757" s="13"/>
      <c r="E757" s="13"/>
    </row>
    <row r="758" spans="1:5" ht="12.75">
      <c r="A758" s="34">
        <v>752</v>
      </c>
      <c r="B758" s="57">
        <v>26</v>
      </c>
      <c r="C758" s="58"/>
      <c r="D758" s="13"/>
      <c r="E758" s="13"/>
    </row>
    <row r="759" spans="1:5" ht="12.75">
      <c r="A759" s="34">
        <v>753</v>
      </c>
      <c r="B759" s="57">
        <v>13</v>
      </c>
      <c r="C759" s="58"/>
      <c r="D759" s="13"/>
      <c r="E759" s="13"/>
    </row>
    <row r="760" spans="1:5" ht="12.75">
      <c r="A760" s="34">
        <v>754</v>
      </c>
      <c r="B760" s="57">
        <v>35</v>
      </c>
      <c r="C760" s="58"/>
      <c r="D760" s="13"/>
      <c r="E760" s="13"/>
    </row>
    <row r="761" spans="1:5" ht="12.75">
      <c r="A761" s="34">
        <v>755</v>
      </c>
      <c r="B761" s="57">
        <v>46</v>
      </c>
      <c r="C761" s="58"/>
      <c r="D761" s="13"/>
      <c r="E761" s="13"/>
    </row>
    <row r="762" spans="1:5" ht="12.75">
      <c r="A762" s="34">
        <v>756</v>
      </c>
      <c r="B762" s="57">
        <v>43</v>
      </c>
      <c r="C762" s="58"/>
      <c r="D762" s="13"/>
      <c r="E762" s="13"/>
    </row>
    <row r="763" spans="1:5" ht="12.75">
      <c r="A763" s="34">
        <v>757</v>
      </c>
      <c r="B763" s="57">
        <v>14</v>
      </c>
      <c r="C763" s="58"/>
      <c r="D763" s="13"/>
      <c r="E763" s="13"/>
    </row>
    <row r="764" spans="1:5" ht="12.75">
      <c r="A764" s="34">
        <v>758</v>
      </c>
      <c r="B764" s="57">
        <v>1</v>
      </c>
      <c r="C764" s="58"/>
      <c r="D764" s="13"/>
      <c r="E764" s="13"/>
    </row>
    <row r="765" spans="1:5" ht="12.75">
      <c r="A765" s="34">
        <v>759</v>
      </c>
      <c r="B765" s="57">
        <v>3</v>
      </c>
      <c r="C765" s="58"/>
      <c r="D765" s="13"/>
      <c r="E765" s="13"/>
    </row>
    <row r="766" spans="1:5" ht="12.75">
      <c r="A766" s="34">
        <v>760</v>
      </c>
      <c r="B766" s="57">
        <v>91</v>
      </c>
      <c r="C766" s="58"/>
      <c r="D766" s="13"/>
      <c r="E766" s="13"/>
    </row>
    <row r="767" spans="1:5" ht="12.75">
      <c r="A767" s="34">
        <v>761</v>
      </c>
      <c r="B767" s="57">
        <v>40</v>
      </c>
      <c r="C767" s="58"/>
      <c r="D767" s="13"/>
      <c r="E767" s="13"/>
    </row>
    <row r="768" spans="1:5" ht="12.75">
      <c r="A768" s="34">
        <v>762</v>
      </c>
      <c r="B768" s="57">
        <v>37</v>
      </c>
      <c r="C768" s="58"/>
      <c r="D768" s="13"/>
      <c r="E768" s="13"/>
    </row>
    <row r="769" spans="1:5" ht="12.75">
      <c r="A769" s="34">
        <v>763</v>
      </c>
      <c r="B769" s="57">
        <v>9</v>
      </c>
      <c r="C769" s="58"/>
      <c r="D769" s="13"/>
      <c r="E769" s="13"/>
    </row>
    <row r="770" spans="1:5" ht="12.75">
      <c r="A770" s="34">
        <v>764</v>
      </c>
      <c r="B770" s="57">
        <v>60</v>
      </c>
      <c r="C770" s="58"/>
      <c r="D770" s="13"/>
      <c r="E770" s="13"/>
    </row>
    <row r="771" spans="1:5" ht="12.75">
      <c r="A771" s="34">
        <v>765</v>
      </c>
      <c r="B771" s="57">
        <v>363</v>
      </c>
      <c r="C771" s="58"/>
      <c r="D771" s="13"/>
      <c r="E771" s="13"/>
    </row>
    <row r="772" spans="1:5" ht="12.75">
      <c r="A772" s="34">
        <v>766</v>
      </c>
      <c r="B772" s="57">
        <v>1</v>
      </c>
      <c r="C772" s="58"/>
      <c r="D772" s="13"/>
      <c r="E772" s="13"/>
    </row>
    <row r="773" spans="1:5" ht="12.75">
      <c r="A773" s="34">
        <v>767</v>
      </c>
      <c r="B773" s="57">
        <v>91</v>
      </c>
      <c r="C773" s="58"/>
      <c r="D773" s="13"/>
      <c r="E773" s="13"/>
    </row>
    <row r="774" spans="1:5" ht="12.75">
      <c r="A774" s="34">
        <v>768</v>
      </c>
      <c r="B774" s="57">
        <v>91</v>
      </c>
      <c r="C774" s="58"/>
      <c r="D774" s="13"/>
      <c r="E774" s="13"/>
    </row>
    <row r="775" spans="1:5" ht="12.75">
      <c r="A775" s="34">
        <v>769</v>
      </c>
      <c r="B775" s="57">
        <v>91</v>
      </c>
      <c r="C775" s="58"/>
      <c r="D775" s="13"/>
      <c r="E775" s="13"/>
    </row>
    <row r="776" spans="1:5" ht="12.75">
      <c r="A776" s="34">
        <v>770</v>
      </c>
      <c r="B776" s="57">
        <v>5</v>
      </c>
      <c r="C776" s="58"/>
      <c r="D776" s="13"/>
      <c r="E776" s="13"/>
    </row>
    <row r="777" spans="1:5" ht="12.75">
      <c r="A777" s="34">
        <v>771</v>
      </c>
      <c r="B777" s="57">
        <v>16</v>
      </c>
      <c r="C777" s="58"/>
      <c r="D777" s="13"/>
      <c r="E777" s="13"/>
    </row>
    <row r="778" spans="1:5" ht="12.75">
      <c r="A778" s="34">
        <v>772</v>
      </c>
      <c r="B778" s="57">
        <v>91</v>
      </c>
      <c r="C778" s="58"/>
      <c r="D778" s="13"/>
      <c r="E778" s="13"/>
    </row>
    <row r="779" spans="1:5" ht="12.75">
      <c r="A779" s="34">
        <v>773</v>
      </c>
      <c r="B779" s="57">
        <v>25</v>
      </c>
      <c r="C779" s="58"/>
      <c r="D779" s="13"/>
      <c r="E779" s="13"/>
    </row>
    <row r="780" spans="1:5" ht="12.75">
      <c r="A780" s="34">
        <v>774</v>
      </c>
      <c r="B780" s="57">
        <v>30</v>
      </c>
      <c r="C780" s="58"/>
      <c r="D780" s="13"/>
      <c r="E780" s="13"/>
    </row>
    <row r="781" spans="1:5" ht="12.75">
      <c r="A781" s="34">
        <v>775</v>
      </c>
      <c r="B781" s="57">
        <v>36</v>
      </c>
      <c r="C781" s="58"/>
      <c r="D781" s="13"/>
      <c r="E781" s="13"/>
    </row>
    <row r="782" spans="1:5" ht="12.75">
      <c r="A782" s="34">
        <v>776</v>
      </c>
      <c r="B782" s="57">
        <v>43</v>
      </c>
      <c r="C782" s="58"/>
      <c r="D782" s="13"/>
      <c r="E782" s="13"/>
    </row>
    <row r="783" spans="1:5" ht="12.75">
      <c r="A783" s="34">
        <v>777</v>
      </c>
      <c r="B783" s="57">
        <v>33</v>
      </c>
      <c r="C783" s="58"/>
      <c r="D783" s="13"/>
      <c r="E783" s="13"/>
    </row>
    <row r="784" spans="1:5" ht="12.75">
      <c r="A784" s="34">
        <v>778</v>
      </c>
      <c r="B784" s="57">
        <v>29</v>
      </c>
      <c r="C784" s="58"/>
      <c r="D784" s="13"/>
      <c r="E784" s="13"/>
    </row>
    <row r="785" spans="1:5" ht="12.75">
      <c r="A785" s="34">
        <v>779</v>
      </c>
      <c r="B785" s="57">
        <v>16</v>
      </c>
      <c r="C785" s="58"/>
      <c r="D785" s="13"/>
      <c r="E785" s="13"/>
    </row>
    <row r="786" spans="1:5" ht="12.75">
      <c r="A786" s="34">
        <v>780</v>
      </c>
      <c r="B786" s="57">
        <v>14</v>
      </c>
      <c r="C786" s="58"/>
      <c r="D786" s="13"/>
      <c r="E786" s="13"/>
    </row>
    <row r="787" spans="1:5" ht="12.75">
      <c r="A787" s="34">
        <v>781</v>
      </c>
      <c r="B787" s="57">
        <v>43</v>
      </c>
      <c r="C787" s="58"/>
      <c r="D787" s="13"/>
      <c r="E787" s="13"/>
    </row>
    <row r="788" spans="1:5" ht="12.75">
      <c r="A788" s="34">
        <v>782</v>
      </c>
      <c r="B788" s="57">
        <v>7</v>
      </c>
      <c r="C788" s="58"/>
      <c r="D788" s="13"/>
      <c r="E788" s="13"/>
    </row>
    <row r="789" spans="1:5" ht="12.75">
      <c r="A789" s="34">
        <v>783</v>
      </c>
      <c r="B789" s="57">
        <v>30</v>
      </c>
      <c r="C789" s="58"/>
      <c r="D789" s="13"/>
      <c r="E789" s="13"/>
    </row>
    <row r="790" spans="1:5" ht="12.75">
      <c r="A790" s="34">
        <v>784</v>
      </c>
      <c r="B790" s="57">
        <v>33</v>
      </c>
      <c r="C790" s="58"/>
      <c r="D790" s="13"/>
      <c r="E790" s="13"/>
    </row>
    <row r="791" spans="1:5" ht="12.75">
      <c r="A791" s="34">
        <v>785</v>
      </c>
      <c r="B791" s="57">
        <v>91</v>
      </c>
      <c r="C791" s="58"/>
      <c r="D791" s="13"/>
      <c r="E791" s="13"/>
    </row>
    <row r="792" spans="1:5" ht="12.75">
      <c r="A792" s="34">
        <v>786</v>
      </c>
      <c r="B792" s="57">
        <v>48</v>
      </c>
      <c r="C792" s="58"/>
      <c r="D792" s="13"/>
      <c r="E792" s="13"/>
    </row>
    <row r="793" spans="1:5" ht="12.75">
      <c r="A793" s="34">
        <v>787</v>
      </c>
      <c r="B793" s="57">
        <v>24</v>
      </c>
      <c r="C793" s="58"/>
      <c r="D793" s="13"/>
      <c r="E793" s="13"/>
    </row>
    <row r="794" spans="1:5" ht="12.75">
      <c r="A794" s="34">
        <v>788</v>
      </c>
      <c r="B794" s="57">
        <v>91</v>
      </c>
      <c r="C794" s="58"/>
      <c r="D794" s="13"/>
      <c r="E794" s="13"/>
    </row>
    <row r="795" spans="1:5" ht="12.75">
      <c r="A795" s="34">
        <v>789</v>
      </c>
      <c r="B795" s="57">
        <v>182</v>
      </c>
      <c r="C795" s="58"/>
      <c r="D795" s="13"/>
      <c r="E795" s="13"/>
    </row>
    <row r="796" spans="1:5" ht="12.75">
      <c r="A796" s="34">
        <v>790</v>
      </c>
      <c r="B796" s="57">
        <v>36</v>
      </c>
      <c r="C796" s="58"/>
      <c r="D796" s="13"/>
      <c r="E796" s="13"/>
    </row>
    <row r="797" spans="1:5" ht="12.75">
      <c r="A797" s="34">
        <v>791</v>
      </c>
      <c r="B797" s="57">
        <v>25</v>
      </c>
      <c r="C797" s="58"/>
      <c r="D797" s="13"/>
      <c r="E797" s="13"/>
    </row>
    <row r="798" spans="1:5" ht="12.75">
      <c r="A798" s="34">
        <v>792</v>
      </c>
      <c r="B798" s="57">
        <v>42</v>
      </c>
      <c r="C798" s="58"/>
      <c r="D798" s="13"/>
      <c r="E798" s="13"/>
    </row>
    <row r="799" spans="1:5" ht="12.75">
      <c r="A799" s="34">
        <v>793</v>
      </c>
      <c r="B799" s="57">
        <v>182</v>
      </c>
      <c r="C799" s="58"/>
      <c r="D799" s="13"/>
      <c r="E799" s="13"/>
    </row>
    <row r="800" spans="1:5" ht="12.75">
      <c r="A800" s="34">
        <v>794</v>
      </c>
      <c r="B800" s="57">
        <v>182</v>
      </c>
      <c r="C800" s="58"/>
      <c r="D800" s="13"/>
      <c r="E800" s="13"/>
    </row>
    <row r="801" spans="1:5" ht="12.75">
      <c r="A801" s="34">
        <v>795</v>
      </c>
      <c r="B801" s="57">
        <v>33</v>
      </c>
      <c r="C801" s="58"/>
      <c r="D801" s="13"/>
      <c r="E801" s="13"/>
    </row>
    <row r="802" spans="1:5" ht="12.75">
      <c r="A802" s="34">
        <v>796</v>
      </c>
      <c r="B802" s="57">
        <v>91</v>
      </c>
      <c r="C802" s="58"/>
      <c r="D802" s="13"/>
      <c r="E802" s="13"/>
    </row>
    <row r="803" spans="1:5" ht="12.75">
      <c r="A803" s="34">
        <v>797</v>
      </c>
      <c r="B803" s="57">
        <v>182</v>
      </c>
      <c r="C803" s="58"/>
      <c r="D803" s="13"/>
      <c r="E803" s="13"/>
    </row>
    <row r="804" spans="1:5" ht="12.75">
      <c r="A804" s="34">
        <v>798</v>
      </c>
      <c r="B804" s="57">
        <v>27</v>
      </c>
      <c r="C804" s="58"/>
      <c r="D804" s="13"/>
      <c r="E804" s="13"/>
    </row>
    <row r="805" spans="1:5" ht="12.75">
      <c r="A805" s="34">
        <v>799</v>
      </c>
      <c r="B805" s="57">
        <v>16</v>
      </c>
      <c r="C805" s="58"/>
      <c r="D805" s="13"/>
      <c r="E805" s="13"/>
    </row>
    <row r="806" spans="1:5" ht="12.75">
      <c r="A806" s="34">
        <v>800</v>
      </c>
      <c r="B806" s="57">
        <v>91</v>
      </c>
      <c r="C806" s="58"/>
      <c r="D806" s="13"/>
      <c r="E806" s="13"/>
    </row>
    <row r="807" spans="1:5" ht="12.75">
      <c r="A807" s="34">
        <v>801</v>
      </c>
      <c r="B807" s="57">
        <v>18</v>
      </c>
      <c r="C807" s="58"/>
      <c r="D807" s="13"/>
      <c r="E807" s="13"/>
    </row>
    <row r="808" spans="1:5" ht="12.75">
      <c r="A808" s="34">
        <v>802</v>
      </c>
      <c r="B808" s="57">
        <v>60</v>
      </c>
      <c r="C808" s="58"/>
      <c r="D808" s="13"/>
      <c r="E808" s="13"/>
    </row>
    <row r="809" spans="1:5" ht="12.75">
      <c r="A809" s="34">
        <v>803</v>
      </c>
      <c r="B809" s="57">
        <v>91</v>
      </c>
      <c r="C809" s="58"/>
      <c r="D809" s="13"/>
      <c r="E809" s="13"/>
    </row>
    <row r="810" spans="1:5" ht="12.75">
      <c r="A810" s="34">
        <v>804</v>
      </c>
      <c r="B810" s="57">
        <v>1</v>
      </c>
      <c r="C810" s="58"/>
      <c r="D810" s="13"/>
      <c r="E810" s="13"/>
    </row>
    <row r="811" spans="1:5" ht="12.75">
      <c r="A811" s="34">
        <v>805</v>
      </c>
      <c r="B811" s="57">
        <v>37</v>
      </c>
      <c r="C811" s="58"/>
      <c r="D811" s="13"/>
      <c r="E811" s="13"/>
    </row>
    <row r="812" spans="1:5" ht="12.75">
      <c r="A812" s="34">
        <v>806</v>
      </c>
      <c r="B812" s="57">
        <v>1</v>
      </c>
      <c r="C812" s="58"/>
      <c r="D812" s="13"/>
      <c r="E812" s="13"/>
    </row>
    <row r="813" spans="1:5" ht="12.75">
      <c r="A813" s="34">
        <v>807</v>
      </c>
      <c r="B813" s="57">
        <v>26</v>
      </c>
      <c r="C813" s="58"/>
      <c r="D813" s="13"/>
      <c r="E813" s="13"/>
    </row>
    <row r="814" spans="1:5" ht="12.75">
      <c r="A814" s="34">
        <v>808</v>
      </c>
      <c r="B814" s="57">
        <v>38</v>
      </c>
      <c r="C814" s="58"/>
      <c r="D814" s="13"/>
      <c r="E814" s="13"/>
    </row>
    <row r="815" spans="1:5" ht="12.75">
      <c r="A815" s="34">
        <v>809</v>
      </c>
      <c r="B815" s="57">
        <v>25</v>
      </c>
      <c r="C815" s="58"/>
      <c r="D815" s="13"/>
      <c r="E815" s="13"/>
    </row>
    <row r="816" spans="1:5" ht="12.75">
      <c r="A816" s="34">
        <v>810</v>
      </c>
      <c r="B816" s="57">
        <v>45</v>
      </c>
      <c r="C816" s="58"/>
      <c r="D816" s="13"/>
      <c r="E816" s="13"/>
    </row>
    <row r="817" spans="1:5" ht="12.75">
      <c r="A817" s="34">
        <v>811</v>
      </c>
      <c r="B817" s="57">
        <v>30</v>
      </c>
      <c r="C817" s="58"/>
      <c r="D817" s="13"/>
      <c r="E817" s="13"/>
    </row>
    <row r="818" spans="1:5" ht="12.75">
      <c r="A818" s="34">
        <v>812</v>
      </c>
      <c r="B818" s="57">
        <v>32</v>
      </c>
      <c r="C818" s="58"/>
      <c r="D818" s="13"/>
      <c r="E818" s="13"/>
    </row>
    <row r="819" spans="1:5" ht="12.75">
      <c r="A819" s="34">
        <v>813</v>
      </c>
      <c r="B819" s="57">
        <v>34</v>
      </c>
      <c r="C819" s="58"/>
      <c r="D819" s="13"/>
      <c r="E819" s="13"/>
    </row>
    <row r="820" spans="1:5" ht="12.75">
      <c r="A820" s="34">
        <v>814</v>
      </c>
      <c r="B820" s="57">
        <v>64</v>
      </c>
      <c r="C820" s="58"/>
      <c r="D820" s="13"/>
      <c r="E820" s="13"/>
    </row>
    <row r="821" spans="1:5" ht="12.75">
      <c r="A821" s="34">
        <v>815</v>
      </c>
      <c r="B821" s="57">
        <v>21</v>
      </c>
      <c r="C821" s="58"/>
      <c r="D821" s="13"/>
      <c r="E821" s="13"/>
    </row>
    <row r="822" spans="1:5" ht="12.75">
      <c r="A822" s="34">
        <v>816</v>
      </c>
      <c r="B822" s="57">
        <v>91</v>
      </c>
      <c r="C822" s="58"/>
      <c r="D822" s="13"/>
      <c r="E822" s="13"/>
    </row>
    <row r="823" spans="1:5" ht="12.75">
      <c r="A823" s="34">
        <v>817</v>
      </c>
      <c r="B823" s="57">
        <v>22</v>
      </c>
      <c r="C823" s="58"/>
      <c r="D823" s="13"/>
      <c r="E823" s="13"/>
    </row>
    <row r="824" spans="1:5" ht="12.75">
      <c r="A824" s="34">
        <v>818</v>
      </c>
      <c r="B824" s="57">
        <v>91</v>
      </c>
      <c r="C824" s="58"/>
      <c r="D824" s="13"/>
      <c r="E824" s="13"/>
    </row>
    <row r="825" spans="1:5" ht="12.75">
      <c r="A825" s="34">
        <v>819</v>
      </c>
      <c r="B825" s="57">
        <v>24</v>
      </c>
      <c r="C825" s="58"/>
      <c r="D825" s="13"/>
      <c r="E825" s="13"/>
    </row>
    <row r="826" spans="1:5" ht="12.75">
      <c r="A826" s="34">
        <v>820</v>
      </c>
      <c r="B826" s="57">
        <v>91</v>
      </c>
      <c r="C826" s="58"/>
      <c r="D826" s="13"/>
      <c r="E826" s="13"/>
    </row>
    <row r="827" spans="1:5" ht="12.75">
      <c r="A827" s="34">
        <v>821</v>
      </c>
      <c r="B827" s="57">
        <v>28</v>
      </c>
      <c r="C827" s="58"/>
      <c r="D827" s="13"/>
      <c r="E827" s="13"/>
    </row>
    <row r="828" spans="1:5" ht="12.75">
      <c r="A828" s="34">
        <v>822</v>
      </c>
      <c r="B828" s="57">
        <v>19</v>
      </c>
      <c r="C828" s="58"/>
      <c r="D828" s="13"/>
      <c r="E828" s="13"/>
    </row>
    <row r="829" spans="1:5" ht="12.75">
      <c r="A829" s="34">
        <v>823</v>
      </c>
      <c r="B829" s="57">
        <v>29</v>
      </c>
      <c r="C829" s="58"/>
      <c r="D829" s="13"/>
      <c r="E829" s="13"/>
    </row>
    <row r="830" spans="1:5" ht="12.75">
      <c r="A830" s="34">
        <v>824</v>
      </c>
      <c r="B830" s="57">
        <v>25</v>
      </c>
      <c r="C830" s="58"/>
      <c r="D830" s="13"/>
      <c r="E830" s="13"/>
    </row>
    <row r="831" spans="1:5" ht="12.75">
      <c r="A831" s="34">
        <v>825</v>
      </c>
      <c r="B831" s="57">
        <v>52</v>
      </c>
      <c r="C831" s="58"/>
      <c r="D831" s="13"/>
      <c r="E831" s="13"/>
    </row>
    <row r="832" spans="1:5" ht="12.75">
      <c r="A832" s="34">
        <v>826</v>
      </c>
      <c r="B832" s="57">
        <v>46</v>
      </c>
      <c r="C832" s="58"/>
      <c r="D832" s="13"/>
      <c r="E832" s="13"/>
    </row>
    <row r="833" spans="1:5" ht="12.75">
      <c r="A833" s="34">
        <v>827</v>
      </c>
      <c r="B833" s="57">
        <v>10</v>
      </c>
      <c r="C833" s="58"/>
      <c r="D833" s="13"/>
      <c r="E833" s="13"/>
    </row>
    <row r="834" spans="1:5" ht="12.75">
      <c r="A834" s="34">
        <v>828</v>
      </c>
      <c r="B834" s="57">
        <v>16</v>
      </c>
      <c r="C834" s="58"/>
      <c r="D834" s="13"/>
      <c r="E834" s="13"/>
    </row>
    <row r="835" spans="1:5" ht="12.75">
      <c r="A835" s="34">
        <v>829</v>
      </c>
      <c r="B835" s="57">
        <v>14</v>
      </c>
      <c r="C835" s="58"/>
      <c r="D835" s="13"/>
      <c r="E835" s="13"/>
    </row>
    <row r="836" spans="1:5" ht="12.75">
      <c r="A836" s="34">
        <v>830</v>
      </c>
      <c r="B836" s="57">
        <v>91</v>
      </c>
      <c r="C836" s="58"/>
      <c r="D836" s="13"/>
      <c r="E836" s="13"/>
    </row>
    <row r="837" spans="1:5" ht="12.75">
      <c r="A837" s="34">
        <v>831</v>
      </c>
      <c r="B837" s="57">
        <v>39</v>
      </c>
      <c r="C837" s="58"/>
      <c r="D837" s="13"/>
      <c r="E837" s="13"/>
    </row>
    <row r="838" spans="1:5" ht="12.75">
      <c r="A838" s="34">
        <v>832</v>
      </c>
      <c r="B838" s="57">
        <v>91</v>
      </c>
      <c r="C838" s="58"/>
      <c r="D838" s="13"/>
      <c r="E838" s="13"/>
    </row>
    <row r="839" spans="1:5" ht="12.75">
      <c r="A839" s="34">
        <v>833</v>
      </c>
      <c r="B839" s="57">
        <v>1</v>
      </c>
      <c r="C839" s="58"/>
      <c r="D839" s="13"/>
      <c r="E839" s="13"/>
    </row>
    <row r="840" spans="1:5" ht="12.75">
      <c r="A840" s="34">
        <v>834</v>
      </c>
      <c r="B840" s="57">
        <v>21</v>
      </c>
      <c r="C840" s="58"/>
      <c r="D840" s="13"/>
      <c r="E840" s="13"/>
    </row>
    <row r="841" spans="1:5" ht="12.75">
      <c r="A841" s="34">
        <v>835</v>
      </c>
      <c r="B841" s="57">
        <v>1</v>
      </c>
      <c r="C841" s="58"/>
      <c r="D841" s="13"/>
      <c r="E841" s="13"/>
    </row>
    <row r="842" spans="1:5" ht="12.75">
      <c r="A842" s="34">
        <v>836</v>
      </c>
      <c r="B842" s="57">
        <v>43</v>
      </c>
      <c r="C842" s="58"/>
      <c r="D842" s="13"/>
      <c r="E842" s="13"/>
    </row>
    <row r="843" spans="1:5" ht="12.75">
      <c r="A843" s="34">
        <v>837</v>
      </c>
      <c r="B843" s="57">
        <v>17</v>
      </c>
      <c r="C843" s="58"/>
      <c r="D843" s="13"/>
      <c r="E843" s="13"/>
    </row>
    <row r="844" spans="1:5" ht="12.75">
      <c r="A844" s="34">
        <v>838</v>
      </c>
      <c r="B844" s="57">
        <v>22</v>
      </c>
      <c r="C844" s="58"/>
      <c r="D844" s="13"/>
      <c r="E844" s="13"/>
    </row>
    <row r="845" spans="1:5" ht="12.75">
      <c r="A845" s="34">
        <v>839</v>
      </c>
      <c r="B845" s="57">
        <v>26</v>
      </c>
      <c r="C845" s="58"/>
      <c r="D845" s="13"/>
      <c r="E845" s="13"/>
    </row>
    <row r="846" spans="1:5" ht="12.75">
      <c r="A846" s="34">
        <v>840</v>
      </c>
      <c r="B846" s="57">
        <v>16</v>
      </c>
      <c r="C846" s="58"/>
      <c r="D846" s="13"/>
      <c r="E846" s="13"/>
    </row>
    <row r="847" spans="1:5" ht="12.75">
      <c r="A847" s="34">
        <v>841</v>
      </c>
      <c r="B847" s="57">
        <v>35</v>
      </c>
      <c r="C847" s="58"/>
      <c r="D847" s="13"/>
      <c r="E847" s="13"/>
    </row>
    <row r="848" spans="1:5" ht="12.75">
      <c r="A848" s="34">
        <v>842</v>
      </c>
      <c r="B848" s="57">
        <v>33</v>
      </c>
      <c r="C848" s="58"/>
      <c r="D848" s="13"/>
      <c r="E848" s="13"/>
    </row>
    <row r="849" spans="1:5" ht="12.75">
      <c r="A849" s="34">
        <v>843</v>
      </c>
      <c r="B849" s="57">
        <v>91</v>
      </c>
      <c r="C849" s="58"/>
      <c r="D849" s="13"/>
      <c r="E849" s="13"/>
    </row>
    <row r="850" spans="1:5" ht="12.75">
      <c r="A850" s="34">
        <v>844</v>
      </c>
      <c r="B850" s="57">
        <v>91</v>
      </c>
      <c r="C850" s="58"/>
      <c r="D850" s="13"/>
      <c r="E850" s="13"/>
    </row>
    <row r="851" spans="1:5" ht="12.75">
      <c r="A851" s="34">
        <v>845</v>
      </c>
      <c r="B851" s="57">
        <v>14</v>
      </c>
      <c r="C851" s="58"/>
      <c r="D851" s="13"/>
      <c r="E851" s="13"/>
    </row>
    <row r="852" spans="1:5" ht="12.75">
      <c r="A852" s="34">
        <v>846</v>
      </c>
      <c r="B852" s="57">
        <v>63</v>
      </c>
      <c r="C852" s="58"/>
      <c r="D852" s="13"/>
      <c r="E852" s="13"/>
    </row>
    <row r="853" spans="1:5" ht="12.75">
      <c r="A853" s="34">
        <v>847</v>
      </c>
      <c r="B853" s="57">
        <v>27</v>
      </c>
      <c r="C853" s="58"/>
      <c r="D853" s="13"/>
      <c r="E853" s="13"/>
    </row>
    <row r="854" spans="1:5" ht="12.75">
      <c r="A854" s="34">
        <v>848</v>
      </c>
      <c r="B854" s="57">
        <v>91</v>
      </c>
      <c r="C854" s="58"/>
      <c r="D854" s="13"/>
      <c r="E854" s="13"/>
    </row>
    <row r="855" spans="1:5" ht="12.75">
      <c r="A855" s="34">
        <v>849</v>
      </c>
      <c r="B855" s="57">
        <v>12</v>
      </c>
      <c r="C855" s="58"/>
      <c r="D855" s="13"/>
      <c r="E855" s="13"/>
    </row>
    <row r="856" spans="1:5" ht="12.75">
      <c r="A856" s="34">
        <v>850</v>
      </c>
      <c r="B856" s="57">
        <v>19</v>
      </c>
      <c r="C856" s="58"/>
      <c r="D856" s="13"/>
      <c r="E856" s="13"/>
    </row>
    <row r="857" spans="1:5" ht="12.75">
      <c r="A857" s="34">
        <v>851</v>
      </c>
      <c r="B857" s="57">
        <v>35</v>
      </c>
      <c r="C857" s="58"/>
      <c r="D857" s="13"/>
      <c r="E857" s="13"/>
    </row>
    <row r="858" spans="1:5" ht="12.75">
      <c r="A858" s="34">
        <v>852</v>
      </c>
      <c r="B858" s="57">
        <v>38</v>
      </c>
      <c r="C858" s="58"/>
      <c r="D858" s="13"/>
      <c r="E858" s="13"/>
    </row>
    <row r="859" spans="1:5" ht="12.75">
      <c r="A859" s="34">
        <v>853</v>
      </c>
      <c r="B859" s="57">
        <v>34</v>
      </c>
      <c r="C859" s="58"/>
      <c r="D859" s="13"/>
      <c r="E859" s="13"/>
    </row>
    <row r="860" spans="1:5" ht="12.75">
      <c r="A860" s="34">
        <v>854</v>
      </c>
      <c r="B860" s="57">
        <v>16</v>
      </c>
      <c r="C860" s="58"/>
      <c r="D860" s="13"/>
      <c r="E860" s="13"/>
    </row>
    <row r="861" spans="1:5" ht="12.75">
      <c r="A861" s="34">
        <v>855</v>
      </c>
      <c r="B861" s="57">
        <v>91</v>
      </c>
      <c r="C861" s="58"/>
      <c r="D861" s="13"/>
      <c r="E861" s="13"/>
    </row>
    <row r="862" spans="1:5" ht="12.75">
      <c r="A862" s="34">
        <v>856</v>
      </c>
      <c r="B862" s="57">
        <v>14</v>
      </c>
      <c r="C862" s="58"/>
      <c r="D862" s="13"/>
      <c r="E862" s="13"/>
    </row>
    <row r="863" spans="1:5" ht="12.75">
      <c r="A863" s="34">
        <v>857</v>
      </c>
      <c r="B863" s="57">
        <v>60</v>
      </c>
      <c r="C863" s="58"/>
      <c r="D863" s="13"/>
      <c r="E863" s="13"/>
    </row>
    <row r="864" spans="1:5" ht="12.75">
      <c r="A864" s="34">
        <v>858</v>
      </c>
      <c r="B864" s="57">
        <v>91</v>
      </c>
      <c r="C864" s="58"/>
      <c r="D864" s="13"/>
      <c r="E864" s="13"/>
    </row>
    <row r="865" spans="1:5" ht="12.75">
      <c r="A865" s="34">
        <v>859</v>
      </c>
      <c r="B865" s="57">
        <v>51</v>
      </c>
      <c r="C865" s="58"/>
      <c r="D865" s="13"/>
      <c r="E865" s="13"/>
    </row>
    <row r="866" spans="1:5" ht="12.75">
      <c r="A866" s="34">
        <v>860</v>
      </c>
      <c r="B866" s="57">
        <v>724</v>
      </c>
      <c r="C866" s="58"/>
      <c r="D866" s="13"/>
      <c r="E866" s="13"/>
    </row>
    <row r="867" spans="1:5" ht="12.75">
      <c r="A867" s="34">
        <v>861</v>
      </c>
      <c r="B867" s="57">
        <v>1</v>
      </c>
      <c r="C867" s="58"/>
      <c r="D867" s="13"/>
      <c r="E867" s="13"/>
    </row>
    <row r="868" spans="1:5" ht="12.75">
      <c r="A868" s="34">
        <v>862</v>
      </c>
      <c r="B868" s="57">
        <v>40</v>
      </c>
      <c r="C868" s="58"/>
      <c r="D868" s="13"/>
      <c r="E868" s="13"/>
    </row>
    <row r="869" spans="1:5" ht="12.75">
      <c r="A869" s="34">
        <v>863</v>
      </c>
      <c r="B869" s="57">
        <v>10</v>
      </c>
      <c r="C869" s="58"/>
      <c r="D869" s="13"/>
      <c r="E869" s="13"/>
    </row>
    <row r="870" spans="1:5" ht="12.75">
      <c r="A870" s="34">
        <v>864</v>
      </c>
      <c r="B870" s="57">
        <v>17</v>
      </c>
      <c r="C870" s="58"/>
      <c r="D870" s="13"/>
      <c r="E870" s="13"/>
    </row>
    <row r="871" spans="1:5" ht="12.75">
      <c r="A871" s="34">
        <v>865</v>
      </c>
      <c r="B871" s="57">
        <v>31</v>
      </c>
      <c r="C871" s="58"/>
      <c r="D871" s="13"/>
      <c r="E871" s="13"/>
    </row>
    <row r="872" spans="1:5" ht="12.75">
      <c r="A872" s="34">
        <v>866</v>
      </c>
      <c r="B872" s="57">
        <v>15</v>
      </c>
      <c r="C872" s="58"/>
      <c r="D872" s="13"/>
      <c r="E872" s="13"/>
    </row>
    <row r="873" spans="1:5" ht="12.75">
      <c r="A873" s="34">
        <v>867</v>
      </c>
      <c r="B873" s="57">
        <v>48</v>
      </c>
      <c r="C873" s="58"/>
      <c r="D873" s="13"/>
      <c r="E873" s="13"/>
    </row>
    <row r="874" spans="1:5" ht="12.75">
      <c r="A874" s="34">
        <v>868</v>
      </c>
      <c r="B874" s="57">
        <v>33</v>
      </c>
      <c r="C874" s="58"/>
      <c r="D874" s="13"/>
      <c r="E874" s="13"/>
    </row>
    <row r="875" spans="1:5" ht="12.75">
      <c r="A875" s="34">
        <v>869</v>
      </c>
      <c r="B875" s="57">
        <v>20</v>
      </c>
      <c r="C875" s="58"/>
      <c r="D875" s="13"/>
      <c r="E875" s="13"/>
    </row>
    <row r="876" spans="1:5" ht="12.75">
      <c r="A876" s="34">
        <v>870</v>
      </c>
      <c r="B876" s="57">
        <v>26</v>
      </c>
      <c r="C876" s="58"/>
      <c r="D876" s="13"/>
      <c r="E876" s="13"/>
    </row>
    <row r="877" spans="1:5" ht="12.75">
      <c r="A877" s="34">
        <v>871</v>
      </c>
      <c r="B877" s="57">
        <v>34</v>
      </c>
      <c r="C877" s="58"/>
      <c r="D877" s="13"/>
      <c r="E877" s="13"/>
    </row>
    <row r="878" spans="1:5" ht="12.75">
      <c r="A878" s="34">
        <v>872</v>
      </c>
      <c r="B878" s="57">
        <v>91</v>
      </c>
      <c r="C878" s="58"/>
      <c r="D878" s="13"/>
      <c r="E878" s="13"/>
    </row>
    <row r="879" spans="1:5" ht="12.75">
      <c r="A879" s="34">
        <v>873</v>
      </c>
      <c r="B879" s="57">
        <v>36</v>
      </c>
      <c r="C879" s="58"/>
      <c r="D879" s="13"/>
      <c r="E879" s="13"/>
    </row>
    <row r="880" spans="1:5" ht="12.75">
      <c r="A880" s="34">
        <v>874</v>
      </c>
      <c r="B880" s="57">
        <v>28</v>
      </c>
      <c r="C880" s="58"/>
      <c r="D880" s="13"/>
      <c r="E880" s="13"/>
    </row>
    <row r="881" spans="1:5" ht="12.75">
      <c r="A881" s="34">
        <v>875</v>
      </c>
      <c r="B881" s="57">
        <v>13</v>
      </c>
      <c r="C881" s="58"/>
      <c r="D881" s="13"/>
      <c r="E881" s="13"/>
    </row>
    <row r="882" spans="1:5" ht="12.75">
      <c r="A882" s="34">
        <v>876</v>
      </c>
      <c r="B882" s="57">
        <v>10</v>
      </c>
      <c r="C882" s="58"/>
      <c r="D882" s="13"/>
      <c r="E882" s="13"/>
    </row>
    <row r="883" spans="1:5" ht="12.75">
      <c r="A883" s="34">
        <v>877</v>
      </c>
      <c r="B883" s="57">
        <v>91</v>
      </c>
      <c r="C883" s="58"/>
      <c r="D883" s="13"/>
      <c r="E883" s="13"/>
    </row>
    <row r="884" spans="1:5" ht="12.75">
      <c r="A884" s="34">
        <v>878</v>
      </c>
      <c r="B884" s="57">
        <v>19</v>
      </c>
      <c r="C884" s="58"/>
      <c r="D884" s="13"/>
      <c r="E884" s="13"/>
    </row>
    <row r="885" spans="1:5" ht="12.75">
      <c r="A885" s="34">
        <v>879</v>
      </c>
      <c r="B885" s="57">
        <v>11</v>
      </c>
      <c r="C885" s="58"/>
      <c r="D885" s="13"/>
      <c r="E885" s="13"/>
    </row>
    <row r="886" spans="1:5" ht="12.75">
      <c r="A886" s="34">
        <v>880</v>
      </c>
      <c r="B886" s="57">
        <v>45</v>
      </c>
      <c r="C886" s="58"/>
      <c r="D886" s="13"/>
      <c r="E886" s="13"/>
    </row>
    <row r="887" spans="1:5" ht="12.75">
      <c r="A887" s="34">
        <v>881</v>
      </c>
      <c r="B887" s="57">
        <v>91</v>
      </c>
      <c r="C887" s="58"/>
      <c r="D887" s="13"/>
      <c r="E887" s="13"/>
    </row>
    <row r="888" spans="1:5" ht="12.75">
      <c r="A888" s="34">
        <v>882</v>
      </c>
      <c r="B888" s="57">
        <v>63</v>
      </c>
      <c r="C888" s="58"/>
      <c r="D888" s="13"/>
      <c r="E888" s="13"/>
    </row>
    <row r="889" spans="1:5" ht="12.75">
      <c r="A889" s="34">
        <v>883</v>
      </c>
      <c r="B889" s="57">
        <v>91</v>
      </c>
      <c r="C889" s="58"/>
      <c r="D889" s="13"/>
      <c r="E889" s="13"/>
    </row>
    <row r="890" spans="1:5" ht="12.75">
      <c r="A890" s="34">
        <v>884</v>
      </c>
      <c r="B890" s="57">
        <v>5</v>
      </c>
      <c r="C890" s="58"/>
      <c r="D890" s="13"/>
      <c r="E890" s="13"/>
    </row>
    <row r="891" spans="1:5" ht="12.75">
      <c r="A891" s="34">
        <v>885</v>
      </c>
      <c r="B891" s="57">
        <v>53</v>
      </c>
      <c r="C891" s="58"/>
      <c r="D891" s="13"/>
      <c r="E891" s="13"/>
    </row>
    <row r="892" spans="1:5" ht="12.75">
      <c r="A892" s="34">
        <v>886</v>
      </c>
      <c r="B892" s="57">
        <v>23</v>
      </c>
      <c r="C892" s="58"/>
      <c r="D892" s="13"/>
      <c r="E892" s="13"/>
    </row>
    <row r="893" spans="1:5" ht="12.75">
      <c r="A893" s="34">
        <v>887</v>
      </c>
      <c r="B893" s="57">
        <v>27</v>
      </c>
      <c r="C893" s="58"/>
      <c r="D893" s="13"/>
      <c r="E893" s="13"/>
    </row>
    <row r="894" spans="1:5" ht="12.75">
      <c r="A894" s="34">
        <v>888</v>
      </c>
      <c r="B894" s="57">
        <v>91</v>
      </c>
      <c r="C894" s="58"/>
      <c r="D894" s="13"/>
      <c r="E894" s="13"/>
    </row>
    <row r="895" spans="1:5" ht="12.75">
      <c r="A895" s="34">
        <v>889</v>
      </c>
      <c r="B895" s="57">
        <v>182</v>
      </c>
      <c r="C895" s="58"/>
      <c r="D895" s="13"/>
      <c r="E895" s="13"/>
    </row>
    <row r="896" spans="1:5" ht="12.75">
      <c r="A896" s="34">
        <v>890</v>
      </c>
      <c r="B896" s="57">
        <v>91</v>
      </c>
      <c r="C896" s="58"/>
      <c r="D896" s="13"/>
      <c r="E896" s="13"/>
    </row>
    <row r="897" spans="1:5" ht="12.75">
      <c r="A897" s="34">
        <v>891</v>
      </c>
      <c r="B897" s="57">
        <v>53</v>
      </c>
      <c r="C897" s="58"/>
      <c r="D897" s="13"/>
      <c r="E897" s="13"/>
    </row>
    <row r="898" spans="1:5" ht="12.75">
      <c r="A898" s="34">
        <v>892</v>
      </c>
      <c r="B898" s="57">
        <v>91</v>
      </c>
      <c r="C898" s="58"/>
      <c r="D898" s="13"/>
      <c r="E898" s="13"/>
    </row>
    <row r="899" spans="1:5" ht="12.75">
      <c r="A899" s="34">
        <v>893</v>
      </c>
      <c r="B899" s="57">
        <v>91</v>
      </c>
      <c r="C899" s="58"/>
      <c r="D899" s="13"/>
      <c r="E899" s="13"/>
    </row>
    <row r="900" spans="1:5" ht="12.75">
      <c r="A900" s="34">
        <v>894</v>
      </c>
      <c r="B900" s="57">
        <v>6</v>
      </c>
      <c r="C900" s="58"/>
      <c r="D900" s="13"/>
      <c r="E900" s="13"/>
    </row>
    <row r="901" spans="1:5" ht="12.75">
      <c r="A901" s="34">
        <v>895</v>
      </c>
      <c r="B901" s="57">
        <v>91</v>
      </c>
      <c r="C901" s="58"/>
      <c r="D901" s="13"/>
      <c r="E901" s="13"/>
    </row>
    <row r="902" spans="1:5" ht="12.75">
      <c r="A902" s="34">
        <v>896</v>
      </c>
      <c r="B902" s="57">
        <v>8</v>
      </c>
      <c r="C902" s="58"/>
      <c r="D902" s="13"/>
      <c r="E902" s="13"/>
    </row>
    <row r="903" spans="1:5" ht="12.75">
      <c r="A903" s="34">
        <v>897</v>
      </c>
      <c r="B903" s="57">
        <v>14</v>
      </c>
      <c r="C903" s="58"/>
      <c r="D903" s="13"/>
      <c r="E903" s="13"/>
    </row>
    <row r="904" spans="1:5" ht="12.75">
      <c r="A904" s="34">
        <v>898</v>
      </c>
      <c r="B904" s="57">
        <v>34</v>
      </c>
      <c r="C904" s="58"/>
      <c r="D904" s="13"/>
      <c r="E904" s="13"/>
    </row>
    <row r="905" spans="1:5" ht="12.75">
      <c r="A905" s="34">
        <v>899</v>
      </c>
      <c r="B905" s="57">
        <v>24</v>
      </c>
      <c r="C905" s="58"/>
      <c r="D905" s="13"/>
      <c r="E905" s="13"/>
    </row>
    <row r="906" spans="1:5" ht="12.75">
      <c r="A906" s="34">
        <v>900</v>
      </c>
      <c r="B906" s="57">
        <v>28</v>
      </c>
      <c r="C906" s="58"/>
      <c r="D906" s="13"/>
      <c r="E906" s="13"/>
    </row>
    <row r="907" spans="1:5" ht="12.75">
      <c r="A907" s="34">
        <v>901</v>
      </c>
      <c r="B907" s="57">
        <v>13</v>
      </c>
      <c r="C907" s="59"/>
      <c r="D907" s="13"/>
      <c r="E907" s="13"/>
    </row>
    <row r="908" spans="1:5" ht="12.75">
      <c r="A908" s="34">
        <v>902</v>
      </c>
      <c r="B908" s="57">
        <v>91</v>
      </c>
      <c r="C908" s="59"/>
      <c r="D908" s="13"/>
      <c r="E908" s="13"/>
    </row>
    <row r="909" spans="1:5" ht="12.75">
      <c r="A909" s="34">
        <v>903</v>
      </c>
      <c r="B909" s="57">
        <v>19</v>
      </c>
      <c r="C909" s="59"/>
      <c r="D909" s="13"/>
      <c r="E909" s="13"/>
    </row>
    <row r="910" spans="1:5" ht="12.75">
      <c r="A910" s="34">
        <v>904</v>
      </c>
      <c r="B910" s="57">
        <v>91</v>
      </c>
      <c r="C910" s="59"/>
      <c r="D910" s="13"/>
      <c r="E910" s="13"/>
    </row>
    <row r="911" spans="1:5" ht="12.75">
      <c r="A911" s="34">
        <v>905</v>
      </c>
      <c r="B911" s="57">
        <v>27</v>
      </c>
      <c r="C911" s="59"/>
      <c r="D911" s="13"/>
      <c r="E911" s="13"/>
    </row>
    <row r="912" spans="1:5" ht="12.75">
      <c r="A912" s="34">
        <v>906</v>
      </c>
      <c r="B912" s="57">
        <v>91</v>
      </c>
      <c r="C912" s="59"/>
      <c r="D912" s="13"/>
      <c r="E912" s="13"/>
    </row>
    <row r="913" spans="1:5" ht="12.75">
      <c r="A913" s="34">
        <v>907</v>
      </c>
      <c r="B913" s="57">
        <v>25</v>
      </c>
      <c r="C913" s="59"/>
      <c r="D913" s="13"/>
      <c r="E913" s="13"/>
    </row>
    <row r="914" spans="1:5" ht="12.75">
      <c r="A914" s="34">
        <v>908</v>
      </c>
      <c r="B914" s="57">
        <v>14</v>
      </c>
      <c r="C914" s="59"/>
      <c r="D914" s="13"/>
      <c r="E914" s="13"/>
    </row>
    <row r="915" spans="1:5" ht="12.75">
      <c r="A915" s="34">
        <v>909</v>
      </c>
      <c r="B915" s="57">
        <v>22</v>
      </c>
      <c r="C915" s="59"/>
      <c r="D915" s="13"/>
      <c r="E915" s="13"/>
    </row>
    <row r="916" spans="1:5" ht="12.75">
      <c r="A916" s="34">
        <v>910</v>
      </c>
      <c r="B916" s="57">
        <v>91</v>
      </c>
      <c r="C916" s="59"/>
      <c r="D916" s="13"/>
      <c r="E916" s="13"/>
    </row>
    <row r="917" spans="1:5" ht="12.75">
      <c r="A917" s="34">
        <v>911</v>
      </c>
      <c r="B917" s="57">
        <v>62</v>
      </c>
      <c r="C917" s="59"/>
      <c r="D917" s="13"/>
      <c r="E917" s="13"/>
    </row>
    <row r="918" spans="1:5" ht="12.75">
      <c r="A918" s="34">
        <v>912</v>
      </c>
      <c r="B918" s="57">
        <v>19</v>
      </c>
      <c r="C918" s="59"/>
      <c r="D918" s="13"/>
      <c r="E918" s="13"/>
    </row>
    <row r="919" spans="1:5" ht="12.75">
      <c r="A919" s="34">
        <v>913</v>
      </c>
      <c r="B919" s="57">
        <v>91</v>
      </c>
      <c r="C919" s="59"/>
      <c r="D919" s="13"/>
      <c r="E919" s="13"/>
    </row>
    <row r="920" spans="1:5" ht="12.75">
      <c r="A920" s="34">
        <v>914</v>
      </c>
      <c r="B920" s="57">
        <v>22</v>
      </c>
      <c r="C920" s="59"/>
      <c r="D920" s="13"/>
      <c r="E920" s="13"/>
    </row>
    <row r="921" spans="1:5" ht="12.75">
      <c r="A921" s="34">
        <v>915</v>
      </c>
      <c r="B921" s="57">
        <v>8</v>
      </c>
      <c r="C921" s="59"/>
      <c r="D921" s="13"/>
      <c r="E921" s="13"/>
    </row>
    <row r="922" spans="1:5" ht="12.75">
      <c r="A922" s="34">
        <v>916</v>
      </c>
      <c r="B922" s="57">
        <v>50</v>
      </c>
      <c r="C922" s="59"/>
      <c r="D922" s="13"/>
      <c r="E922" s="13"/>
    </row>
    <row r="923" spans="1:5" ht="12.75">
      <c r="A923" s="34">
        <v>917</v>
      </c>
      <c r="B923" s="57">
        <v>27</v>
      </c>
      <c r="C923" s="59"/>
      <c r="D923" s="13"/>
      <c r="E923" s="13"/>
    </row>
    <row r="924" spans="1:5" ht="12.75">
      <c r="A924" s="34">
        <v>918</v>
      </c>
      <c r="B924" s="57">
        <v>3</v>
      </c>
      <c r="C924" s="59"/>
      <c r="D924" s="13"/>
      <c r="E924" s="13"/>
    </row>
    <row r="925" spans="1:5" ht="12.75">
      <c r="A925" s="34">
        <v>919</v>
      </c>
      <c r="B925" s="57">
        <v>47</v>
      </c>
      <c r="C925" s="59"/>
      <c r="D925" s="13"/>
      <c r="E925" s="13"/>
    </row>
    <row r="926" spans="1:5" ht="12.75">
      <c r="A926" s="34">
        <v>920</v>
      </c>
      <c r="B926" s="57">
        <v>36</v>
      </c>
      <c r="C926" s="59"/>
      <c r="D926" s="13"/>
      <c r="E926" s="13"/>
    </row>
    <row r="927" spans="1:5" ht="12.75">
      <c r="A927" s="34">
        <v>921</v>
      </c>
      <c r="B927" s="57">
        <v>91</v>
      </c>
      <c r="C927" s="59"/>
      <c r="D927" s="13"/>
      <c r="E927" s="13"/>
    </row>
    <row r="928" spans="1:5" ht="12.75">
      <c r="A928" s="34">
        <v>922</v>
      </c>
      <c r="B928" s="57">
        <v>19</v>
      </c>
      <c r="C928" s="59"/>
      <c r="D928" s="13"/>
      <c r="E928" s="13"/>
    </row>
    <row r="929" spans="1:5" ht="12.75">
      <c r="A929" s="34">
        <v>923</v>
      </c>
      <c r="B929" s="57">
        <v>182</v>
      </c>
      <c r="C929" s="59"/>
      <c r="D929" s="13"/>
      <c r="E929" s="13"/>
    </row>
    <row r="930" spans="1:5" ht="12.75">
      <c r="A930" s="34">
        <v>924</v>
      </c>
      <c r="B930" s="57">
        <v>91</v>
      </c>
      <c r="C930" s="59"/>
      <c r="D930" s="13"/>
      <c r="E930" s="13"/>
    </row>
    <row r="931" spans="1:5" ht="12.75">
      <c r="A931" s="34">
        <v>925</v>
      </c>
      <c r="B931" s="57">
        <v>19</v>
      </c>
      <c r="C931" s="59"/>
      <c r="D931" s="13"/>
      <c r="E931" s="13"/>
    </row>
    <row r="932" spans="1:5" ht="12.75">
      <c r="A932" s="34">
        <v>926</v>
      </c>
      <c r="B932" s="57">
        <v>41</v>
      </c>
      <c r="C932" s="59"/>
      <c r="D932" s="13"/>
      <c r="E932" s="13"/>
    </row>
    <row r="933" spans="1:5" ht="12.75">
      <c r="A933" s="34">
        <v>927</v>
      </c>
      <c r="B933" s="57">
        <v>91</v>
      </c>
      <c r="C933" s="59"/>
      <c r="D933" s="13"/>
      <c r="E933" s="13"/>
    </row>
    <row r="934" spans="1:5" ht="12.75">
      <c r="A934" s="34">
        <v>928</v>
      </c>
      <c r="B934" s="57">
        <v>33</v>
      </c>
      <c r="C934" s="59"/>
      <c r="D934" s="13"/>
      <c r="E934" s="13"/>
    </row>
    <row r="935" spans="1:5" ht="12.75">
      <c r="A935" s="34">
        <v>929</v>
      </c>
      <c r="B935" s="57">
        <v>91</v>
      </c>
      <c r="C935" s="59"/>
      <c r="D935" s="13"/>
      <c r="E935" s="13"/>
    </row>
    <row r="936" spans="1:5" ht="12.75">
      <c r="A936" s="34">
        <v>930</v>
      </c>
      <c r="B936" s="57">
        <v>41</v>
      </c>
      <c r="C936" s="59"/>
      <c r="D936" s="13"/>
      <c r="E936" s="13"/>
    </row>
    <row r="937" spans="1:5" ht="12.75">
      <c r="A937" s="34">
        <v>931</v>
      </c>
      <c r="B937" s="57">
        <v>17</v>
      </c>
      <c r="C937" s="59"/>
      <c r="D937" s="13"/>
      <c r="E937" s="13"/>
    </row>
    <row r="938" spans="1:5" ht="12.75">
      <c r="A938" s="34">
        <v>932</v>
      </c>
      <c r="B938" s="57">
        <v>39</v>
      </c>
      <c r="C938" s="59"/>
      <c r="D938" s="13"/>
      <c r="E938" s="13"/>
    </row>
    <row r="939" spans="1:5" ht="12.75">
      <c r="A939" s="34">
        <v>933</v>
      </c>
      <c r="B939" s="57">
        <v>35</v>
      </c>
      <c r="C939" s="59"/>
      <c r="D939" s="13"/>
      <c r="E939" s="13"/>
    </row>
    <row r="940" spans="1:5" ht="12.75">
      <c r="A940" s="34">
        <v>934</v>
      </c>
      <c r="B940" s="57">
        <v>9</v>
      </c>
      <c r="C940" s="59"/>
      <c r="D940" s="13"/>
      <c r="E940" s="13"/>
    </row>
    <row r="941" spans="1:5" ht="12.75">
      <c r="A941" s="34">
        <v>935</v>
      </c>
      <c r="B941" s="57">
        <v>91</v>
      </c>
      <c r="C941" s="59"/>
      <c r="D941" s="13"/>
      <c r="E941" s="13"/>
    </row>
    <row r="942" spans="1:5" ht="12.75">
      <c r="A942" s="34">
        <v>936</v>
      </c>
      <c r="B942" s="57">
        <v>15</v>
      </c>
      <c r="C942" s="59"/>
      <c r="D942" s="13"/>
      <c r="E942" s="13"/>
    </row>
    <row r="943" spans="1:5" ht="12.75">
      <c r="A943" s="34">
        <v>937</v>
      </c>
      <c r="B943" s="57">
        <v>91</v>
      </c>
      <c r="C943" s="59"/>
      <c r="D943" s="13"/>
      <c r="E943" s="13"/>
    </row>
    <row r="944" spans="1:5" ht="12.75">
      <c r="A944" s="34">
        <v>938</v>
      </c>
      <c r="B944" s="57">
        <v>182</v>
      </c>
      <c r="C944" s="59"/>
      <c r="D944" s="13"/>
      <c r="E944" s="13"/>
    </row>
    <row r="945" spans="1:5" ht="12.75">
      <c r="A945" s="34">
        <v>939</v>
      </c>
      <c r="B945" s="57">
        <v>91</v>
      </c>
      <c r="C945" s="59"/>
      <c r="D945" s="13"/>
      <c r="E945" s="13"/>
    </row>
    <row r="946" spans="1:5" ht="12.75">
      <c r="A946" s="34">
        <v>940</v>
      </c>
      <c r="B946" s="57">
        <v>51</v>
      </c>
      <c r="C946" s="59"/>
      <c r="D946" s="13"/>
      <c r="E946" s="13"/>
    </row>
    <row r="947" spans="1:5" ht="12.75">
      <c r="A947" s="34">
        <v>941</v>
      </c>
      <c r="B947" s="57">
        <v>40</v>
      </c>
      <c r="C947" s="59"/>
      <c r="D947" s="13"/>
      <c r="E947" s="13"/>
    </row>
    <row r="948" spans="1:5" ht="12.75">
      <c r="A948" s="34">
        <v>942</v>
      </c>
      <c r="B948" s="57">
        <v>14</v>
      </c>
      <c r="C948" s="59"/>
      <c r="D948" s="13"/>
      <c r="E948" s="13"/>
    </row>
    <row r="949" spans="1:5" ht="12.75">
      <c r="A949" s="34">
        <v>943</v>
      </c>
      <c r="B949" s="57">
        <v>91</v>
      </c>
      <c r="C949" s="59"/>
      <c r="D949" s="13"/>
      <c r="E949" s="13"/>
    </row>
    <row r="950" spans="1:5" ht="12.75">
      <c r="A950" s="34">
        <v>944</v>
      </c>
      <c r="B950" s="57">
        <v>43</v>
      </c>
      <c r="C950" s="59"/>
      <c r="D950" s="13"/>
      <c r="E950" s="13"/>
    </row>
    <row r="951" spans="1:5" ht="12.75">
      <c r="A951" s="34">
        <v>945</v>
      </c>
      <c r="B951" s="57">
        <v>60</v>
      </c>
      <c r="C951" s="59"/>
      <c r="D951" s="13"/>
      <c r="E951" s="13"/>
    </row>
    <row r="952" spans="1:5" ht="12.75">
      <c r="A952" s="34">
        <v>946</v>
      </c>
      <c r="B952" s="57">
        <v>36</v>
      </c>
      <c r="C952" s="59"/>
      <c r="D952" s="13"/>
      <c r="E952" s="13"/>
    </row>
    <row r="953" spans="1:5" ht="12.75">
      <c r="A953" s="34">
        <v>947</v>
      </c>
      <c r="B953" s="57">
        <v>1</v>
      </c>
      <c r="C953" s="59"/>
      <c r="D953" s="13"/>
      <c r="E953" s="13"/>
    </row>
    <row r="954" spans="1:5" ht="12.75">
      <c r="A954" s="34">
        <v>948</v>
      </c>
      <c r="B954" s="57">
        <v>33</v>
      </c>
      <c r="C954" s="59"/>
      <c r="D954" s="13"/>
      <c r="E954" s="13"/>
    </row>
    <row r="955" spans="1:5" ht="12.75">
      <c r="A955" s="34">
        <v>949</v>
      </c>
      <c r="B955" s="57">
        <v>30</v>
      </c>
      <c r="C955" s="59"/>
      <c r="D955" s="13"/>
      <c r="E955" s="13"/>
    </row>
    <row r="956" spans="1:5" ht="12.75">
      <c r="A956" s="34">
        <v>950</v>
      </c>
      <c r="B956" s="57">
        <v>91</v>
      </c>
      <c r="C956" s="59"/>
      <c r="D956" s="13"/>
      <c r="E956" s="13"/>
    </row>
    <row r="957" spans="1:5" ht="12.75">
      <c r="A957" s="34">
        <v>951</v>
      </c>
      <c r="B957" s="57">
        <v>35</v>
      </c>
      <c r="C957" s="59"/>
      <c r="D957" s="13"/>
      <c r="E957" s="13"/>
    </row>
    <row r="958" spans="1:5" ht="12.75">
      <c r="A958" s="34">
        <v>952</v>
      </c>
      <c r="B958" s="57">
        <v>91</v>
      </c>
      <c r="C958" s="59"/>
      <c r="D958" s="13"/>
      <c r="E958" s="13"/>
    </row>
    <row r="959" spans="1:5" ht="12.75">
      <c r="A959" s="34">
        <v>953</v>
      </c>
      <c r="B959" s="57">
        <v>182</v>
      </c>
      <c r="C959" s="59"/>
      <c r="D959" s="13"/>
      <c r="E959" s="13"/>
    </row>
    <row r="960" spans="1:5" ht="12.75">
      <c r="A960" s="34">
        <v>954</v>
      </c>
      <c r="B960" s="57">
        <v>91</v>
      </c>
      <c r="C960" s="59"/>
      <c r="D960" s="13"/>
      <c r="E960" s="13"/>
    </row>
    <row r="961" spans="1:5" ht="12.75">
      <c r="A961" s="34">
        <v>955</v>
      </c>
      <c r="B961" s="57">
        <v>91</v>
      </c>
      <c r="C961" s="59"/>
      <c r="D961" s="13"/>
      <c r="E961" s="13"/>
    </row>
    <row r="962" spans="1:5" ht="12.75">
      <c r="A962" s="34">
        <v>956</v>
      </c>
      <c r="B962" s="57">
        <v>91</v>
      </c>
      <c r="C962" s="59"/>
      <c r="D962" s="13"/>
      <c r="E962" s="13"/>
    </row>
    <row r="963" spans="1:5" ht="12.75">
      <c r="A963" s="34">
        <v>957</v>
      </c>
      <c r="B963" s="57">
        <v>22</v>
      </c>
      <c r="C963" s="59"/>
      <c r="D963" s="13"/>
      <c r="E963" s="13"/>
    </row>
    <row r="964" spans="1:5" ht="12.75">
      <c r="A964" s="34">
        <v>958</v>
      </c>
      <c r="B964" s="57">
        <v>63</v>
      </c>
      <c r="C964" s="59"/>
      <c r="D964" s="13"/>
      <c r="E964" s="13"/>
    </row>
    <row r="965" spans="1:5" ht="12.75">
      <c r="A965" s="34">
        <v>959</v>
      </c>
      <c r="B965" s="57">
        <v>33</v>
      </c>
      <c r="C965" s="59"/>
      <c r="D965" s="13"/>
      <c r="E965" s="13"/>
    </row>
    <row r="966" spans="1:5" ht="12.75">
      <c r="A966" s="34">
        <v>960</v>
      </c>
      <c r="B966" s="57">
        <v>19</v>
      </c>
      <c r="C966" s="59"/>
      <c r="D966" s="13"/>
      <c r="E966" s="13"/>
    </row>
    <row r="967" spans="1:5" ht="12.75">
      <c r="A967" s="34">
        <v>961</v>
      </c>
      <c r="B967" s="57">
        <v>23</v>
      </c>
      <c r="C967" s="59"/>
      <c r="D967" s="13"/>
      <c r="E967" s="13"/>
    </row>
    <row r="968" spans="1:5" ht="12.75">
      <c r="A968" s="34">
        <v>962</v>
      </c>
      <c r="B968" s="57">
        <v>53</v>
      </c>
      <c r="C968" s="59"/>
      <c r="D968" s="13"/>
      <c r="E968" s="13"/>
    </row>
    <row r="969" spans="1:5" ht="12.75">
      <c r="A969" s="34">
        <v>963</v>
      </c>
      <c r="B969" s="57">
        <v>22</v>
      </c>
      <c r="C969" s="59"/>
      <c r="D969" s="13"/>
      <c r="E969" s="13"/>
    </row>
    <row r="970" spans="1:5" ht="12.75">
      <c r="A970" s="34">
        <v>964</v>
      </c>
      <c r="B970" s="57">
        <v>39</v>
      </c>
      <c r="C970" s="59"/>
      <c r="D970" s="13"/>
      <c r="E970" s="13"/>
    </row>
    <row r="971" spans="1:5" ht="12.75">
      <c r="A971" s="34">
        <v>965</v>
      </c>
      <c r="B971" s="57">
        <v>36</v>
      </c>
      <c r="C971" s="59"/>
      <c r="D971" s="13"/>
      <c r="E971" s="13"/>
    </row>
    <row r="972" spans="1:5" ht="12.75">
      <c r="A972" s="34">
        <v>966</v>
      </c>
      <c r="B972" s="57">
        <v>12</v>
      </c>
      <c r="C972" s="59"/>
      <c r="D972" s="13"/>
      <c r="E972" s="13"/>
    </row>
    <row r="973" spans="1:5" ht="12.75">
      <c r="A973" s="34">
        <v>967</v>
      </c>
      <c r="B973" s="57">
        <v>25</v>
      </c>
      <c r="C973" s="59"/>
      <c r="D973" s="13"/>
      <c r="E973" s="13"/>
    </row>
    <row r="974" spans="1:5" ht="12.75">
      <c r="A974" s="34">
        <v>968</v>
      </c>
      <c r="B974" s="57">
        <v>26</v>
      </c>
      <c r="C974" s="59"/>
      <c r="D974" s="13"/>
      <c r="E974" s="13"/>
    </row>
    <row r="975" spans="1:5" ht="12.75">
      <c r="A975" s="34">
        <v>969</v>
      </c>
      <c r="B975" s="57">
        <v>91</v>
      </c>
      <c r="C975" s="59"/>
      <c r="D975" s="13"/>
      <c r="E975" s="13"/>
    </row>
    <row r="976" spans="1:5" ht="12.75">
      <c r="A976" s="34">
        <v>970</v>
      </c>
      <c r="B976" s="57">
        <v>37</v>
      </c>
      <c r="C976" s="59"/>
      <c r="D976" s="13"/>
      <c r="E976" s="13"/>
    </row>
    <row r="977" spans="1:5" ht="12.75">
      <c r="A977" s="34">
        <v>971</v>
      </c>
      <c r="B977" s="57">
        <v>22</v>
      </c>
      <c r="C977" s="59"/>
      <c r="D977" s="13"/>
      <c r="E977" s="13"/>
    </row>
    <row r="978" spans="1:5" ht="12.75">
      <c r="A978" s="34">
        <v>972</v>
      </c>
      <c r="B978" s="57">
        <v>35</v>
      </c>
      <c r="C978" s="59"/>
      <c r="D978" s="13"/>
      <c r="E978" s="13"/>
    </row>
    <row r="979" spans="1:5" ht="12.75">
      <c r="A979" s="34">
        <v>973</v>
      </c>
      <c r="B979" s="57">
        <v>37</v>
      </c>
      <c r="C979" s="59"/>
      <c r="D979" s="13"/>
      <c r="E979" s="13"/>
    </row>
    <row r="980" spans="1:5" ht="12.75">
      <c r="A980" s="34">
        <v>974</v>
      </c>
      <c r="B980" s="57">
        <v>11</v>
      </c>
      <c r="C980" s="59"/>
      <c r="D980" s="13"/>
      <c r="E980" s="13"/>
    </row>
    <row r="981" spans="1:5" ht="12.75">
      <c r="A981" s="34">
        <v>975</v>
      </c>
      <c r="B981" s="57">
        <v>25</v>
      </c>
      <c r="C981" s="59"/>
      <c r="D981" s="13"/>
      <c r="E981" s="13"/>
    </row>
    <row r="982" spans="1:5" ht="12.75">
      <c r="A982" s="34">
        <v>976</v>
      </c>
      <c r="B982" s="57">
        <v>20</v>
      </c>
      <c r="C982" s="59"/>
      <c r="D982" s="13"/>
      <c r="E982" s="13"/>
    </row>
    <row r="983" spans="1:5" ht="12.75">
      <c r="A983" s="34">
        <v>977</v>
      </c>
      <c r="B983" s="57">
        <v>21</v>
      </c>
      <c r="C983" s="59"/>
      <c r="D983" s="13"/>
      <c r="E983" s="13"/>
    </row>
    <row r="984" spans="1:5" ht="12.75">
      <c r="A984" s="34">
        <v>978</v>
      </c>
      <c r="B984" s="57">
        <v>35</v>
      </c>
      <c r="C984" s="59"/>
      <c r="D984" s="13"/>
      <c r="E984" s="13"/>
    </row>
    <row r="985" spans="1:5" ht="12.75">
      <c r="A985" s="34">
        <v>979</v>
      </c>
      <c r="B985" s="57">
        <v>56</v>
      </c>
      <c r="C985" s="59"/>
      <c r="D985" s="13"/>
      <c r="E985" s="13"/>
    </row>
    <row r="986" spans="1:5" ht="12.75">
      <c r="A986" s="34">
        <v>980</v>
      </c>
      <c r="B986" s="57">
        <v>57</v>
      </c>
      <c r="C986" s="59"/>
      <c r="D986" s="13"/>
      <c r="E986" s="13"/>
    </row>
    <row r="987" spans="1:5" ht="12.75">
      <c r="A987" s="34">
        <v>981</v>
      </c>
      <c r="B987" s="57">
        <v>91</v>
      </c>
      <c r="C987" s="59"/>
      <c r="D987" s="13"/>
      <c r="E987" s="13"/>
    </row>
    <row r="988" spans="1:5" ht="12.75">
      <c r="A988" s="34">
        <v>982</v>
      </c>
      <c r="B988" s="57">
        <v>27</v>
      </c>
      <c r="C988" s="59"/>
      <c r="D988" s="13"/>
      <c r="E988" s="13"/>
    </row>
    <row r="989" spans="1:5" ht="12.75">
      <c r="A989" s="34">
        <v>983</v>
      </c>
      <c r="B989" s="57">
        <v>24</v>
      </c>
      <c r="C989" s="59"/>
      <c r="D989" s="13"/>
      <c r="E989" s="13"/>
    </row>
    <row r="990" spans="1:5" ht="12.75">
      <c r="A990" s="34">
        <v>984</v>
      </c>
      <c r="B990" s="57">
        <v>32</v>
      </c>
      <c r="C990" s="59"/>
      <c r="D990" s="13"/>
      <c r="E990" s="13"/>
    </row>
    <row r="991" spans="1:5" ht="12.75">
      <c r="A991" s="34">
        <v>985</v>
      </c>
      <c r="B991" s="57">
        <v>41</v>
      </c>
      <c r="C991" s="59"/>
      <c r="D991" s="13"/>
      <c r="E991" s="13"/>
    </row>
    <row r="992" spans="1:5" ht="12.75">
      <c r="A992" s="34">
        <v>986</v>
      </c>
      <c r="B992" s="57">
        <v>43</v>
      </c>
      <c r="C992" s="59"/>
      <c r="D992" s="13"/>
      <c r="E992" s="13"/>
    </row>
    <row r="993" spans="1:5" ht="12.75">
      <c r="A993" s="34">
        <v>987</v>
      </c>
      <c r="B993" s="57">
        <v>41</v>
      </c>
      <c r="C993" s="59"/>
      <c r="D993" s="13"/>
      <c r="E993" s="13"/>
    </row>
    <row r="994" spans="1:5" ht="12.75">
      <c r="A994" s="34">
        <v>988</v>
      </c>
      <c r="B994" s="57">
        <v>28</v>
      </c>
      <c r="C994" s="59"/>
      <c r="D994" s="13"/>
      <c r="E994" s="13"/>
    </row>
    <row r="995" spans="1:5" ht="12.75">
      <c r="A995" s="34">
        <v>989</v>
      </c>
      <c r="B995" s="57">
        <v>34</v>
      </c>
      <c r="C995" s="59"/>
      <c r="D995" s="13"/>
      <c r="E995" s="13"/>
    </row>
    <row r="996" spans="1:5" ht="12.75">
      <c r="A996" s="34">
        <v>990</v>
      </c>
      <c r="B996" s="57">
        <v>21</v>
      </c>
      <c r="C996" s="59"/>
      <c r="D996" s="13"/>
      <c r="E996" s="13"/>
    </row>
    <row r="997" spans="1:5" ht="12.75">
      <c r="A997" s="34">
        <v>991</v>
      </c>
      <c r="B997" s="57">
        <v>31</v>
      </c>
      <c r="C997" s="59"/>
      <c r="D997" s="13"/>
      <c r="E997" s="13"/>
    </row>
    <row r="998" spans="1:5" ht="12.75">
      <c r="A998" s="34">
        <v>992</v>
      </c>
      <c r="B998" s="57">
        <v>46</v>
      </c>
      <c r="C998" s="59"/>
      <c r="D998" s="13"/>
      <c r="E998" s="13"/>
    </row>
    <row r="999" spans="1:5" ht="12.75">
      <c r="A999" s="34">
        <v>993</v>
      </c>
      <c r="B999" s="57">
        <v>91</v>
      </c>
      <c r="C999" s="59"/>
      <c r="D999" s="13"/>
      <c r="E999" s="13"/>
    </row>
    <row r="1000" spans="1:5" ht="12.75">
      <c r="A1000" s="34">
        <v>994</v>
      </c>
      <c r="B1000" s="57">
        <v>29</v>
      </c>
      <c r="C1000" s="59"/>
      <c r="D1000" s="13"/>
      <c r="E1000" s="13"/>
    </row>
    <row r="1001" spans="1:5" ht="12.75">
      <c r="A1001" s="34">
        <v>995</v>
      </c>
      <c r="B1001" s="57">
        <v>31</v>
      </c>
      <c r="C1001" s="59"/>
      <c r="D1001" s="13"/>
      <c r="E1001" s="13"/>
    </row>
    <row r="1002" spans="1:5" ht="12.75">
      <c r="A1002" s="34">
        <v>996</v>
      </c>
      <c r="B1002" s="57">
        <v>1</v>
      </c>
      <c r="C1002" s="59"/>
      <c r="D1002" s="13"/>
      <c r="E1002" s="13"/>
    </row>
    <row r="1003" spans="1:5" ht="12.75">
      <c r="A1003" s="34">
        <v>997</v>
      </c>
      <c r="B1003" s="57">
        <v>55</v>
      </c>
      <c r="C1003" s="59"/>
      <c r="D1003" s="13"/>
      <c r="E1003" s="13"/>
    </row>
    <row r="1004" spans="1:5" ht="12.75">
      <c r="A1004" s="34">
        <v>998</v>
      </c>
      <c r="B1004" s="57">
        <v>26</v>
      </c>
      <c r="C1004" s="59"/>
      <c r="D1004" s="13"/>
      <c r="E1004" s="13"/>
    </row>
    <row r="1005" spans="1:5" ht="12.75">
      <c r="A1005" s="34">
        <v>999</v>
      </c>
      <c r="B1005" s="57">
        <v>13</v>
      </c>
      <c r="C1005" s="59"/>
      <c r="D1005" s="13"/>
      <c r="E1005" s="13"/>
    </row>
    <row r="1006" spans="1:5" ht="12.75">
      <c r="A1006" s="34">
        <v>1000</v>
      </c>
      <c r="B1006" s="57">
        <v>20</v>
      </c>
      <c r="C1006" s="59"/>
      <c r="D1006" s="13"/>
      <c r="E1006" s="13"/>
    </row>
    <row r="1007" spans="1:5" ht="12.75">
      <c r="A1007" s="34">
        <v>1001</v>
      </c>
      <c r="B1007" s="57"/>
      <c r="C1007" s="59"/>
      <c r="D1007" s="13"/>
      <c r="E1007" s="13"/>
    </row>
    <row r="1008" spans="1:5" ht="12.75">
      <c r="A1008" s="34">
        <v>1002</v>
      </c>
      <c r="B1008" s="57"/>
      <c r="C1008" s="59"/>
      <c r="D1008" s="13"/>
      <c r="E1008" s="13"/>
    </row>
    <row r="1009" spans="1:5" ht="12.75">
      <c r="A1009" s="34">
        <v>1003</v>
      </c>
      <c r="B1009" s="57"/>
      <c r="C1009" s="59"/>
      <c r="D1009" s="13"/>
      <c r="E1009" s="13"/>
    </row>
    <row r="1010" spans="1:5" ht="12.75">
      <c r="A1010" s="34">
        <v>1004</v>
      </c>
      <c r="B1010" s="57"/>
      <c r="C1010" s="59"/>
      <c r="D1010" s="13"/>
      <c r="E1010" s="13"/>
    </row>
    <row r="1011" spans="1:5" ht="12.75">
      <c r="A1011" s="34">
        <v>1005</v>
      </c>
      <c r="B1011" s="57"/>
      <c r="C1011" s="59"/>
      <c r="D1011" s="13"/>
      <c r="E1011" s="13"/>
    </row>
    <row r="1012" spans="1:5" ht="12.75">
      <c r="A1012" s="34">
        <v>1006</v>
      </c>
      <c r="B1012" s="57"/>
      <c r="C1012" s="59"/>
      <c r="D1012" s="13"/>
      <c r="E1012" s="13"/>
    </row>
    <row r="1013" spans="1:5" ht="12.75">
      <c r="A1013" s="34">
        <v>1007</v>
      </c>
      <c r="B1013" s="57"/>
      <c r="C1013" s="59"/>
      <c r="D1013" s="13"/>
      <c r="E1013" s="13"/>
    </row>
    <row r="1014" spans="1:5" ht="12.75">
      <c r="A1014" s="34">
        <v>1008</v>
      </c>
      <c r="B1014" s="57"/>
      <c r="C1014" s="59"/>
      <c r="D1014" s="13"/>
      <c r="E1014" s="13"/>
    </row>
    <row r="1015" spans="1:5" ht="12.75">
      <c r="A1015" s="34">
        <v>1009</v>
      </c>
      <c r="B1015" s="57"/>
      <c r="C1015" s="59"/>
      <c r="D1015" s="13"/>
      <c r="E1015" s="13"/>
    </row>
    <row r="1016" spans="1:5" ht="12.75">
      <c r="A1016" s="34">
        <v>1010</v>
      </c>
      <c r="B1016" s="57"/>
      <c r="C1016" s="59"/>
      <c r="D1016" s="13"/>
      <c r="E1016" s="13"/>
    </row>
    <row r="1017" spans="1:5" ht="12.75">
      <c r="A1017" s="34">
        <v>1011</v>
      </c>
      <c r="B1017" s="57"/>
      <c r="C1017" s="59"/>
      <c r="D1017" s="13"/>
      <c r="E1017" s="13"/>
    </row>
    <row r="1018" spans="1:5" ht="12.75">
      <c r="A1018" s="34">
        <v>1012</v>
      </c>
      <c r="B1018" s="57"/>
      <c r="C1018" s="59"/>
      <c r="D1018" s="13"/>
      <c r="E1018" s="13"/>
    </row>
    <row r="1019" spans="1:5" ht="12.75">
      <c r="A1019" s="34">
        <v>1013</v>
      </c>
      <c r="B1019" s="57"/>
      <c r="C1019" s="59"/>
      <c r="D1019" s="13"/>
      <c r="E1019" s="13"/>
    </row>
    <row r="1020" spans="1:5" ht="12.75">
      <c r="A1020" s="34">
        <v>1014</v>
      </c>
      <c r="B1020" s="57"/>
      <c r="C1020" s="59"/>
      <c r="D1020" s="13"/>
      <c r="E1020" s="13"/>
    </row>
    <row r="1021" spans="1:5" ht="12.75">
      <c r="A1021" s="34">
        <v>1015</v>
      </c>
      <c r="B1021" s="57"/>
      <c r="C1021" s="59"/>
      <c r="D1021" s="13"/>
      <c r="E1021" s="13"/>
    </row>
    <row r="1022" spans="1:5" ht="12.75">
      <c r="A1022" s="34">
        <v>1016</v>
      </c>
      <c r="B1022" s="57"/>
      <c r="C1022" s="59"/>
      <c r="D1022" s="13"/>
      <c r="E1022" s="13"/>
    </row>
    <row r="1023" spans="1:5" ht="12.75">
      <c r="A1023" s="34">
        <v>1017</v>
      </c>
      <c r="B1023" s="57"/>
      <c r="C1023" s="59"/>
      <c r="D1023" s="13"/>
      <c r="E1023" s="13"/>
    </row>
    <row r="1024" spans="1:5" ht="12.75">
      <c r="A1024" s="34">
        <v>1018</v>
      </c>
      <c r="B1024" s="57"/>
      <c r="C1024" s="59"/>
      <c r="D1024" s="13"/>
      <c r="E1024" s="13"/>
    </row>
    <row r="1025" spans="1:5" ht="12.75">
      <c r="A1025" s="34">
        <v>1019</v>
      </c>
      <c r="B1025" s="57"/>
      <c r="C1025" s="59"/>
      <c r="D1025" s="13"/>
      <c r="E1025" s="13"/>
    </row>
    <row r="1026" spans="1:5" ht="12.75">
      <c r="A1026" s="34">
        <v>1020</v>
      </c>
      <c r="B1026" s="57"/>
      <c r="C1026" s="59"/>
      <c r="D1026" s="13"/>
      <c r="E1026" s="13"/>
    </row>
    <row r="1027" spans="1:5" ht="12.75">
      <c r="A1027" s="34">
        <v>1021</v>
      </c>
      <c r="B1027" s="57"/>
      <c r="C1027" s="59"/>
      <c r="D1027" s="13"/>
      <c r="E1027" s="13"/>
    </row>
    <row r="1028" spans="1:5" ht="12.75">
      <c r="A1028" s="34">
        <v>1022</v>
      </c>
      <c r="B1028" s="57"/>
      <c r="C1028" s="59"/>
      <c r="D1028" s="13"/>
      <c r="E1028" s="13"/>
    </row>
    <row r="1029" spans="1:5" ht="12.75">
      <c r="A1029" s="34">
        <v>1023</v>
      </c>
      <c r="B1029" s="57"/>
      <c r="C1029" s="59"/>
      <c r="D1029" s="13"/>
      <c r="E1029" s="13"/>
    </row>
    <row r="1030" spans="1:5" ht="12.75">
      <c r="A1030" s="34">
        <v>1024</v>
      </c>
      <c r="B1030" s="57"/>
      <c r="C1030" s="59"/>
      <c r="D1030" s="13"/>
      <c r="E1030" s="13"/>
    </row>
    <row r="1031" spans="1:5" ht="12.75">
      <c r="A1031" s="34">
        <v>1025</v>
      </c>
      <c r="B1031" s="57"/>
      <c r="C1031" s="59"/>
      <c r="D1031" s="13"/>
      <c r="E1031" s="13"/>
    </row>
    <row r="1032" spans="1:5" ht="12.75">
      <c r="A1032" s="34">
        <v>1026</v>
      </c>
      <c r="B1032" s="57"/>
      <c r="C1032" s="59"/>
      <c r="D1032" s="13"/>
      <c r="E1032" s="13"/>
    </row>
    <row r="1033" spans="1:5" ht="12.75">
      <c r="A1033" s="34">
        <v>1027</v>
      </c>
      <c r="B1033" s="57"/>
      <c r="C1033" s="59"/>
      <c r="D1033" s="13"/>
      <c r="E1033" s="13"/>
    </row>
    <row r="1034" spans="1:5" ht="12.75">
      <c r="A1034" s="34">
        <v>1028</v>
      </c>
      <c r="B1034" s="57"/>
      <c r="C1034" s="59"/>
      <c r="D1034" s="13"/>
      <c r="E1034" s="13"/>
    </row>
    <row r="1035" spans="1:5" ht="12.75">
      <c r="A1035" s="34">
        <v>1029</v>
      </c>
      <c r="B1035" s="57"/>
      <c r="C1035" s="59"/>
      <c r="D1035" s="13"/>
      <c r="E1035" s="13"/>
    </row>
    <row r="1036" spans="1:5" ht="12.75">
      <c r="A1036" s="34">
        <v>1030</v>
      </c>
      <c r="B1036" s="57"/>
      <c r="C1036" s="59"/>
      <c r="D1036" s="13"/>
      <c r="E1036" s="13"/>
    </row>
    <row r="1037" spans="1:5" ht="12.75">
      <c r="A1037" s="34">
        <v>1031</v>
      </c>
      <c r="B1037" s="57"/>
      <c r="C1037" s="59"/>
      <c r="D1037" s="13"/>
      <c r="E1037" s="13"/>
    </row>
    <row r="1038" spans="1:5" ht="12.75">
      <c r="A1038" s="34">
        <v>1032</v>
      </c>
      <c r="B1038" s="57"/>
      <c r="C1038" s="59"/>
      <c r="D1038" s="13"/>
      <c r="E1038" s="13"/>
    </row>
    <row r="1039" spans="1:5" ht="12.75">
      <c r="A1039" s="34">
        <v>1033</v>
      </c>
      <c r="B1039" s="57"/>
      <c r="C1039" s="59"/>
      <c r="D1039" s="13"/>
      <c r="E1039" s="13"/>
    </row>
    <row r="1040" spans="1:5" ht="12.75">
      <c r="A1040" s="34">
        <v>1034</v>
      </c>
      <c r="B1040" s="57"/>
      <c r="C1040" s="59"/>
      <c r="D1040" s="13"/>
      <c r="E1040" s="13"/>
    </row>
    <row r="1041" spans="1:5" ht="12.75">
      <c r="A1041" s="34">
        <v>1035</v>
      </c>
      <c r="B1041" s="57"/>
      <c r="C1041" s="59"/>
      <c r="D1041" s="13"/>
      <c r="E1041" s="13"/>
    </row>
    <row r="1042" spans="1:5" ht="12.75">
      <c r="A1042" s="34">
        <v>1036</v>
      </c>
      <c r="B1042" s="57"/>
      <c r="C1042" s="59"/>
      <c r="D1042" s="13"/>
      <c r="E1042" s="13"/>
    </row>
    <row r="1043" spans="1:5" ht="12.75">
      <c r="A1043" s="34">
        <v>1037</v>
      </c>
      <c r="B1043" s="57"/>
      <c r="C1043" s="59"/>
      <c r="D1043" s="13"/>
      <c r="E1043" s="13"/>
    </row>
    <row r="1044" spans="1:5" ht="12.75">
      <c r="A1044" s="34">
        <v>1038</v>
      </c>
      <c r="B1044" s="57"/>
      <c r="C1044" s="59"/>
      <c r="D1044" s="13"/>
      <c r="E1044" s="13"/>
    </row>
    <row r="1045" spans="1:5" ht="12.75">
      <c r="A1045" s="34">
        <v>1039</v>
      </c>
      <c r="B1045" s="57"/>
      <c r="C1045" s="59"/>
      <c r="D1045" s="13"/>
      <c r="E1045" s="13"/>
    </row>
    <row r="1046" spans="1:5" ht="12.75">
      <c r="A1046" s="34">
        <v>1040</v>
      </c>
      <c r="B1046" s="57"/>
      <c r="C1046" s="59"/>
      <c r="D1046" s="13"/>
      <c r="E1046" s="13"/>
    </row>
    <row r="1047" spans="1:5" ht="12.75">
      <c r="A1047" s="34">
        <v>1041</v>
      </c>
      <c r="B1047" s="57"/>
      <c r="C1047" s="59"/>
      <c r="D1047" s="13"/>
      <c r="E1047" s="13"/>
    </row>
    <row r="1048" spans="1:5" ht="12.75">
      <c r="A1048" s="34">
        <v>1042</v>
      </c>
      <c r="B1048" s="57"/>
      <c r="C1048" s="59"/>
      <c r="D1048" s="13"/>
      <c r="E1048" s="13"/>
    </row>
    <row r="1049" spans="1:5" ht="12.75">
      <c r="A1049" s="34">
        <v>1043</v>
      </c>
      <c r="B1049" s="57"/>
      <c r="C1049" s="59"/>
      <c r="D1049" s="13"/>
      <c r="E1049" s="13"/>
    </row>
    <row r="1050" spans="1:5" ht="12.75">
      <c r="A1050" s="34">
        <v>1044</v>
      </c>
      <c r="B1050" s="57"/>
      <c r="C1050" s="59"/>
      <c r="D1050" s="13"/>
      <c r="E1050" s="13"/>
    </row>
    <row r="1051" spans="1:5" ht="12.75">
      <c r="A1051" s="34">
        <v>1045</v>
      </c>
      <c r="B1051" s="57"/>
      <c r="C1051" s="59"/>
      <c r="D1051" s="13"/>
      <c r="E1051" s="13"/>
    </row>
    <row r="1052" spans="1:5" ht="12.75">
      <c r="A1052" s="34">
        <v>1046</v>
      </c>
      <c r="B1052" s="57"/>
      <c r="C1052" s="59"/>
      <c r="D1052" s="13"/>
      <c r="E1052" s="13"/>
    </row>
    <row r="1053" spans="1:5" ht="12.75">
      <c r="A1053" s="34">
        <v>1047</v>
      </c>
      <c r="B1053" s="57"/>
      <c r="C1053" s="59"/>
      <c r="D1053" s="13"/>
      <c r="E1053" s="13"/>
    </row>
    <row r="1054" spans="1:5" ht="12.75">
      <c r="A1054" s="34">
        <v>1048</v>
      </c>
      <c r="B1054" s="57"/>
      <c r="C1054" s="59"/>
      <c r="D1054" s="13"/>
      <c r="E1054" s="13"/>
    </row>
    <row r="1055" spans="1:5" ht="12.75">
      <c r="A1055" s="34">
        <v>1049</v>
      </c>
      <c r="B1055" s="57"/>
      <c r="C1055" s="59"/>
      <c r="D1055" s="13"/>
      <c r="E1055" s="13"/>
    </row>
    <row r="1056" spans="1:5" ht="12.75">
      <c r="A1056" s="34">
        <v>1050</v>
      </c>
      <c r="B1056" s="57"/>
      <c r="C1056" s="59"/>
      <c r="D1056" s="13"/>
      <c r="E1056" s="13"/>
    </row>
    <row r="1057" spans="1:5" ht="12.75">
      <c r="A1057" s="34">
        <v>1051</v>
      </c>
      <c r="B1057" s="59"/>
      <c r="C1057" s="59"/>
      <c r="D1057" s="13"/>
      <c r="E1057" s="13"/>
    </row>
    <row r="1058" spans="1:5" ht="12.75">
      <c r="A1058" s="34">
        <v>1052</v>
      </c>
      <c r="B1058" s="59"/>
      <c r="C1058" s="59"/>
      <c r="D1058" s="13"/>
      <c r="E1058" s="13"/>
    </row>
    <row r="1059" spans="1:5" ht="12.75">
      <c r="A1059" s="34">
        <v>1053</v>
      </c>
      <c r="B1059" s="59"/>
      <c r="C1059" s="59"/>
      <c r="D1059" s="13"/>
      <c r="E1059" s="13"/>
    </row>
    <row r="1060" spans="1:5" ht="12.75">
      <c r="A1060" s="34">
        <v>1054</v>
      </c>
      <c r="B1060" s="59"/>
      <c r="C1060" s="59"/>
      <c r="D1060" s="13"/>
      <c r="E1060" s="13"/>
    </row>
    <row r="1061" spans="1:5" ht="12.75">
      <c r="A1061" s="34">
        <v>1055</v>
      </c>
      <c r="B1061" s="59"/>
      <c r="C1061" s="59"/>
      <c r="D1061" s="13"/>
      <c r="E1061" s="13"/>
    </row>
    <row r="1062" spans="1:5" ht="12.75">
      <c r="A1062" s="34">
        <v>1056</v>
      </c>
      <c r="B1062" s="59"/>
      <c r="C1062" s="59"/>
      <c r="D1062" s="13"/>
      <c r="E1062" s="13"/>
    </row>
    <row r="1063" spans="1:5" ht="12.75">
      <c r="A1063" s="34">
        <v>1057</v>
      </c>
      <c r="B1063" s="59"/>
      <c r="C1063" s="59"/>
      <c r="D1063" s="13"/>
      <c r="E1063" s="13"/>
    </row>
    <row r="1064" spans="1:5" ht="12.75">
      <c r="A1064" s="34">
        <v>1058</v>
      </c>
      <c r="B1064" s="59"/>
      <c r="C1064" s="59"/>
      <c r="D1064" s="13"/>
      <c r="E1064" s="13"/>
    </row>
    <row r="1065" spans="1:5" ht="12.75">
      <c r="A1065" s="34">
        <v>1059</v>
      </c>
      <c r="B1065" s="59"/>
      <c r="C1065" s="59"/>
      <c r="D1065" s="13"/>
      <c r="E1065" s="13"/>
    </row>
    <row r="1066" spans="1:5" ht="12.75">
      <c r="A1066" s="34">
        <v>1060</v>
      </c>
      <c r="B1066" s="59"/>
      <c r="C1066" s="59"/>
      <c r="D1066" s="13"/>
      <c r="E1066" s="13"/>
    </row>
    <row r="1067" spans="1:5" ht="12.75">
      <c r="A1067" s="34">
        <v>1061</v>
      </c>
      <c r="B1067" s="59"/>
      <c r="C1067" s="59"/>
      <c r="D1067" s="13"/>
      <c r="E1067" s="13"/>
    </row>
    <row r="1068" spans="1:5" ht="12.75">
      <c r="A1068" s="34">
        <v>1062</v>
      </c>
      <c r="B1068" s="59"/>
      <c r="C1068" s="59"/>
      <c r="D1068" s="13"/>
      <c r="E1068" s="13"/>
    </row>
    <row r="1069" spans="1:5" ht="12.75">
      <c r="A1069" s="34">
        <v>1063</v>
      </c>
      <c r="B1069" s="59"/>
      <c r="C1069" s="59"/>
      <c r="D1069" s="13"/>
      <c r="E1069" s="13"/>
    </row>
    <row r="1070" spans="1:5" ht="12.75">
      <c r="A1070" s="34">
        <v>1064</v>
      </c>
      <c r="B1070" s="59"/>
      <c r="C1070" s="59"/>
      <c r="D1070" s="13"/>
      <c r="E1070" s="13"/>
    </row>
    <row r="1071" spans="1:5" ht="12.75">
      <c r="A1071" s="34">
        <v>1065</v>
      </c>
      <c r="B1071" s="59"/>
      <c r="C1071" s="59"/>
      <c r="D1071" s="13"/>
      <c r="E1071" s="13"/>
    </row>
    <row r="1072" spans="1:5" ht="12.75">
      <c r="A1072" s="34">
        <v>1066</v>
      </c>
      <c r="B1072" s="59"/>
      <c r="C1072" s="59"/>
      <c r="D1072" s="13"/>
      <c r="E1072" s="13"/>
    </row>
    <row r="1073" spans="1:5" ht="12.75">
      <c r="A1073" s="34">
        <v>1067</v>
      </c>
      <c r="B1073" s="59"/>
      <c r="C1073" s="59"/>
      <c r="D1073" s="13"/>
      <c r="E1073" s="13"/>
    </row>
    <row r="1074" spans="1:5" ht="12.75">
      <c r="A1074" s="34">
        <v>1068</v>
      </c>
      <c r="B1074" s="59"/>
      <c r="C1074" s="59"/>
      <c r="D1074" s="13"/>
      <c r="E1074" s="13"/>
    </row>
    <row r="1075" spans="1:5" ht="12.75">
      <c r="A1075" s="34">
        <v>1069</v>
      </c>
      <c r="B1075" s="59"/>
      <c r="C1075" s="59"/>
      <c r="D1075" s="13"/>
      <c r="E1075" s="13"/>
    </row>
    <row r="1076" spans="1:5" ht="12.75">
      <c r="A1076" s="34">
        <v>1070</v>
      </c>
      <c r="B1076" s="59"/>
      <c r="C1076" s="59"/>
      <c r="D1076" s="13"/>
      <c r="E1076" s="13"/>
    </row>
    <row r="1077" spans="1:5" ht="12.75">
      <c r="A1077" s="34">
        <v>1071</v>
      </c>
      <c r="B1077" s="59"/>
      <c r="C1077" s="59"/>
      <c r="D1077" s="13"/>
      <c r="E1077" s="13"/>
    </row>
    <row r="1078" spans="1:5" ht="12.75">
      <c r="A1078" s="34">
        <v>1072</v>
      </c>
      <c r="B1078" s="59"/>
      <c r="C1078" s="59"/>
      <c r="D1078" s="13"/>
      <c r="E1078" s="13"/>
    </row>
    <row r="1079" spans="1:5" ht="12.75">
      <c r="A1079" s="34">
        <v>1073</v>
      </c>
      <c r="B1079" s="59"/>
      <c r="C1079" s="59"/>
      <c r="D1079" s="13"/>
      <c r="E1079" s="13"/>
    </row>
    <row r="1080" spans="1:5" ht="12.75">
      <c r="A1080" s="34">
        <v>1074</v>
      </c>
      <c r="B1080" s="59"/>
      <c r="C1080" s="59"/>
      <c r="D1080" s="13"/>
      <c r="E1080" s="13"/>
    </row>
    <row r="1081" spans="1:5" ht="12.75">
      <c r="A1081" s="34">
        <v>1075</v>
      </c>
      <c r="B1081" s="59"/>
      <c r="C1081" s="59"/>
      <c r="D1081" s="13"/>
      <c r="E1081" s="13"/>
    </row>
    <row r="1082" spans="1:5" ht="12.75">
      <c r="A1082" s="34">
        <v>1076</v>
      </c>
      <c r="B1082" s="59"/>
      <c r="C1082" s="59"/>
      <c r="D1082" s="13"/>
      <c r="E1082" s="13"/>
    </row>
    <row r="1083" spans="1:5" ht="12.75">
      <c r="A1083" s="34">
        <v>1077</v>
      </c>
      <c r="B1083" s="59"/>
      <c r="C1083" s="59"/>
      <c r="D1083" s="13"/>
      <c r="E1083" s="13"/>
    </row>
    <row r="1084" spans="1:5" ht="12.75">
      <c r="A1084" s="34">
        <v>1078</v>
      </c>
      <c r="B1084" s="59"/>
      <c r="C1084" s="59"/>
      <c r="D1084" s="13"/>
      <c r="E1084" s="13"/>
    </row>
    <row r="1085" spans="1:5" ht="12.75">
      <c r="A1085" s="34">
        <v>1079</v>
      </c>
      <c r="B1085" s="59"/>
      <c r="C1085" s="59"/>
      <c r="D1085" s="13"/>
      <c r="E1085" s="13"/>
    </row>
    <row r="1086" spans="1:5" ht="12.75">
      <c r="A1086" s="34">
        <v>1080</v>
      </c>
      <c r="B1086" s="59"/>
      <c r="C1086" s="59"/>
      <c r="D1086" s="13"/>
      <c r="E1086" s="13"/>
    </row>
    <row r="1087" spans="1:5" ht="12.75">
      <c r="A1087" s="34">
        <v>1081</v>
      </c>
      <c r="B1087" s="59"/>
      <c r="C1087" s="59"/>
      <c r="D1087" s="13"/>
      <c r="E1087" s="13"/>
    </row>
    <row r="1088" spans="1:5" ht="12.75">
      <c r="A1088" s="34">
        <v>1082</v>
      </c>
      <c r="B1088" s="59"/>
      <c r="C1088" s="59"/>
      <c r="D1088" s="13"/>
      <c r="E1088" s="13"/>
    </row>
    <row r="1089" spans="1:5" ht="12.75">
      <c r="A1089" s="34">
        <v>1083</v>
      </c>
      <c r="B1089" s="59"/>
      <c r="C1089" s="59"/>
      <c r="D1089" s="13"/>
      <c r="E1089" s="13"/>
    </row>
    <row r="1090" spans="1:5" ht="12.75">
      <c r="A1090" s="34">
        <v>1084</v>
      </c>
      <c r="B1090" s="59"/>
      <c r="C1090" s="59"/>
      <c r="D1090" s="13"/>
      <c r="E1090" s="13"/>
    </row>
    <row r="1091" spans="1:5" ht="12.75">
      <c r="A1091" s="34">
        <v>1085</v>
      </c>
      <c r="B1091" s="59"/>
      <c r="C1091" s="59"/>
      <c r="D1091" s="13"/>
      <c r="E1091" s="13"/>
    </row>
    <row r="1092" spans="1:5" ht="12.75">
      <c r="A1092" s="34">
        <v>1086</v>
      </c>
      <c r="B1092" s="59"/>
      <c r="C1092" s="59"/>
      <c r="D1092" s="13"/>
      <c r="E1092" s="13"/>
    </row>
    <row r="1093" spans="1:5" ht="12.75">
      <c r="A1093" s="34">
        <v>1087</v>
      </c>
      <c r="B1093" s="59"/>
      <c r="C1093" s="59"/>
      <c r="D1093" s="13"/>
      <c r="E1093" s="13"/>
    </row>
    <row r="1094" spans="1:5" ht="12.75">
      <c r="A1094" s="34">
        <v>1088</v>
      </c>
      <c r="B1094" s="59"/>
      <c r="C1094" s="59"/>
      <c r="D1094" s="13"/>
      <c r="E1094" s="13"/>
    </row>
    <row r="1095" spans="1:5" ht="12.75">
      <c r="A1095" s="34">
        <v>1089</v>
      </c>
      <c r="B1095" s="59"/>
      <c r="C1095" s="59"/>
      <c r="D1095" s="13"/>
      <c r="E1095" s="13"/>
    </row>
    <row r="1096" spans="1:5" ht="12.75">
      <c r="A1096" s="34">
        <v>1090</v>
      </c>
      <c r="B1096" s="59"/>
      <c r="C1096" s="59"/>
      <c r="D1096" s="13"/>
      <c r="E1096" s="13"/>
    </row>
    <row r="1097" spans="1:5" ht="12.75">
      <c r="A1097" s="34">
        <v>1091</v>
      </c>
      <c r="B1097" s="59"/>
      <c r="C1097" s="59"/>
      <c r="D1097" s="13"/>
      <c r="E1097" s="13"/>
    </row>
    <row r="1098" spans="1:5" ht="12.75">
      <c r="A1098" s="34">
        <v>1092</v>
      </c>
      <c r="B1098" s="59"/>
      <c r="C1098" s="59"/>
      <c r="D1098" s="13"/>
      <c r="E1098" s="13"/>
    </row>
    <row r="1099" spans="1:5" ht="12.75">
      <c r="A1099" s="34">
        <v>1093</v>
      </c>
      <c r="B1099" s="59"/>
      <c r="C1099" s="59"/>
      <c r="D1099" s="13"/>
      <c r="E1099" s="13"/>
    </row>
    <row r="1100" spans="1:5" ht="12.75">
      <c r="A1100" s="34">
        <v>1094</v>
      </c>
      <c r="B1100" s="59"/>
      <c r="C1100" s="59"/>
      <c r="D1100" s="13"/>
      <c r="E1100" s="13"/>
    </row>
    <row r="1101" spans="1:5" ht="12.75">
      <c r="A1101" s="34">
        <v>1095</v>
      </c>
      <c r="B1101" s="59"/>
      <c r="C1101" s="59"/>
      <c r="D1101" s="13"/>
      <c r="E1101" s="13"/>
    </row>
    <row r="1102" spans="1:5" ht="12.75">
      <c r="A1102" s="34">
        <v>1096</v>
      </c>
      <c r="B1102" s="59"/>
      <c r="C1102" s="59"/>
      <c r="D1102" s="13"/>
      <c r="E1102" s="13"/>
    </row>
    <row r="1103" spans="1:5" ht="12.75">
      <c r="A1103" s="34">
        <v>1097</v>
      </c>
      <c r="B1103" s="59"/>
      <c r="C1103" s="59"/>
      <c r="D1103" s="13"/>
      <c r="E1103" s="13"/>
    </row>
    <row r="1104" spans="1:5" ht="12.75">
      <c r="A1104" s="34">
        <v>1098</v>
      </c>
      <c r="B1104" s="59"/>
      <c r="C1104" s="59"/>
      <c r="D1104" s="13"/>
      <c r="E1104" s="13"/>
    </row>
    <row r="1105" spans="1:5" ht="12.75">
      <c r="A1105" s="34">
        <v>1099</v>
      </c>
      <c r="B1105" s="59"/>
      <c r="C1105" s="59"/>
      <c r="D1105" s="13"/>
      <c r="E1105" s="13"/>
    </row>
    <row r="1106" spans="1:5" ht="12.75">
      <c r="A1106" s="34">
        <v>1100</v>
      </c>
      <c r="B1106" s="59"/>
      <c r="C1106" s="59"/>
      <c r="D1106" s="13"/>
      <c r="E1106" s="13"/>
    </row>
    <row r="1107" spans="1:5" ht="12.75">
      <c r="A1107" s="34">
        <v>1101</v>
      </c>
      <c r="B1107" s="59"/>
      <c r="C1107" s="59"/>
      <c r="D1107" s="13"/>
      <c r="E1107" s="13"/>
    </row>
    <row r="1108" spans="1:5" ht="12.75">
      <c r="A1108" s="34">
        <v>1102</v>
      </c>
      <c r="B1108" s="59"/>
      <c r="C1108" s="59"/>
      <c r="D1108" s="13"/>
      <c r="E1108" s="13"/>
    </row>
    <row r="1109" spans="1:5" ht="12.75">
      <c r="A1109" s="34">
        <v>1103</v>
      </c>
      <c r="B1109" s="59"/>
      <c r="C1109" s="59"/>
      <c r="D1109" s="13"/>
      <c r="E1109" s="13"/>
    </row>
    <row r="1110" spans="1:5" ht="12.75">
      <c r="A1110" s="34">
        <v>1104</v>
      </c>
      <c r="B1110" s="59"/>
      <c r="C1110" s="59"/>
      <c r="D1110" s="13"/>
      <c r="E1110" s="13"/>
    </row>
    <row r="1111" spans="1:5" ht="12.75">
      <c r="A1111" s="34">
        <v>1105</v>
      </c>
      <c r="B1111" s="59"/>
      <c r="C1111" s="59"/>
      <c r="D1111" s="13"/>
      <c r="E1111" s="13"/>
    </row>
    <row r="1112" spans="1:5" ht="12.75">
      <c r="A1112" s="34">
        <v>1106</v>
      </c>
      <c r="B1112" s="59"/>
      <c r="C1112" s="59"/>
      <c r="D1112" s="13"/>
      <c r="E1112" s="13"/>
    </row>
    <row r="1113" spans="1:5" ht="12.75">
      <c r="A1113" s="34">
        <v>1107</v>
      </c>
      <c r="B1113" s="59"/>
      <c r="C1113" s="59"/>
      <c r="D1113" s="13"/>
      <c r="E1113" s="13"/>
    </row>
    <row r="1114" spans="1:5" ht="12.75">
      <c r="A1114" s="34">
        <v>1108</v>
      </c>
      <c r="B1114" s="59"/>
      <c r="C1114" s="59"/>
      <c r="D1114" s="13"/>
      <c r="E1114" s="13"/>
    </row>
    <row r="1115" spans="1:5" ht="12.75">
      <c r="A1115" s="34">
        <v>1109</v>
      </c>
      <c r="B1115" s="59"/>
      <c r="C1115" s="59"/>
      <c r="D1115" s="13"/>
      <c r="E1115" s="13"/>
    </row>
    <row r="1116" spans="1:5" ht="12.75">
      <c r="A1116" s="34">
        <v>1110</v>
      </c>
      <c r="B1116" s="59"/>
      <c r="C1116" s="59"/>
      <c r="D1116" s="13"/>
      <c r="E1116" s="13"/>
    </row>
    <row r="1117" spans="1:5" ht="12.75">
      <c r="A1117" s="34">
        <v>1111</v>
      </c>
      <c r="B1117" s="59"/>
      <c r="C1117" s="59"/>
      <c r="D1117" s="13"/>
      <c r="E1117" s="13"/>
    </row>
    <row r="1118" spans="1:5" ht="12.75">
      <c r="A1118" s="34">
        <v>1112</v>
      </c>
      <c r="B1118" s="59"/>
      <c r="C1118" s="59"/>
      <c r="D1118" s="13"/>
      <c r="E1118" s="13"/>
    </row>
    <row r="1119" spans="1:5" ht="12.75">
      <c r="A1119" s="34">
        <v>1113</v>
      </c>
      <c r="B1119" s="59"/>
      <c r="C1119" s="59"/>
      <c r="D1119" s="13"/>
      <c r="E1119" s="13"/>
    </row>
    <row r="1120" spans="1:5" ht="12.75">
      <c r="A1120" s="34">
        <v>1114</v>
      </c>
      <c r="B1120" s="59"/>
      <c r="C1120" s="59"/>
      <c r="D1120" s="13"/>
      <c r="E1120" s="13"/>
    </row>
    <row r="1121" spans="1:5" ht="12.75">
      <c r="A1121" s="34">
        <v>1115</v>
      </c>
      <c r="B1121" s="59"/>
      <c r="C1121" s="59"/>
      <c r="D1121" s="13"/>
      <c r="E1121" s="13"/>
    </row>
    <row r="1122" spans="1:5" ht="12.75">
      <c r="A1122" s="34">
        <v>1116</v>
      </c>
      <c r="B1122" s="59"/>
      <c r="C1122" s="59"/>
      <c r="D1122" s="13"/>
      <c r="E1122" s="13"/>
    </row>
    <row r="1123" spans="1:5" ht="12.75">
      <c r="A1123" s="34">
        <v>1117</v>
      </c>
      <c r="B1123" s="59"/>
      <c r="C1123" s="59"/>
      <c r="D1123" s="13"/>
      <c r="E1123" s="13"/>
    </row>
    <row r="1124" spans="1:5" ht="12.75">
      <c r="A1124" s="34">
        <v>1118</v>
      </c>
      <c r="B1124" s="59"/>
      <c r="C1124" s="59"/>
      <c r="D1124" s="13"/>
      <c r="E1124" s="13"/>
    </row>
    <row r="1125" spans="1:5" ht="12.75">
      <c r="A1125" s="34">
        <v>1119</v>
      </c>
      <c r="B1125" s="59"/>
      <c r="C1125" s="59"/>
      <c r="D1125" s="13"/>
      <c r="E1125" s="13"/>
    </row>
    <row r="1126" spans="1:5" ht="12.75">
      <c r="A1126" s="34">
        <v>1120</v>
      </c>
      <c r="B1126" s="59"/>
      <c r="C1126" s="59"/>
      <c r="D1126" s="13"/>
      <c r="E1126" s="13"/>
    </row>
    <row r="1127" spans="1:5" ht="12.75">
      <c r="A1127" s="34">
        <v>1121</v>
      </c>
      <c r="B1127" s="59"/>
      <c r="C1127" s="59"/>
      <c r="D1127" s="13"/>
      <c r="E1127" s="13"/>
    </row>
    <row r="1128" spans="1:5" ht="12.75">
      <c r="A1128" s="34">
        <v>1122</v>
      </c>
      <c r="B1128" s="59"/>
      <c r="C1128" s="59"/>
      <c r="D1128" s="13"/>
      <c r="E1128" s="13"/>
    </row>
    <row r="1129" spans="1:5" ht="12.75">
      <c r="A1129" s="34">
        <v>1123</v>
      </c>
      <c r="B1129" s="59"/>
      <c r="C1129" s="59"/>
      <c r="D1129" s="13"/>
      <c r="E1129" s="13"/>
    </row>
    <row r="1130" spans="1:5" ht="12.75">
      <c r="A1130" s="34">
        <v>1124</v>
      </c>
      <c r="B1130" s="59"/>
      <c r="C1130" s="59"/>
      <c r="D1130" s="13"/>
      <c r="E1130" s="13"/>
    </row>
    <row r="1131" spans="1:5" ht="12.75">
      <c r="A1131" s="34">
        <v>1125</v>
      </c>
      <c r="B1131" s="59"/>
      <c r="C1131" s="59"/>
      <c r="D1131" s="13"/>
      <c r="E1131" s="13"/>
    </row>
    <row r="1132" spans="1:5" ht="12.75">
      <c r="A1132" s="34">
        <v>1126</v>
      </c>
      <c r="B1132" s="59"/>
      <c r="C1132" s="59"/>
      <c r="D1132" s="13"/>
      <c r="E1132" s="13"/>
    </row>
    <row r="1133" spans="1:5" ht="12.75">
      <c r="A1133" s="34">
        <v>1127</v>
      </c>
      <c r="B1133" s="59"/>
      <c r="C1133" s="59"/>
      <c r="D1133" s="13"/>
      <c r="E1133" s="13"/>
    </row>
    <row r="1134" spans="1:5" ht="12.75">
      <c r="A1134" s="34">
        <v>1128</v>
      </c>
      <c r="B1134" s="59"/>
      <c r="C1134" s="59"/>
      <c r="D1134" s="13"/>
      <c r="E1134" s="13"/>
    </row>
    <row r="1135" spans="1:5" ht="12.75">
      <c r="A1135" s="34">
        <v>1129</v>
      </c>
      <c r="B1135" s="59"/>
      <c r="C1135" s="59"/>
      <c r="D1135" s="13"/>
      <c r="E1135" s="13"/>
    </row>
    <row r="1136" spans="1:5" ht="12.75">
      <c r="A1136" s="34">
        <v>1130</v>
      </c>
      <c r="B1136" s="59"/>
      <c r="C1136" s="59"/>
      <c r="D1136" s="13"/>
      <c r="E1136" s="13"/>
    </row>
    <row r="1137" spans="1:5" ht="12.75">
      <c r="A1137" s="34">
        <v>1131</v>
      </c>
      <c r="B1137" s="59"/>
      <c r="C1137" s="59"/>
      <c r="D1137" s="13"/>
      <c r="E1137" s="13"/>
    </row>
    <row r="1138" spans="1:5" ht="12.75">
      <c r="A1138" s="34">
        <v>1132</v>
      </c>
      <c r="B1138" s="59"/>
      <c r="C1138" s="59"/>
      <c r="D1138" s="13"/>
      <c r="E1138" s="13"/>
    </row>
    <row r="1139" spans="1:5" ht="12.75">
      <c r="A1139" s="34">
        <v>1133</v>
      </c>
      <c r="B1139" s="59"/>
      <c r="C1139" s="59"/>
      <c r="D1139" s="13"/>
      <c r="E1139" s="13"/>
    </row>
    <row r="1140" spans="1:5" ht="12.75">
      <c r="A1140" s="34">
        <v>1134</v>
      </c>
      <c r="B1140" s="59"/>
      <c r="C1140" s="59"/>
      <c r="D1140" s="13"/>
      <c r="E1140" s="13"/>
    </row>
    <row r="1141" spans="1:5" ht="12.75">
      <c r="A1141" s="34">
        <v>1135</v>
      </c>
      <c r="B1141" s="59"/>
      <c r="C1141" s="59"/>
      <c r="D1141" s="13"/>
      <c r="E1141" s="13"/>
    </row>
    <row r="1142" spans="1:5" ht="12.75">
      <c r="A1142" s="34">
        <v>1136</v>
      </c>
      <c r="B1142" s="59"/>
      <c r="C1142" s="59"/>
      <c r="D1142" s="13"/>
      <c r="E1142" s="13"/>
    </row>
    <row r="1143" spans="1:5" ht="12.75">
      <c r="A1143" s="34">
        <v>1137</v>
      </c>
      <c r="B1143" s="59"/>
      <c r="C1143" s="59"/>
      <c r="D1143" s="13"/>
      <c r="E1143" s="13"/>
    </row>
    <row r="1144" spans="1:5" ht="12.75">
      <c r="A1144" s="34">
        <v>1138</v>
      </c>
      <c r="B1144" s="59"/>
      <c r="C1144" s="59"/>
      <c r="D1144" s="13"/>
      <c r="E1144" s="13"/>
    </row>
    <row r="1145" spans="1:5" ht="12.75">
      <c r="A1145" s="34">
        <v>1139</v>
      </c>
      <c r="B1145" s="59"/>
      <c r="C1145" s="59"/>
      <c r="D1145" s="13"/>
      <c r="E1145" s="13"/>
    </row>
    <row r="1146" spans="1:5" ht="12.75">
      <c r="A1146" s="34">
        <v>1140</v>
      </c>
      <c r="B1146" s="59"/>
      <c r="C1146" s="59"/>
      <c r="D1146" s="13"/>
      <c r="E1146" s="13"/>
    </row>
    <row r="1147" spans="1:5" ht="12.75">
      <c r="A1147" s="34">
        <v>1141</v>
      </c>
      <c r="B1147" s="59"/>
      <c r="C1147" s="59"/>
      <c r="D1147" s="13"/>
      <c r="E1147" s="13"/>
    </row>
    <row r="1148" spans="1:5" ht="12.75">
      <c r="A1148" s="34">
        <v>1142</v>
      </c>
      <c r="B1148" s="59"/>
      <c r="C1148" s="59"/>
      <c r="D1148" s="13"/>
      <c r="E1148" s="13"/>
    </row>
    <row r="1149" spans="1:5" ht="12.75">
      <c r="A1149" s="34">
        <v>1143</v>
      </c>
      <c r="B1149" s="59"/>
      <c r="C1149" s="59"/>
      <c r="D1149" s="13"/>
      <c r="E1149" s="13"/>
    </row>
    <row r="1150" spans="1:5" ht="12.75">
      <c r="A1150" s="34">
        <v>1144</v>
      </c>
      <c r="B1150" s="59"/>
      <c r="C1150" s="59"/>
      <c r="D1150" s="13"/>
      <c r="E1150" s="13"/>
    </row>
    <row r="1151" spans="1:5" ht="12.75">
      <c r="A1151" s="34">
        <v>1145</v>
      </c>
      <c r="B1151" s="59"/>
      <c r="C1151" s="59"/>
      <c r="D1151" s="13"/>
      <c r="E1151" s="13"/>
    </row>
    <row r="1152" spans="1:5" ht="12.75">
      <c r="A1152" s="34">
        <v>1146</v>
      </c>
      <c r="B1152" s="59"/>
      <c r="C1152" s="59"/>
      <c r="D1152" s="13"/>
      <c r="E1152" s="13"/>
    </row>
    <row r="1153" spans="1:5" ht="12.75">
      <c r="A1153" s="34">
        <v>1147</v>
      </c>
      <c r="B1153" s="59"/>
      <c r="C1153" s="59"/>
      <c r="D1153" s="13"/>
      <c r="E1153" s="13"/>
    </row>
    <row r="1154" spans="1:5" ht="12.75">
      <c r="A1154" s="34">
        <v>1148</v>
      </c>
      <c r="B1154" s="59"/>
      <c r="C1154" s="59"/>
      <c r="D1154" s="13"/>
      <c r="E1154" s="13"/>
    </row>
    <row r="1155" spans="1:5" ht="12.75">
      <c r="A1155" s="34">
        <v>1149</v>
      </c>
      <c r="B1155" s="59"/>
      <c r="C1155" s="59"/>
      <c r="D1155" s="13"/>
      <c r="E1155" s="13"/>
    </row>
    <row r="1156" spans="1:5" ht="12.75">
      <c r="A1156" s="34">
        <v>1150</v>
      </c>
      <c r="B1156" s="59"/>
      <c r="C1156" s="59"/>
      <c r="D1156" s="13"/>
      <c r="E1156" s="13"/>
    </row>
    <row r="1157" spans="1:5" ht="12.75">
      <c r="A1157" s="34">
        <v>1151</v>
      </c>
      <c r="B1157" s="59"/>
      <c r="C1157" s="59"/>
      <c r="D1157" s="13"/>
      <c r="E1157" s="13"/>
    </row>
    <row r="1158" spans="1:5" ht="12.75">
      <c r="A1158" s="34">
        <v>1152</v>
      </c>
      <c r="B1158" s="59"/>
      <c r="C1158" s="59"/>
      <c r="D1158" s="13"/>
      <c r="E1158" s="13"/>
    </row>
    <row r="1159" spans="1:5" ht="12.75">
      <c r="A1159" s="34">
        <v>1153</v>
      </c>
      <c r="B1159" s="59"/>
      <c r="C1159" s="59"/>
      <c r="D1159" s="13"/>
      <c r="E1159" s="13"/>
    </row>
    <row r="1160" spans="1:5" ht="12.75">
      <c r="A1160" s="34">
        <v>1154</v>
      </c>
      <c r="B1160" s="59"/>
      <c r="C1160" s="59"/>
      <c r="D1160" s="13"/>
      <c r="E1160" s="13"/>
    </row>
    <row r="1161" spans="1:5" ht="12.75">
      <c r="A1161" s="34">
        <v>1155</v>
      </c>
      <c r="B1161" s="59"/>
      <c r="C1161" s="59"/>
      <c r="D1161" s="13"/>
      <c r="E1161" s="13"/>
    </row>
    <row r="1162" spans="1:5" ht="12.75">
      <c r="A1162" s="34">
        <v>1156</v>
      </c>
      <c r="B1162" s="59"/>
      <c r="C1162" s="59"/>
      <c r="D1162" s="13"/>
      <c r="E1162" s="13"/>
    </row>
    <row r="1163" spans="1:5" ht="12.75">
      <c r="A1163" s="34">
        <v>1157</v>
      </c>
      <c r="B1163" s="59"/>
      <c r="C1163" s="59"/>
      <c r="D1163" s="13"/>
      <c r="E1163" s="13"/>
    </row>
    <row r="1164" spans="1:5" ht="12.75">
      <c r="A1164" s="34">
        <v>1158</v>
      </c>
      <c r="B1164" s="59"/>
      <c r="C1164" s="59"/>
      <c r="D1164" s="13"/>
      <c r="E1164" s="13"/>
    </row>
    <row r="1165" spans="1:5" ht="12.75">
      <c r="A1165" s="34">
        <v>1159</v>
      </c>
      <c r="B1165" s="59"/>
      <c r="C1165" s="59"/>
      <c r="D1165" s="13"/>
      <c r="E1165" s="13"/>
    </row>
    <row r="1166" spans="1:5" ht="12.75">
      <c r="A1166" s="34">
        <v>1160</v>
      </c>
      <c r="B1166" s="59"/>
      <c r="C1166" s="59"/>
      <c r="D1166" s="13"/>
      <c r="E1166" s="13"/>
    </row>
    <row r="1167" spans="1:5" ht="12.75">
      <c r="A1167" s="34">
        <v>1161</v>
      </c>
      <c r="B1167" s="59"/>
      <c r="C1167" s="59"/>
      <c r="D1167" s="13"/>
      <c r="E1167" s="13"/>
    </row>
    <row r="1168" spans="1:5" ht="12.75">
      <c r="A1168" s="34">
        <v>1162</v>
      </c>
      <c r="B1168" s="59"/>
      <c r="C1168" s="59"/>
      <c r="D1168" s="13"/>
      <c r="E1168" s="13"/>
    </row>
    <row r="1169" spans="1:5" ht="12.75">
      <c r="A1169" s="34">
        <v>1163</v>
      </c>
      <c r="B1169" s="59"/>
      <c r="C1169" s="59"/>
      <c r="D1169" s="13"/>
      <c r="E1169" s="13"/>
    </row>
    <row r="1170" spans="1:5" ht="12.75">
      <c r="A1170" s="34">
        <v>1164</v>
      </c>
      <c r="B1170" s="59"/>
      <c r="C1170" s="59"/>
      <c r="D1170" s="13"/>
      <c r="E1170" s="13"/>
    </row>
    <row r="1171" spans="1:5" ht="12.75">
      <c r="A1171" s="34">
        <v>1165</v>
      </c>
      <c r="B1171" s="59"/>
      <c r="C1171" s="59"/>
      <c r="D1171" s="13"/>
      <c r="E1171" s="13"/>
    </row>
    <row r="1172" spans="1:5" ht="12.75">
      <c r="A1172" s="34">
        <v>1166</v>
      </c>
      <c r="B1172" s="59"/>
      <c r="C1172" s="59"/>
      <c r="D1172" s="13"/>
      <c r="E1172" s="13"/>
    </row>
    <row r="1173" spans="1:5" ht="12.75">
      <c r="A1173" s="34">
        <v>1167</v>
      </c>
      <c r="B1173" s="59"/>
      <c r="C1173" s="59"/>
      <c r="D1173" s="13"/>
      <c r="E1173" s="13"/>
    </row>
    <row r="1174" spans="1:5" ht="12.75">
      <c r="A1174" s="34">
        <v>1168</v>
      </c>
      <c r="B1174" s="59"/>
      <c r="C1174" s="59"/>
      <c r="D1174" s="13"/>
      <c r="E1174" s="13"/>
    </row>
    <row r="1175" spans="1:5" ht="12.75">
      <c r="A1175" s="34">
        <v>1169</v>
      </c>
      <c r="B1175" s="59"/>
      <c r="C1175" s="59"/>
      <c r="D1175" s="13"/>
      <c r="E1175" s="13"/>
    </row>
    <row r="1176" spans="1:5" ht="12.75">
      <c r="A1176" s="34">
        <v>1170</v>
      </c>
      <c r="B1176" s="59"/>
      <c r="C1176" s="59"/>
      <c r="D1176" s="13"/>
      <c r="E1176" s="13"/>
    </row>
    <row r="1177" spans="1:5" ht="12.75">
      <c r="A1177" s="34">
        <v>1171</v>
      </c>
      <c r="B1177" s="59"/>
      <c r="C1177" s="59"/>
      <c r="D1177" s="13"/>
      <c r="E1177" s="13"/>
    </row>
    <row r="1178" spans="1:5" ht="12.75">
      <c r="A1178" s="34">
        <v>1172</v>
      </c>
      <c r="B1178" s="59"/>
      <c r="C1178" s="59"/>
      <c r="D1178" s="13"/>
      <c r="E1178" s="13"/>
    </row>
    <row r="1179" spans="1:5" ht="12.75">
      <c r="A1179" s="34">
        <v>1173</v>
      </c>
      <c r="B1179" s="59"/>
      <c r="C1179" s="59"/>
      <c r="D1179" s="13"/>
      <c r="E1179" s="13"/>
    </row>
    <row r="1180" spans="1:5" ht="12.75">
      <c r="A1180" s="34">
        <v>1174</v>
      </c>
      <c r="B1180" s="59"/>
      <c r="C1180" s="59"/>
      <c r="D1180" s="13"/>
      <c r="E1180" s="13"/>
    </row>
    <row r="1181" spans="1:5" ht="12.75">
      <c r="A1181" s="34">
        <v>1175</v>
      </c>
      <c r="B1181" s="59"/>
      <c r="C1181" s="59"/>
      <c r="D1181" s="13"/>
      <c r="E1181" s="13"/>
    </row>
    <row r="1182" spans="1:5" ht="12.75">
      <c r="A1182" s="34">
        <v>1176</v>
      </c>
      <c r="B1182" s="59"/>
      <c r="C1182" s="59"/>
      <c r="D1182" s="13"/>
      <c r="E1182" s="13"/>
    </row>
    <row r="1183" spans="1:5" ht="12.75">
      <c r="A1183" s="34">
        <v>1177</v>
      </c>
      <c r="B1183" s="59"/>
      <c r="C1183" s="59"/>
      <c r="D1183" s="13"/>
      <c r="E1183" s="13"/>
    </row>
    <row r="1184" spans="1:5" ht="12.75">
      <c r="A1184" s="34">
        <v>1178</v>
      </c>
      <c r="B1184" s="59"/>
      <c r="C1184" s="59"/>
      <c r="D1184" s="13"/>
      <c r="E1184" s="13"/>
    </row>
    <row r="1185" spans="1:5" ht="12.75">
      <c r="A1185" s="34">
        <v>1179</v>
      </c>
      <c r="B1185" s="59"/>
      <c r="C1185" s="59"/>
      <c r="D1185" s="13"/>
      <c r="E1185" s="13"/>
    </row>
    <row r="1186" spans="1:5" ht="12.75">
      <c r="A1186" s="34">
        <v>1180</v>
      </c>
      <c r="B1186" s="59"/>
      <c r="C1186" s="59"/>
      <c r="D1186" s="13"/>
      <c r="E1186" s="13"/>
    </row>
    <row r="1187" spans="1:5" ht="12.75">
      <c r="A1187" s="34">
        <v>1181</v>
      </c>
      <c r="B1187" s="59"/>
      <c r="C1187" s="59"/>
      <c r="D1187" s="13"/>
      <c r="E1187" s="13"/>
    </row>
    <row r="1188" spans="1:5" ht="12.75">
      <c r="A1188" s="34">
        <v>1182</v>
      </c>
      <c r="B1188" s="59"/>
      <c r="C1188" s="59"/>
      <c r="D1188" s="13"/>
      <c r="E1188" s="13"/>
    </row>
    <row r="1189" spans="1:5" ht="12.75">
      <c r="A1189" s="34">
        <v>1183</v>
      </c>
      <c r="B1189" s="59"/>
      <c r="C1189" s="59"/>
      <c r="D1189" s="13"/>
      <c r="E1189" s="13"/>
    </row>
    <row r="1190" spans="1:5" ht="12.75">
      <c r="A1190" s="34">
        <v>1184</v>
      </c>
      <c r="B1190" s="59"/>
      <c r="C1190" s="59"/>
      <c r="D1190" s="13"/>
      <c r="E1190" s="13"/>
    </row>
    <row r="1191" spans="1:5" ht="12.75">
      <c r="A1191" s="34">
        <v>1185</v>
      </c>
      <c r="B1191" s="59"/>
      <c r="C1191" s="59"/>
      <c r="D1191" s="13"/>
      <c r="E1191" s="13"/>
    </row>
    <row r="1192" spans="1:5" ht="12.75">
      <c r="A1192" s="34">
        <v>1186</v>
      </c>
      <c r="B1192" s="59"/>
      <c r="C1192" s="59"/>
      <c r="D1192" s="13"/>
      <c r="E1192" s="13"/>
    </row>
    <row r="1193" spans="1:5" ht="12.75">
      <c r="A1193" s="34">
        <v>1187</v>
      </c>
      <c r="B1193" s="59"/>
      <c r="C1193" s="59"/>
      <c r="D1193" s="13"/>
      <c r="E1193" s="13"/>
    </row>
    <row r="1194" spans="1:5" ht="12.75">
      <c r="A1194" s="34">
        <v>1188</v>
      </c>
      <c r="B1194" s="59"/>
      <c r="C1194" s="59"/>
      <c r="D1194" s="13"/>
      <c r="E1194" s="13"/>
    </row>
    <row r="1195" spans="1:5" ht="12.75">
      <c r="A1195" s="34">
        <v>1189</v>
      </c>
      <c r="B1195" s="59"/>
      <c r="C1195" s="59"/>
      <c r="D1195" s="13"/>
      <c r="E1195" s="13"/>
    </row>
    <row r="1196" spans="1:5" ht="12.75">
      <c r="A1196" s="34">
        <v>1190</v>
      </c>
      <c r="B1196" s="59"/>
      <c r="C1196" s="59"/>
      <c r="D1196" s="13"/>
      <c r="E1196" s="13"/>
    </row>
    <row r="1197" spans="1:5" ht="12.75">
      <c r="A1197" s="34">
        <v>1191</v>
      </c>
      <c r="B1197" s="59"/>
      <c r="C1197" s="59"/>
      <c r="D1197" s="13"/>
      <c r="E1197" s="13"/>
    </row>
    <row r="1198" spans="1:5" ht="12.75">
      <c r="A1198" s="34">
        <v>1192</v>
      </c>
      <c r="B1198" s="59"/>
      <c r="C1198" s="59"/>
      <c r="D1198" s="13"/>
      <c r="E1198" s="13"/>
    </row>
    <row r="1199" spans="1:5" ht="12.75">
      <c r="A1199" s="34">
        <v>1193</v>
      </c>
      <c r="B1199" s="59"/>
      <c r="C1199" s="59"/>
      <c r="D1199" s="13"/>
      <c r="E1199" s="13"/>
    </row>
    <row r="1200" spans="1:5" ht="12.75">
      <c r="A1200" s="34">
        <v>1194</v>
      </c>
      <c r="B1200" s="59"/>
      <c r="C1200" s="59"/>
      <c r="D1200" s="13"/>
      <c r="E1200" s="13"/>
    </row>
    <row r="1201" spans="1:5" ht="12.75">
      <c r="A1201" s="34">
        <v>1195</v>
      </c>
      <c r="B1201" s="59"/>
      <c r="C1201" s="59"/>
      <c r="D1201" s="13"/>
      <c r="E1201" s="13"/>
    </row>
    <row r="1202" spans="1:5" ht="12.75">
      <c r="A1202" s="34">
        <v>1196</v>
      </c>
      <c r="B1202" s="59"/>
      <c r="C1202" s="59"/>
      <c r="D1202" s="13"/>
      <c r="E1202" s="13"/>
    </row>
    <row r="1203" spans="1:5" ht="12.75">
      <c r="A1203" s="34">
        <v>1197</v>
      </c>
      <c r="B1203" s="59"/>
      <c r="C1203" s="59"/>
      <c r="D1203" s="13"/>
      <c r="E1203" s="13"/>
    </row>
    <row r="1204" spans="1:5" ht="12.75">
      <c r="A1204" s="34">
        <v>1198</v>
      </c>
      <c r="B1204" s="59"/>
      <c r="C1204" s="59"/>
      <c r="D1204" s="13"/>
      <c r="E1204" s="13"/>
    </row>
    <row r="1205" spans="1:5" ht="12.75">
      <c r="A1205" s="34">
        <v>1199</v>
      </c>
      <c r="B1205" s="59"/>
      <c r="C1205" s="59"/>
      <c r="D1205" s="13"/>
      <c r="E1205" s="13"/>
    </row>
    <row r="1206" spans="1:5" ht="12.75">
      <c r="A1206" s="34">
        <v>1200</v>
      </c>
      <c r="B1206" s="59"/>
      <c r="C1206" s="59"/>
      <c r="D1206" s="13"/>
      <c r="E1206" s="13"/>
    </row>
    <row r="1207" spans="1:5" ht="12.75">
      <c r="A1207" s="34">
        <v>1201</v>
      </c>
      <c r="B1207" s="59"/>
      <c r="C1207" s="59"/>
      <c r="D1207" s="13"/>
      <c r="E1207" s="13"/>
    </row>
    <row r="1208" spans="1:5" ht="12.75">
      <c r="A1208" s="34">
        <v>1202</v>
      </c>
      <c r="B1208" s="59"/>
      <c r="C1208" s="59"/>
      <c r="D1208" s="13"/>
      <c r="E1208" s="13"/>
    </row>
    <row r="1209" spans="1:5" ht="12.75">
      <c r="A1209" s="34">
        <v>1203</v>
      </c>
      <c r="B1209" s="59"/>
      <c r="C1209" s="59"/>
      <c r="D1209" s="13"/>
      <c r="E1209" s="13"/>
    </row>
    <row r="1210" spans="1:5" ht="12.75">
      <c r="A1210" s="34">
        <v>1204</v>
      </c>
      <c r="B1210" s="59"/>
      <c r="C1210" s="59"/>
      <c r="D1210" s="13"/>
      <c r="E1210" s="13"/>
    </row>
    <row r="1211" spans="1:5" ht="12.75">
      <c r="A1211" s="34">
        <v>1205</v>
      </c>
      <c r="B1211" s="59"/>
      <c r="C1211" s="59"/>
      <c r="D1211" s="13"/>
      <c r="E1211" s="13"/>
    </row>
    <row r="1212" spans="1:5" ht="12.75">
      <c r="A1212" s="34">
        <v>1206</v>
      </c>
      <c r="B1212" s="59"/>
      <c r="C1212" s="59"/>
      <c r="D1212" s="13"/>
      <c r="E1212" s="13"/>
    </row>
    <row r="1213" spans="1:5" ht="12.75">
      <c r="A1213" s="34">
        <v>1207</v>
      </c>
      <c r="B1213" s="59"/>
      <c r="C1213" s="59"/>
      <c r="D1213" s="13"/>
      <c r="E1213" s="13"/>
    </row>
    <row r="1214" spans="1:5" ht="12.75">
      <c r="A1214" s="34">
        <v>1208</v>
      </c>
      <c r="B1214" s="59"/>
      <c r="C1214" s="59"/>
      <c r="D1214" s="13"/>
      <c r="E1214" s="13"/>
    </row>
    <row r="1215" spans="1:5" ht="12.75">
      <c r="A1215" s="34">
        <v>1209</v>
      </c>
      <c r="B1215" s="59"/>
      <c r="C1215" s="59"/>
      <c r="D1215" s="13"/>
      <c r="E1215" s="13"/>
    </row>
    <row r="1216" spans="1:5" ht="12.75">
      <c r="A1216" s="34">
        <v>1210</v>
      </c>
      <c r="B1216" s="59"/>
      <c r="C1216" s="59"/>
      <c r="D1216" s="13"/>
      <c r="E1216" s="13"/>
    </row>
    <row r="1217" spans="1:5" ht="12.75">
      <c r="A1217" s="34">
        <v>1211</v>
      </c>
      <c r="B1217" s="59"/>
      <c r="C1217" s="59"/>
      <c r="D1217" s="13"/>
      <c r="E1217" s="13"/>
    </row>
    <row r="1218" spans="1:5" ht="12.75">
      <c r="A1218" s="34">
        <v>1212</v>
      </c>
      <c r="B1218" s="59"/>
      <c r="C1218" s="59"/>
      <c r="D1218" s="13"/>
      <c r="E1218" s="13"/>
    </row>
    <row r="1219" spans="1:5" ht="12.75">
      <c r="A1219" s="34">
        <v>1213</v>
      </c>
      <c r="B1219" s="59"/>
      <c r="C1219" s="59"/>
      <c r="D1219" s="13"/>
      <c r="E1219" s="13"/>
    </row>
    <row r="1220" spans="1:5" ht="12.75">
      <c r="A1220" s="34">
        <v>1214</v>
      </c>
      <c r="B1220" s="59"/>
      <c r="C1220" s="59"/>
      <c r="D1220" s="13"/>
      <c r="E1220" s="13"/>
    </row>
    <row r="1221" spans="1:5" ht="12.75">
      <c r="A1221" s="34">
        <v>1215</v>
      </c>
      <c r="B1221" s="59"/>
      <c r="C1221" s="59"/>
      <c r="D1221" s="13"/>
      <c r="E1221" s="13"/>
    </row>
    <row r="1222" spans="1:5" ht="12.75">
      <c r="A1222" s="34">
        <v>1216</v>
      </c>
      <c r="B1222" s="59"/>
      <c r="C1222" s="59"/>
      <c r="D1222" s="13"/>
      <c r="E1222" s="13"/>
    </row>
    <row r="1223" spans="1:5" ht="12.75">
      <c r="A1223" s="34">
        <v>1217</v>
      </c>
      <c r="B1223" s="59"/>
      <c r="C1223" s="59"/>
      <c r="D1223" s="13"/>
      <c r="E1223" s="13"/>
    </row>
    <row r="1224" spans="1:5" ht="12.75">
      <c r="A1224" s="34">
        <v>1218</v>
      </c>
      <c r="B1224" s="59"/>
      <c r="C1224" s="59"/>
      <c r="D1224" s="13"/>
      <c r="E1224" s="13"/>
    </row>
    <row r="1225" spans="1:5" ht="12.75">
      <c r="A1225" s="34">
        <v>1219</v>
      </c>
      <c r="B1225" s="59"/>
      <c r="C1225" s="59"/>
      <c r="D1225" s="13"/>
      <c r="E1225" s="13"/>
    </row>
    <row r="1226" spans="1:5" ht="12.75">
      <c r="A1226" s="34">
        <v>1220</v>
      </c>
      <c r="B1226" s="59"/>
      <c r="C1226" s="59"/>
      <c r="D1226" s="13"/>
      <c r="E1226" s="13"/>
    </row>
    <row r="1227" spans="1:5" ht="12.75">
      <c r="A1227" s="34">
        <v>1221</v>
      </c>
      <c r="B1227" s="59"/>
      <c r="C1227" s="59"/>
      <c r="D1227" s="13"/>
      <c r="E1227" s="13"/>
    </row>
    <row r="1228" spans="1:5" ht="12.75">
      <c r="A1228" s="34">
        <v>1222</v>
      </c>
      <c r="B1228" s="59"/>
      <c r="C1228" s="59"/>
      <c r="D1228" s="13"/>
      <c r="E1228" s="13"/>
    </row>
    <row r="1229" spans="1:5" ht="12.75">
      <c r="A1229" s="34">
        <v>1223</v>
      </c>
      <c r="B1229" s="59"/>
      <c r="C1229" s="59"/>
      <c r="D1229" s="13"/>
      <c r="E1229" s="13"/>
    </row>
    <row r="1230" spans="1:5" ht="12.75">
      <c r="A1230" s="34">
        <v>1224</v>
      </c>
      <c r="B1230" s="59"/>
      <c r="C1230" s="59"/>
      <c r="D1230" s="13"/>
      <c r="E1230" s="13"/>
    </row>
    <row r="1231" spans="1:5" ht="12.75">
      <c r="A1231" s="34">
        <v>1225</v>
      </c>
      <c r="B1231" s="59"/>
      <c r="C1231" s="59"/>
      <c r="D1231" s="13"/>
      <c r="E1231" s="13"/>
    </row>
    <row r="1232" spans="1:5" ht="12.75">
      <c r="A1232" s="34">
        <v>1226</v>
      </c>
      <c r="B1232" s="59"/>
      <c r="C1232" s="59"/>
      <c r="D1232" s="13"/>
      <c r="E1232" s="13"/>
    </row>
    <row r="1233" spans="1:5" ht="12.75">
      <c r="A1233" s="34">
        <v>1227</v>
      </c>
      <c r="B1233" s="59"/>
      <c r="C1233" s="59"/>
      <c r="D1233" s="13"/>
      <c r="E1233" s="13"/>
    </row>
    <row r="1234" spans="1:5" ht="12.75">
      <c r="A1234" s="34">
        <v>1228</v>
      </c>
      <c r="B1234" s="59"/>
      <c r="C1234" s="59"/>
      <c r="D1234" s="13"/>
      <c r="E1234" s="13"/>
    </row>
    <row r="1235" spans="1:5" ht="12.75">
      <c r="A1235" s="34">
        <v>1229</v>
      </c>
      <c r="B1235" s="59"/>
      <c r="C1235" s="59"/>
      <c r="D1235" s="13"/>
      <c r="E1235" s="13"/>
    </row>
    <row r="1236" spans="1:5" ht="12.75">
      <c r="A1236" s="34">
        <v>1230</v>
      </c>
      <c r="B1236" s="59"/>
      <c r="C1236" s="59"/>
      <c r="D1236" s="13"/>
      <c r="E1236" s="13"/>
    </row>
    <row r="1237" spans="1:5" ht="12.75">
      <c r="A1237" s="34">
        <v>1231</v>
      </c>
      <c r="B1237" s="59"/>
      <c r="C1237" s="59"/>
      <c r="D1237" s="13"/>
      <c r="E1237" s="13"/>
    </row>
    <row r="1238" spans="1:5" ht="12.75">
      <c r="A1238" s="34">
        <v>1232</v>
      </c>
      <c r="B1238" s="59"/>
      <c r="C1238" s="59"/>
      <c r="D1238" s="13"/>
      <c r="E1238" s="13"/>
    </row>
    <row r="1239" spans="1:5" ht="12.75">
      <c r="A1239" s="34">
        <v>1233</v>
      </c>
      <c r="B1239" s="59"/>
      <c r="C1239" s="59"/>
      <c r="D1239" s="13"/>
      <c r="E1239" s="13"/>
    </row>
    <row r="1240" spans="1:5" ht="12.75">
      <c r="A1240" s="34">
        <v>1234</v>
      </c>
      <c r="B1240" s="59"/>
      <c r="C1240" s="59"/>
      <c r="D1240" s="13"/>
      <c r="E1240" s="13"/>
    </row>
    <row r="1241" spans="1:5" ht="12.75">
      <c r="A1241" s="34">
        <v>1235</v>
      </c>
      <c r="B1241" s="59"/>
      <c r="C1241" s="59"/>
      <c r="D1241" s="13"/>
      <c r="E1241" s="13"/>
    </row>
    <row r="1242" spans="1:5" ht="12.75">
      <c r="A1242" s="34">
        <v>1236</v>
      </c>
      <c r="B1242" s="59"/>
      <c r="C1242" s="59"/>
      <c r="D1242" s="13"/>
      <c r="E1242" s="13"/>
    </row>
    <row r="1243" spans="1:5" ht="12.75">
      <c r="A1243" s="34">
        <v>1237</v>
      </c>
      <c r="B1243" s="59"/>
      <c r="C1243" s="59"/>
      <c r="D1243" s="13"/>
      <c r="E1243" s="13"/>
    </row>
    <row r="1244" spans="1:5" ht="12.75">
      <c r="A1244" s="34">
        <v>1238</v>
      </c>
      <c r="B1244" s="59"/>
      <c r="C1244" s="59"/>
      <c r="D1244" s="13"/>
      <c r="E1244" s="13"/>
    </row>
    <row r="1245" spans="1:5" ht="12.75">
      <c r="A1245" s="34">
        <v>1239</v>
      </c>
      <c r="B1245" s="59"/>
      <c r="C1245" s="59"/>
      <c r="D1245" s="13"/>
      <c r="E1245" s="13"/>
    </row>
    <row r="1246" spans="1:5" ht="12.75">
      <c r="A1246" s="34">
        <v>1240</v>
      </c>
      <c r="B1246" s="59"/>
      <c r="C1246" s="59"/>
      <c r="D1246" s="13"/>
      <c r="E1246" s="13"/>
    </row>
    <row r="1247" spans="1:5" ht="12.75">
      <c r="A1247" s="34">
        <v>1241</v>
      </c>
      <c r="B1247" s="59"/>
      <c r="C1247" s="59"/>
      <c r="D1247" s="13"/>
      <c r="E1247" s="13"/>
    </row>
    <row r="1248" spans="1:5" ht="12.75">
      <c r="A1248" s="34">
        <v>1242</v>
      </c>
      <c r="B1248" s="59"/>
      <c r="C1248" s="59"/>
      <c r="D1248" s="13"/>
      <c r="E1248" s="13"/>
    </row>
    <row r="1249" spans="1:5" ht="12.75">
      <c r="A1249" s="34">
        <v>1243</v>
      </c>
      <c r="B1249" s="59"/>
      <c r="C1249" s="59"/>
      <c r="D1249" s="13"/>
      <c r="E1249" s="13"/>
    </row>
    <row r="1250" spans="1:5" ht="12.75">
      <c r="A1250" s="34">
        <v>1244</v>
      </c>
      <c r="B1250" s="59"/>
      <c r="C1250" s="59"/>
      <c r="D1250" s="13"/>
      <c r="E1250" s="13"/>
    </row>
    <row r="1251" spans="1:5" ht="12.75">
      <c r="A1251" s="34">
        <v>1245</v>
      </c>
      <c r="B1251" s="59"/>
      <c r="C1251" s="59"/>
      <c r="D1251" s="13"/>
      <c r="E1251" s="13"/>
    </row>
    <row r="1252" spans="1:5" ht="12.75">
      <c r="A1252" s="34">
        <v>1246</v>
      </c>
      <c r="B1252" s="59"/>
      <c r="C1252" s="59"/>
      <c r="D1252" s="13"/>
      <c r="E1252" s="13"/>
    </row>
    <row r="1253" spans="1:5" ht="12.75">
      <c r="A1253" s="34">
        <v>1247</v>
      </c>
      <c r="B1253" s="59"/>
      <c r="C1253" s="59"/>
      <c r="D1253" s="13"/>
      <c r="E1253" s="13"/>
    </row>
    <row r="1254" spans="1:5" ht="12.75">
      <c r="A1254" s="34">
        <v>1248</v>
      </c>
      <c r="B1254" s="59"/>
      <c r="C1254" s="59"/>
      <c r="D1254" s="13"/>
      <c r="E1254" s="13"/>
    </row>
    <row r="1255" spans="1:5" ht="12.75">
      <c r="A1255" s="34">
        <v>1249</v>
      </c>
      <c r="B1255" s="59"/>
      <c r="C1255" s="59"/>
      <c r="D1255" s="13"/>
      <c r="E1255" s="13"/>
    </row>
    <row r="1256" spans="1:5" ht="12.75">
      <c r="A1256" s="34">
        <v>1250</v>
      </c>
      <c r="B1256" s="59"/>
      <c r="C1256" s="59"/>
      <c r="D1256" s="13"/>
      <c r="E1256" s="13"/>
    </row>
    <row r="1257" spans="1:5" ht="12.75">
      <c r="A1257" s="34">
        <v>1251</v>
      </c>
      <c r="B1257" s="59"/>
      <c r="C1257" s="59"/>
      <c r="D1257" s="13"/>
      <c r="E1257" s="13"/>
    </row>
    <row r="1258" spans="1:5" ht="12.75">
      <c r="A1258" s="34">
        <v>1252</v>
      </c>
      <c r="B1258" s="59"/>
      <c r="C1258" s="59"/>
      <c r="D1258" s="13"/>
      <c r="E1258" s="13"/>
    </row>
    <row r="1259" spans="1:5" ht="12.75">
      <c r="A1259" s="34">
        <v>1253</v>
      </c>
      <c r="B1259" s="59"/>
      <c r="C1259" s="59"/>
      <c r="D1259" s="13"/>
      <c r="E1259" s="13"/>
    </row>
    <row r="1260" spans="1:5" ht="12.75">
      <c r="A1260" s="34">
        <v>1254</v>
      </c>
      <c r="B1260" s="59"/>
      <c r="C1260" s="59"/>
      <c r="D1260" s="13"/>
      <c r="E1260" s="13"/>
    </row>
    <row r="1261" spans="1:5" ht="12.75">
      <c r="A1261" s="34">
        <v>1255</v>
      </c>
      <c r="B1261" s="59"/>
      <c r="C1261" s="59"/>
      <c r="D1261" s="13"/>
      <c r="E1261" s="13"/>
    </row>
    <row r="1262" spans="1:5" ht="12.75">
      <c r="A1262" s="34">
        <v>1256</v>
      </c>
      <c r="B1262" s="59"/>
      <c r="C1262" s="59"/>
      <c r="D1262" s="13"/>
      <c r="E1262" s="13"/>
    </row>
    <row r="1263" spans="1:5" ht="12.75">
      <c r="A1263" s="34">
        <v>1257</v>
      </c>
      <c r="B1263" s="59"/>
      <c r="C1263" s="59"/>
      <c r="D1263" s="13"/>
      <c r="E1263" s="13"/>
    </row>
    <row r="1264" spans="1:5" ht="12.75">
      <c r="A1264" s="34">
        <v>1258</v>
      </c>
      <c r="B1264" s="59"/>
      <c r="C1264" s="59"/>
      <c r="D1264" s="13"/>
      <c r="E1264" s="13"/>
    </row>
    <row r="1265" spans="1:5" ht="12.75">
      <c r="A1265" s="34">
        <v>1259</v>
      </c>
      <c r="B1265" s="59"/>
      <c r="C1265" s="59"/>
      <c r="D1265" s="13"/>
      <c r="E1265" s="13"/>
    </row>
    <row r="1266" spans="1:5" ht="12.75">
      <c r="A1266" s="34">
        <v>1260</v>
      </c>
      <c r="B1266" s="59"/>
      <c r="C1266" s="59"/>
      <c r="D1266" s="13"/>
      <c r="E1266" s="13"/>
    </row>
    <row r="1267" spans="1:5" ht="12.75">
      <c r="A1267" s="34">
        <v>1261</v>
      </c>
      <c r="B1267" s="59"/>
      <c r="C1267" s="59"/>
      <c r="D1267" s="13"/>
      <c r="E1267" s="13"/>
    </row>
    <row r="1268" spans="1:5" ht="12.75">
      <c r="A1268" s="34">
        <v>1262</v>
      </c>
      <c r="B1268" s="59"/>
      <c r="C1268" s="59"/>
      <c r="D1268" s="13"/>
      <c r="E1268" s="13"/>
    </row>
    <row r="1269" spans="1:5" ht="12.75">
      <c r="A1269" s="34">
        <v>1263</v>
      </c>
      <c r="B1269" s="59"/>
      <c r="C1269" s="59"/>
      <c r="D1269" s="13"/>
      <c r="E1269" s="13"/>
    </row>
    <row r="1270" spans="1:5" ht="12.75">
      <c r="A1270" s="34">
        <v>1264</v>
      </c>
      <c r="B1270" s="59"/>
      <c r="C1270" s="59"/>
      <c r="D1270" s="13"/>
      <c r="E1270" s="13"/>
    </row>
    <row r="1271" spans="1:5" ht="12.75">
      <c r="A1271" s="34">
        <v>1265</v>
      </c>
      <c r="B1271" s="59"/>
      <c r="C1271" s="59"/>
      <c r="D1271" s="13"/>
      <c r="E1271" s="13"/>
    </row>
    <row r="1272" spans="1:5" ht="12.75">
      <c r="A1272" s="34">
        <v>1266</v>
      </c>
      <c r="B1272" s="59"/>
      <c r="C1272" s="59"/>
      <c r="D1272" s="13"/>
      <c r="E1272" s="13"/>
    </row>
    <row r="1273" spans="1:5" ht="12.75">
      <c r="A1273" s="34">
        <v>1267</v>
      </c>
      <c r="B1273" s="59"/>
      <c r="C1273" s="59"/>
      <c r="D1273" s="13"/>
      <c r="E1273" s="13"/>
    </row>
    <row r="1274" spans="1:5" ht="12.75">
      <c r="A1274" s="34">
        <v>1268</v>
      </c>
      <c r="B1274" s="59"/>
      <c r="C1274" s="59"/>
      <c r="D1274" s="13"/>
      <c r="E1274" s="13"/>
    </row>
    <row r="1275" spans="1:5" ht="12.75">
      <c r="A1275" s="34">
        <v>1269</v>
      </c>
      <c r="B1275" s="59"/>
      <c r="C1275" s="59"/>
      <c r="D1275" s="13"/>
      <c r="E1275" s="13"/>
    </row>
    <row r="1276" spans="1:5" ht="12.75">
      <c r="A1276" s="34">
        <v>1270</v>
      </c>
      <c r="B1276" s="59"/>
      <c r="C1276" s="59"/>
      <c r="D1276" s="13"/>
      <c r="E1276" s="13"/>
    </row>
    <row r="1277" spans="1:5" ht="12.75">
      <c r="A1277" s="34">
        <v>1271</v>
      </c>
      <c r="B1277" s="59"/>
      <c r="C1277" s="59"/>
      <c r="D1277" s="13"/>
      <c r="E1277" s="13"/>
    </row>
    <row r="1278" spans="1:5" ht="12.75">
      <c r="A1278" s="34">
        <v>1272</v>
      </c>
      <c r="B1278" s="59"/>
      <c r="C1278" s="59"/>
      <c r="D1278" s="13"/>
      <c r="E1278" s="13"/>
    </row>
    <row r="1279" spans="1:5" ht="12.75">
      <c r="A1279" s="34">
        <v>1273</v>
      </c>
      <c r="B1279" s="59"/>
      <c r="C1279" s="59"/>
      <c r="D1279" s="13"/>
      <c r="E1279" s="13"/>
    </row>
    <row r="1280" spans="1:5" ht="12.75">
      <c r="A1280" s="34">
        <v>1274</v>
      </c>
      <c r="B1280" s="59"/>
      <c r="C1280" s="59"/>
      <c r="D1280" s="13"/>
      <c r="E1280" s="13"/>
    </row>
    <row r="1281" spans="1:5" ht="12.75">
      <c r="A1281" s="34">
        <v>1275</v>
      </c>
      <c r="B1281" s="59"/>
      <c r="C1281" s="59"/>
      <c r="D1281" s="13"/>
      <c r="E1281" s="13"/>
    </row>
    <row r="1282" spans="1:5" ht="12.75">
      <c r="A1282" s="34">
        <v>1276</v>
      </c>
      <c r="B1282" s="59"/>
      <c r="C1282" s="59"/>
      <c r="D1282" s="13"/>
      <c r="E1282" s="13"/>
    </row>
    <row r="1283" spans="1:5" ht="12.75">
      <c r="A1283" s="34">
        <v>1277</v>
      </c>
      <c r="B1283" s="59"/>
      <c r="C1283" s="59"/>
      <c r="D1283" s="13"/>
      <c r="E1283" s="13"/>
    </row>
    <row r="1284" spans="1:5" ht="12.75">
      <c r="A1284" s="34">
        <v>1278</v>
      </c>
      <c r="B1284" s="59"/>
      <c r="C1284" s="59"/>
      <c r="D1284" s="13"/>
      <c r="E1284" s="13"/>
    </row>
    <row r="1285" spans="1:5" ht="12.75">
      <c r="A1285" s="34">
        <v>1279</v>
      </c>
      <c r="B1285" s="59"/>
      <c r="C1285" s="59"/>
      <c r="D1285" s="13"/>
      <c r="E1285" s="13"/>
    </row>
    <row r="1286" spans="1:5" ht="12.75">
      <c r="A1286" s="34">
        <v>1280</v>
      </c>
      <c r="B1286" s="59"/>
      <c r="C1286" s="59"/>
      <c r="D1286" s="13"/>
      <c r="E1286" s="13"/>
    </row>
    <row r="1287" spans="1:5" ht="12.75">
      <c r="A1287" s="34">
        <v>1281</v>
      </c>
      <c r="B1287" s="59"/>
      <c r="C1287" s="59"/>
      <c r="D1287" s="13"/>
      <c r="E1287" s="13"/>
    </row>
    <row r="1288" spans="1:5" ht="12.75">
      <c r="A1288" s="34">
        <v>1282</v>
      </c>
      <c r="B1288" s="59"/>
      <c r="C1288" s="59"/>
      <c r="D1288" s="13"/>
      <c r="E1288" s="13"/>
    </row>
    <row r="1289" spans="1:5" ht="12.75">
      <c r="A1289" s="34">
        <v>1283</v>
      </c>
      <c r="B1289" s="59"/>
      <c r="C1289" s="59"/>
      <c r="D1289" s="13"/>
      <c r="E1289" s="13"/>
    </row>
    <row r="1290" spans="1:5" ht="12.75">
      <c r="A1290" s="34">
        <v>1284</v>
      </c>
      <c r="B1290" s="59"/>
      <c r="C1290" s="59"/>
      <c r="D1290" s="13"/>
      <c r="E1290" s="13"/>
    </row>
    <row r="1291" spans="1:5" ht="12.75">
      <c r="A1291" s="34">
        <v>1285</v>
      </c>
      <c r="B1291" s="59"/>
      <c r="C1291" s="59"/>
      <c r="D1291" s="13"/>
      <c r="E1291" s="13"/>
    </row>
    <row r="1292" spans="1:5" ht="12.75">
      <c r="A1292" s="34">
        <v>1286</v>
      </c>
      <c r="B1292" s="59"/>
      <c r="C1292" s="59"/>
      <c r="D1292" s="13"/>
      <c r="E1292" s="13"/>
    </row>
    <row r="1293" spans="1:5" ht="12.75">
      <c r="A1293" s="34">
        <v>1287</v>
      </c>
      <c r="B1293" s="59"/>
      <c r="C1293" s="59"/>
      <c r="D1293" s="13"/>
      <c r="E1293" s="13"/>
    </row>
    <row r="1294" spans="1:5" ht="12.75">
      <c r="A1294" s="34">
        <v>1288</v>
      </c>
      <c r="B1294" s="59"/>
      <c r="C1294" s="59"/>
      <c r="D1294" s="13"/>
      <c r="E1294" s="13"/>
    </row>
    <row r="1295" spans="1:5" ht="12.75">
      <c r="A1295" s="34">
        <v>1289</v>
      </c>
      <c r="B1295" s="59"/>
      <c r="C1295" s="59"/>
      <c r="D1295" s="13"/>
      <c r="E1295" s="13"/>
    </row>
    <row r="1296" spans="1:5" ht="12.75">
      <c r="A1296" s="34">
        <v>1290</v>
      </c>
      <c r="B1296" s="59"/>
      <c r="C1296" s="59"/>
      <c r="D1296" s="13"/>
      <c r="E1296" s="13"/>
    </row>
    <row r="1297" spans="1:5" ht="12.75">
      <c r="A1297" s="34">
        <v>1291</v>
      </c>
      <c r="B1297" s="59"/>
      <c r="C1297" s="59"/>
      <c r="D1297" s="13"/>
      <c r="E1297" s="13"/>
    </row>
    <row r="1298" spans="1:5" ht="12.75">
      <c r="A1298" s="34">
        <v>1292</v>
      </c>
      <c r="B1298" s="59"/>
      <c r="C1298" s="59"/>
      <c r="D1298" s="13"/>
      <c r="E1298" s="13"/>
    </row>
    <row r="1299" spans="1:5" ht="12.75">
      <c r="A1299" s="34">
        <v>1293</v>
      </c>
      <c r="B1299" s="59"/>
      <c r="C1299" s="59"/>
      <c r="D1299" s="13"/>
      <c r="E1299" s="13"/>
    </row>
    <row r="1300" spans="1:5" ht="12.75">
      <c r="A1300" s="34">
        <v>1294</v>
      </c>
      <c r="B1300" s="59"/>
      <c r="C1300" s="59"/>
      <c r="D1300" s="13"/>
      <c r="E1300" s="13"/>
    </row>
    <row r="1301" spans="1:5" ht="12.75">
      <c r="A1301" s="34">
        <v>1295</v>
      </c>
      <c r="B1301" s="59"/>
      <c r="C1301" s="59"/>
      <c r="D1301" s="13"/>
      <c r="E1301" s="13"/>
    </row>
    <row r="1302" spans="1:5" ht="12.75">
      <c r="A1302" s="34">
        <v>1296</v>
      </c>
      <c r="B1302" s="59"/>
      <c r="C1302" s="59"/>
      <c r="D1302" s="13"/>
      <c r="E1302" s="13"/>
    </row>
    <row r="1303" spans="1:5" ht="12.75">
      <c r="A1303" s="34">
        <v>1297</v>
      </c>
      <c r="B1303" s="59"/>
      <c r="C1303" s="59"/>
      <c r="D1303" s="13"/>
      <c r="E1303" s="13"/>
    </row>
    <row r="1304" spans="1:5" ht="12.75">
      <c r="A1304" s="34">
        <v>1298</v>
      </c>
      <c r="B1304" s="59"/>
      <c r="C1304" s="59"/>
      <c r="D1304" s="13"/>
      <c r="E1304" s="13"/>
    </row>
    <row r="1305" spans="1:5" ht="12.75">
      <c r="A1305" s="34">
        <v>1299</v>
      </c>
      <c r="B1305" s="59"/>
      <c r="C1305" s="59"/>
      <c r="D1305" s="13"/>
      <c r="E1305" s="13"/>
    </row>
    <row r="1306" spans="1:5" ht="12.75">
      <c r="A1306" s="34">
        <v>1300</v>
      </c>
      <c r="B1306" s="59"/>
      <c r="C1306" s="59"/>
      <c r="D1306" s="13"/>
      <c r="E1306" s="13"/>
    </row>
    <row r="1307" spans="1:5" ht="12.75">
      <c r="A1307" s="34">
        <v>1301</v>
      </c>
      <c r="B1307" s="59"/>
      <c r="C1307" s="59"/>
      <c r="D1307" s="13"/>
      <c r="E1307" s="13"/>
    </row>
    <row r="1308" spans="1:5" ht="12.75">
      <c r="A1308" s="34">
        <v>1302</v>
      </c>
      <c r="B1308" s="59"/>
      <c r="C1308" s="59"/>
      <c r="D1308" s="13"/>
      <c r="E1308" s="13"/>
    </row>
    <row r="1309" spans="1:5" ht="12.75">
      <c r="A1309" s="34">
        <v>1303</v>
      </c>
      <c r="B1309" s="59"/>
      <c r="C1309" s="59"/>
      <c r="D1309" s="13"/>
      <c r="E1309" s="13"/>
    </row>
    <row r="1310" spans="1:5" ht="12.75">
      <c r="A1310" s="34">
        <v>1304</v>
      </c>
      <c r="B1310" s="59"/>
      <c r="C1310" s="59"/>
      <c r="D1310" s="13"/>
      <c r="E1310" s="13"/>
    </row>
    <row r="1311" spans="1:5" ht="12.75">
      <c r="A1311" s="34">
        <v>1305</v>
      </c>
      <c r="B1311" s="59"/>
      <c r="C1311" s="59"/>
      <c r="D1311" s="13"/>
      <c r="E1311" s="13"/>
    </row>
    <row r="1312" spans="1:5" ht="12.75">
      <c r="A1312" s="34">
        <v>1306</v>
      </c>
      <c r="B1312" s="59"/>
      <c r="C1312" s="59"/>
      <c r="D1312" s="13"/>
      <c r="E1312" s="13"/>
    </row>
    <row r="1313" spans="1:5" ht="12.75">
      <c r="A1313" s="34">
        <v>1307</v>
      </c>
      <c r="B1313" s="59"/>
      <c r="C1313" s="59"/>
      <c r="D1313" s="13"/>
      <c r="E1313" s="13"/>
    </row>
    <row r="1314" spans="1:5" ht="12.75">
      <c r="A1314" s="34">
        <v>1308</v>
      </c>
      <c r="B1314" s="59"/>
      <c r="C1314" s="59"/>
      <c r="D1314" s="13"/>
      <c r="E1314" s="13"/>
    </row>
    <row r="1315" spans="1:5" ht="12.75">
      <c r="A1315" s="34">
        <v>1309</v>
      </c>
      <c r="B1315" s="59"/>
      <c r="C1315" s="59"/>
      <c r="D1315" s="13"/>
      <c r="E1315" s="13"/>
    </row>
    <row r="1316" spans="1:5" ht="12.75">
      <c r="A1316" s="34">
        <v>1310</v>
      </c>
      <c r="B1316" s="59"/>
      <c r="C1316" s="59"/>
      <c r="D1316" s="13"/>
      <c r="E1316" s="13"/>
    </row>
    <row r="1317" spans="1:5" ht="12.75">
      <c r="A1317" s="34">
        <v>1311</v>
      </c>
      <c r="B1317" s="59"/>
      <c r="C1317" s="59"/>
      <c r="D1317" s="13"/>
      <c r="E1317" s="13"/>
    </row>
    <row r="1318" spans="1:5" ht="12.75">
      <c r="A1318" s="34">
        <v>1312</v>
      </c>
      <c r="B1318" s="59"/>
      <c r="C1318" s="59"/>
      <c r="D1318" s="13"/>
      <c r="E1318" s="13"/>
    </row>
    <row r="1319" spans="1:5" ht="12.75">
      <c r="A1319" s="34">
        <v>1313</v>
      </c>
      <c r="B1319" s="59"/>
      <c r="C1319" s="59"/>
      <c r="D1319" s="13"/>
      <c r="E1319" s="13"/>
    </row>
    <row r="1320" spans="1:5" ht="12.75">
      <c r="A1320" s="34">
        <v>1314</v>
      </c>
      <c r="B1320" s="59"/>
      <c r="C1320" s="59"/>
      <c r="D1320" s="13"/>
      <c r="E1320" s="13"/>
    </row>
    <row r="1321" spans="1:5" ht="12.75">
      <c r="A1321" s="34">
        <v>1315</v>
      </c>
      <c r="B1321" s="59"/>
      <c r="C1321" s="59"/>
      <c r="D1321" s="13"/>
      <c r="E1321" s="13"/>
    </row>
    <row r="1322" spans="1:5" ht="12.75">
      <c r="A1322" s="34">
        <v>1316</v>
      </c>
      <c r="B1322" s="59"/>
      <c r="C1322" s="59"/>
      <c r="D1322" s="13"/>
      <c r="E1322" s="13"/>
    </row>
    <row r="1323" spans="1:5" ht="12.75">
      <c r="A1323" s="34">
        <v>1317</v>
      </c>
      <c r="B1323" s="59"/>
      <c r="C1323" s="59"/>
      <c r="D1323" s="13"/>
      <c r="E1323" s="13"/>
    </row>
    <row r="1324" spans="1:5" ht="12.75">
      <c r="A1324" s="34">
        <v>1318</v>
      </c>
      <c r="B1324" s="59"/>
      <c r="C1324" s="59"/>
      <c r="D1324" s="13"/>
      <c r="E1324" s="13"/>
    </row>
    <row r="1325" spans="1:5" ht="12.75">
      <c r="A1325" s="34">
        <v>1319</v>
      </c>
      <c r="B1325" s="59"/>
      <c r="C1325" s="59"/>
      <c r="D1325" s="13"/>
      <c r="E1325" s="13"/>
    </row>
    <row r="1326" spans="1:5" ht="12.75">
      <c r="A1326" s="34">
        <v>1320</v>
      </c>
      <c r="B1326" s="59"/>
      <c r="C1326" s="59"/>
      <c r="D1326" s="13"/>
      <c r="E1326" s="13"/>
    </row>
    <row r="1327" spans="1:5" ht="12.75">
      <c r="A1327" s="34">
        <v>1321</v>
      </c>
      <c r="B1327" s="59"/>
      <c r="C1327" s="59"/>
      <c r="D1327" s="13"/>
      <c r="E1327" s="13"/>
    </row>
    <row r="1328" spans="1:5" ht="12.75">
      <c r="A1328" s="34">
        <v>1322</v>
      </c>
      <c r="B1328" s="59"/>
      <c r="C1328" s="59"/>
      <c r="D1328" s="13"/>
      <c r="E1328" s="13"/>
    </row>
    <row r="1329" spans="1:5" ht="12.75">
      <c r="A1329" s="34">
        <v>1323</v>
      </c>
      <c r="B1329" s="59"/>
      <c r="C1329" s="59"/>
      <c r="D1329" s="13"/>
      <c r="E1329" s="13"/>
    </row>
    <row r="1330" spans="1:5" ht="12.75">
      <c r="A1330" s="34">
        <v>1324</v>
      </c>
      <c r="B1330" s="59"/>
      <c r="C1330" s="59"/>
      <c r="D1330" s="13"/>
      <c r="E1330" s="13"/>
    </row>
    <row r="1331" spans="1:5" ht="12.75">
      <c r="A1331" s="34">
        <v>1325</v>
      </c>
      <c r="B1331" s="59"/>
      <c r="C1331" s="59"/>
      <c r="D1331" s="13"/>
      <c r="E1331" s="13"/>
    </row>
    <row r="1332" spans="1:5" ht="12.75">
      <c r="A1332" s="34">
        <v>1326</v>
      </c>
      <c r="B1332" s="59"/>
      <c r="C1332" s="59"/>
      <c r="D1332" s="13"/>
      <c r="E1332" s="13"/>
    </row>
    <row r="1333" spans="1:5" ht="12.75">
      <c r="A1333" s="34">
        <v>1327</v>
      </c>
      <c r="B1333" s="59"/>
      <c r="C1333" s="59"/>
      <c r="D1333" s="13"/>
      <c r="E1333" s="13"/>
    </row>
    <row r="1334" spans="1:5" ht="12.75">
      <c r="A1334" s="34">
        <v>1328</v>
      </c>
      <c r="B1334" s="59"/>
      <c r="C1334" s="59"/>
      <c r="D1334" s="13"/>
      <c r="E1334" s="13"/>
    </row>
    <row r="1335" spans="1:5" ht="12.75">
      <c r="A1335" s="34">
        <v>1329</v>
      </c>
      <c r="B1335" s="59"/>
      <c r="C1335" s="59"/>
      <c r="D1335" s="13"/>
      <c r="E1335" s="13"/>
    </row>
    <row r="1336" spans="1:5" ht="12.75">
      <c r="A1336" s="34">
        <v>1330</v>
      </c>
      <c r="B1336" s="59"/>
      <c r="C1336" s="59"/>
      <c r="D1336" s="13"/>
      <c r="E1336" s="13"/>
    </row>
    <row r="1337" spans="1:5" ht="12.75">
      <c r="A1337" s="34">
        <v>1331</v>
      </c>
      <c r="B1337" s="59"/>
      <c r="C1337" s="59"/>
      <c r="D1337" s="13"/>
      <c r="E1337" s="13"/>
    </row>
    <row r="1338" spans="1:5" ht="12.75">
      <c r="A1338" s="34">
        <v>1332</v>
      </c>
      <c r="B1338" s="59"/>
      <c r="C1338" s="59"/>
      <c r="D1338" s="13"/>
      <c r="E1338" s="13"/>
    </row>
    <row r="1339" spans="1:5" ht="12.75">
      <c r="A1339" s="34">
        <v>1333</v>
      </c>
      <c r="B1339" s="59"/>
      <c r="C1339" s="59"/>
      <c r="D1339" s="13"/>
      <c r="E1339" s="13"/>
    </row>
    <row r="1340" spans="1:5" ht="12.75">
      <c r="A1340" s="34">
        <v>1334</v>
      </c>
      <c r="B1340" s="59"/>
      <c r="C1340" s="59"/>
      <c r="D1340" s="13"/>
      <c r="E1340" s="13"/>
    </row>
    <row r="1341" spans="1:5" ht="12.75">
      <c r="A1341" s="34">
        <v>1335</v>
      </c>
      <c r="B1341" s="59"/>
      <c r="C1341" s="59"/>
      <c r="D1341" s="13"/>
      <c r="E1341" s="13"/>
    </row>
    <row r="1342" spans="1:5" ht="12.75">
      <c r="A1342" s="34">
        <v>1336</v>
      </c>
      <c r="B1342" s="59"/>
      <c r="C1342" s="59"/>
      <c r="D1342" s="13"/>
      <c r="E1342" s="13"/>
    </row>
    <row r="1343" spans="1:5" ht="12.75">
      <c r="A1343" s="34">
        <v>1337</v>
      </c>
      <c r="B1343" s="59"/>
      <c r="C1343" s="59"/>
      <c r="D1343" s="13"/>
      <c r="E1343" s="13"/>
    </row>
    <row r="1344" spans="1:5" ht="12.75">
      <c r="A1344" s="34">
        <v>1338</v>
      </c>
      <c r="B1344" s="59"/>
      <c r="C1344" s="59"/>
      <c r="D1344" s="13"/>
      <c r="E1344" s="13"/>
    </row>
    <row r="1345" spans="1:5" ht="12.75">
      <c r="A1345" s="34">
        <v>1339</v>
      </c>
      <c r="B1345" s="59"/>
      <c r="C1345" s="59"/>
      <c r="D1345" s="13"/>
      <c r="E1345" s="13"/>
    </row>
    <row r="1346" spans="1:5" ht="12.75">
      <c r="A1346" s="34">
        <v>1340</v>
      </c>
      <c r="B1346" s="59"/>
      <c r="C1346" s="59"/>
      <c r="D1346" s="13"/>
      <c r="E1346" s="13"/>
    </row>
    <row r="1347" spans="1:5" ht="12.75">
      <c r="A1347" s="34">
        <v>1341</v>
      </c>
      <c r="B1347" s="59"/>
      <c r="C1347" s="59"/>
      <c r="D1347" s="13"/>
      <c r="E1347" s="13"/>
    </row>
    <row r="1348" spans="1:5" ht="12.75">
      <c r="A1348" s="34">
        <v>1342</v>
      </c>
      <c r="B1348" s="59"/>
      <c r="C1348" s="59"/>
      <c r="D1348" s="13"/>
      <c r="E1348" s="13"/>
    </row>
    <row r="1349" spans="1:5" ht="12.75">
      <c r="A1349" s="34">
        <v>1343</v>
      </c>
      <c r="B1349" s="59"/>
      <c r="C1349" s="59"/>
      <c r="D1349" s="13"/>
      <c r="E1349" s="13"/>
    </row>
    <row r="1350" spans="1:5" ht="12.75">
      <c r="A1350" s="34">
        <v>1344</v>
      </c>
      <c r="B1350" s="59"/>
      <c r="C1350" s="59"/>
      <c r="D1350" s="13"/>
      <c r="E1350" s="13"/>
    </row>
    <row r="1351" spans="1:5" ht="12.75">
      <c r="A1351" s="34">
        <v>1345</v>
      </c>
      <c r="B1351" s="59"/>
      <c r="C1351" s="59"/>
      <c r="D1351" s="13"/>
      <c r="E1351" s="13"/>
    </row>
    <row r="1352" spans="1:5" ht="12.75">
      <c r="A1352" s="34">
        <v>1346</v>
      </c>
      <c r="B1352" s="59"/>
      <c r="C1352" s="59"/>
      <c r="D1352" s="13"/>
      <c r="E1352" s="13"/>
    </row>
    <row r="1353" spans="1:5" ht="12.75">
      <c r="A1353" s="34">
        <v>1347</v>
      </c>
      <c r="B1353" s="59"/>
      <c r="C1353" s="59"/>
      <c r="D1353" s="13"/>
      <c r="E1353" s="13"/>
    </row>
    <row r="1354" spans="1:5" ht="12.75">
      <c r="A1354" s="34">
        <v>1348</v>
      </c>
      <c r="B1354" s="59"/>
      <c r="C1354" s="59"/>
      <c r="D1354" s="13"/>
      <c r="E1354" s="13"/>
    </row>
    <row r="1355" spans="1:5" ht="12.75">
      <c r="A1355" s="34">
        <v>1349</v>
      </c>
      <c r="B1355" s="59"/>
      <c r="C1355" s="59"/>
      <c r="D1355" s="13"/>
      <c r="E1355" s="13"/>
    </row>
    <row r="1356" spans="1:5" ht="12.75">
      <c r="A1356" s="34">
        <v>1350</v>
      </c>
      <c r="B1356" s="59"/>
      <c r="C1356" s="59"/>
      <c r="D1356" s="13"/>
      <c r="E1356" s="13"/>
    </row>
    <row r="1357" spans="1:5" ht="12.75">
      <c r="A1357" s="34">
        <v>1351</v>
      </c>
      <c r="B1357" s="59"/>
      <c r="C1357" s="59"/>
      <c r="D1357" s="13"/>
      <c r="E1357" s="13"/>
    </row>
    <row r="1358" spans="1:5" ht="12.75">
      <c r="A1358" s="34">
        <v>1352</v>
      </c>
      <c r="B1358" s="59"/>
      <c r="C1358" s="59"/>
      <c r="D1358" s="13"/>
      <c r="E1358" s="13"/>
    </row>
    <row r="1359" spans="1:5" ht="12.75">
      <c r="A1359" s="34">
        <v>1353</v>
      </c>
      <c r="B1359" s="59"/>
      <c r="C1359" s="59"/>
      <c r="D1359" s="13"/>
      <c r="E1359" s="13"/>
    </row>
    <row r="1360" spans="1:5" ht="12.75">
      <c r="A1360" s="34">
        <v>1354</v>
      </c>
      <c r="B1360" s="59"/>
      <c r="C1360" s="59"/>
      <c r="D1360" s="13"/>
      <c r="E1360" s="13"/>
    </row>
    <row r="1361" spans="1:5" ht="12.75">
      <c r="A1361" s="34">
        <v>1355</v>
      </c>
      <c r="B1361" s="59"/>
      <c r="C1361" s="59"/>
      <c r="D1361" s="13"/>
      <c r="E1361" s="13"/>
    </row>
    <row r="1362" spans="1:5" ht="12.75">
      <c r="A1362" s="34">
        <v>1356</v>
      </c>
      <c r="B1362" s="59"/>
      <c r="C1362" s="59"/>
      <c r="D1362" s="13"/>
      <c r="E1362" s="13"/>
    </row>
    <row r="1363" spans="1:5" ht="12.75">
      <c r="A1363" s="34">
        <v>1357</v>
      </c>
      <c r="B1363" s="59"/>
      <c r="C1363" s="59"/>
      <c r="D1363" s="13"/>
      <c r="E1363" s="13"/>
    </row>
    <row r="1364" spans="1:5" ht="12.75">
      <c r="A1364" s="34">
        <v>1358</v>
      </c>
      <c r="B1364" s="59"/>
      <c r="C1364" s="59"/>
      <c r="D1364" s="13"/>
      <c r="E1364" s="13"/>
    </row>
    <row r="1365" spans="1:5" ht="12.75">
      <c r="A1365" s="34">
        <v>1359</v>
      </c>
      <c r="B1365" s="59"/>
      <c r="C1365" s="59"/>
      <c r="D1365" s="13"/>
      <c r="E1365" s="13"/>
    </row>
    <row r="1366" spans="1:5" ht="12.75">
      <c r="A1366" s="34">
        <v>1360</v>
      </c>
      <c r="B1366" s="59"/>
      <c r="C1366" s="59"/>
      <c r="D1366" s="13"/>
      <c r="E1366" s="13"/>
    </row>
    <row r="1367" spans="1:5" ht="12.75">
      <c r="A1367" s="34">
        <v>1361</v>
      </c>
      <c r="B1367" s="59"/>
      <c r="C1367" s="59"/>
      <c r="D1367" s="13"/>
      <c r="E1367" s="13"/>
    </row>
    <row r="1368" spans="1:5" ht="12.75">
      <c r="A1368" s="34">
        <v>1362</v>
      </c>
      <c r="B1368" s="59"/>
      <c r="C1368" s="59"/>
      <c r="D1368" s="13"/>
      <c r="E1368" s="13"/>
    </row>
    <row r="1369" spans="1:5" ht="12.75">
      <c r="A1369" s="34">
        <v>1363</v>
      </c>
      <c r="B1369" s="59"/>
      <c r="C1369" s="59"/>
      <c r="D1369" s="13"/>
      <c r="E1369" s="13"/>
    </row>
    <row r="1370" spans="1:5" ht="12.75">
      <c r="A1370" s="34">
        <v>1364</v>
      </c>
      <c r="B1370" s="59"/>
      <c r="C1370" s="59"/>
      <c r="D1370" s="13"/>
      <c r="E1370" s="13"/>
    </row>
    <row r="1371" spans="1:5" ht="12.75">
      <c r="A1371" s="34">
        <v>1365</v>
      </c>
      <c r="B1371" s="59"/>
      <c r="C1371" s="59"/>
      <c r="D1371" s="13"/>
      <c r="E1371" s="13"/>
    </row>
    <row r="1372" spans="1:5" ht="12.75">
      <c r="A1372" s="34">
        <v>1366</v>
      </c>
      <c r="B1372" s="59"/>
      <c r="C1372" s="59"/>
      <c r="D1372" s="13"/>
      <c r="E1372" s="13"/>
    </row>
    <row r="1373" spans="1:5" ht="12.75">
      <c r="A1373" s="34">
        <v>1367</v>
      </c>
      <c r="B1373" s="59"/>
      <c r="C1373" s="59"/>
      <c r="D1373" s="13"/>
      <c r="E1373" s="13"/>
    </row>
    <row r="1374" spans="1:5" ht="12.75">
      <c r="A1374" s="34">
        <v>1368</v>
      </c>
      <c r="B1374" s="59"/>
      <c r="C1374" s="59"/>
      <c r="D1374" s="13"/>
      <c r="E1374" s="13"/>
    </row>
    <row r="1375" spans="1:5" ht="12.75">
      <c r="A1375" s="34">
        <v>1369</v>
      </c>
      <c r="B1375" s="59"/>
      <c r="C1375" s="59"/>
      <c r="D1375" s="13"/>
      <c r="E1375" s="13"/>
    </row>
    <row r="1376" spans="1:5" ht="12.75">
      <c r="A1376" s="34">
        <v>1370</v>
      </c>
      <c r="B1376" s="59"/>
      <c r="C1376" s="59"/>
      <c r="D1376" s="13"/>
      <c r="E1376" s="13"/>
    </row>
    <row r="1377" spans="1:5" ht="12.75">
      <c r="A1377" s="34">
        <v>1371</v>
      </c>
      <c r="B1377" s="59"/>
      <c r="C1377" s="59"/>
      <c r="D1377" s="13"/>
      <c r="E1377" s="13"/>
    </row>
    <row r="1378" spans="1:5" ht="12.75">
      <c r="A1378" s="34">
        <v>1372</v>
      </c>
      <c r="B1378" s="59"/>
      <c r="C1378" s="59"/>
      <c r="D1378" s="13"/>
      <c r="E1378" s="13"/>
    </row>
    <row r="1379" spans="1:5" ht="12.75">
      <c r="A1379" s="34">
        <v>1373</v>
      </c>
      <c r="B1379" s="59"/>
      <c r="C1379" s="59"/>
      <c r="D1379" s="13"/>
      <c r="E1379" s="13"/>
    </row>
    <row r="1380" spans="1:5" ht="12.75">
      <c r="A1380" s="34">
        <v>1374</v>
      </c>
      <c r="B1380" s="59"/>
      <c r="C1380" s="59"/>
      <c r="D1380" s="13"/>
      <c r="E1380" s="13"/>
    </row>
    <row r="1381" spans="1:5" ht="12.75">
      <c r="A1381" s="34">
        <v>1375</v>
      </c>
      <c r="B1381" s="59"/>
      <c r="C1381" s="59"/>
      <c r="D1381" s="13"/>
      <c r="E1381" s="13"/>
    </row>
    <row r="1382" spans="1:5" ht="12.75">
      <c r="A1382" s="34">
        <v>1376</v>
      </c>
      <c r="B1382" s="59"/>
      <c r="C1382" s="59"/>
      <c r="D1382" s="13"/>
      <c r="E1382" s="13"/>
    </row>
    <row r="1383" spans="1:5" ht="12.75">
      <c r="A1383" s="34">
        <v>1377</v>
      </c>
      <c r="B1383" s="59"/>
      <c r="C1383" s="59"/>
      <c r="D1383" s="13"/>
      <c r="E1383" s="13"/>
    </row>
    <row r="1384" spans="1:5" ht="12.75">
      <c r="A1384" s="34">
        <v>1378</v>
      </c>
      <c r="B1384" s="59"/>
      <c r="C1384" s="59"/>
      <c r="D1384" s="13"/>
      <c r="E1384" s="13"/>
    </row>
    <row r="1385" spans="1:5" ht="12.75">
      <c r="A1385" s="34">
        <v>1379</v>
      </c>
      <c r="B1385" s="59"/>
      <c r="C1385" s="59"/>
      <c r="D1385" s="13"/>
      <c r="E1385" s="13"/>
    </row>
    <row r="1386" spans="1:5" ht="12.75">
      <c r="A1386" s="34">
        <v>1380</v>
      </c>
      <c r="B1386" s="59"/>
      <c r="C1386" s="59"/>
      <c r="D1386" s="13"/>
      <c r="E1386" s="13"/>
    </row>
    <row r="1387" spans="1:5" ht="12.75">
      <c r="A1387" s="34">
        <v>1381</v>
      </c>
      <c r="B1387" s="59"/>
      <c r="C1387" s="59"/>
      <c r="D1387" s="13"/>
      <c r="E1387" s="13"/>
    </row>
    <row r="1388" spans="1:5" ht="12.75">
      <c r="A1388" s="34">
        <v>1382</v>
      </c>
      <c r="B1388" s="59"/>
      <c r="C1388" s="59"/>
      <c r="D1388" s="13"/>
      <c r="E1388" s="13"/>
    </row>
    <row r="1389" spans="1:5" ht="12.75">
      <c r="A1389" s="34">
        <v>1383</v>
      </c>
      <c r="B1389" s="59"/>
      <c r="C1389" s="59"/>
      <c r="D1389" s="13"/>
      <c r="E1389" s="13"/>
    </row>
    <row r="1390" spans="1:5" ht="12.75">
      <c r="A1390" s="34">
        <v>1384</v>
      </c>
      <c r="B1390" s="59"/>
      <c r="C1390" s="59"/>
      <c r="D1390" s="13"/>
      <c r="E1390" s="13"/>
    </row>
    <row r="1391" spans="1:5" ht="12.75">
      <c r="A1391" s="34">
        <v>1385</v>
      </c>
      <c r="B1391" s="59"/>
      <c r="C1391" s="59"/>
      <c r="D1391" s="13"/>
      <c r="E1391" s="13"/>
    </row>
    <row r="1392" spans="1:5" ht="12.75">
      <c r="A1392" s="34">
        <v>1386</v>
      </c>
      <c r="B1392" s="59"/>
      <c r="C1392" s="59"/>
      <c r="D1392" s="13"/>
      <c r="E1392" s="13"/>
    </row>
    <row r="1393" spans="1:5" ht="12.75">
      <c r="A1393" s="34">
        <v>1387</v>
      </c>
      <c r="B1393" s="59"/>
      <c r="C1393" s="59"/>
      <c r="D1393" s="13"/>
      <c r="E1393" s="13"/>
    </row>
    <row r="1394" spans="1:5" ht="12.75">
      <c r="A1394" s="34">
        <v>1388</v>
      </c>
      <c r="B1394" s="59"/>
      <c r="C1394" s="59"/>
      <c r="D1394" s="13"/>
      <c r="E1394" s="13"/>
    </row>
    <row r="1395" spans="1:5" ht="12.75">
      <c r="A1395" s="34">
        <v>1389</v>
      </c>
      <c r="B1395" s="59"/>
      <c r="C1395" s="59"/>
      <c r="D1395" s="13"/>
      <c r="E1395" s="13"/>
    </row>
    <row r="1396" spans="1:5" ht="12.75">
      <c r="A1396" s="34">
        <v>1390</v>
      </c>
      <c r="B1396" s="59"/>
      <c r="C1396" s="59"/>
      <c r="D1396" s="13"/>
      <c r="E1396" s="13"/>
    </row>
    <row r="1397" spans="1:5" ht="12.75">
      <c r="A1397" s="34">
        <v>1391</v>
      </c>
      <c r="B1397" s="59"/>
      <c r="C1397" s="59"/>
      <c r="D1397" s="13"/>
      <c r="E1397" s="13"/>
    </row>
    <row r="1398" spans="1:5" ht="12.75">
      <c r="A1398" s="34">
        <v>1392</v>
      </c>
      <c r="B1398" s="59"/>
      <c r="C1398" s="59"/>
      <c r="D1398" s="13"/>
      <c r="E1398" s="13"/>
    </row>
    <row r="1399" spans="1:5" ht="12.75">
      <c r="A1399" s="34">
        <v>1393</v>
      </c>
      <c r="B1399" s="59"/>
      <c r="C1399" s="59"/>
      <c r="D1399" s="13"/>
      <c r="E1399" s="13"/>
    </row>
    <row r="1400" spans="1:5" ht="12.75">
      <c r="A1400" s="34">
        <v>1394</v>
      </c>
      <c r="B1400" s="59"/>
      <c r="C1400" s="59"/>
      <c r="D1400" s="13"/>
      <c r="E1400" s="13"/>
    </row>
    <row r="1401" spans="1:5" ht="12.75">
      <c r="A1401" s="34">
        <v>1395</v>
      </c>
      <c r="B1401" s="59"/>
      <c r="C1401" s="59"/>
      <c r="D1401" s="13"/>
      <c r="E1401" s="13"/>
    </row>
    <row r="1402" spans="1:5" ht="12.75">
      <c r="A1402" s="34">
        <v>1396</v>
      </c>
      <c r="B1402" s="59"/>
      <c r="C1402" s="59"/>
      <c r="D1402" s="13"/>
      <c r="E1402" s="13"/>
    </row>
    <row r="1403" spans="1:5" ht="12.75">
      <c r="A1403" s="34">
        <v>1397</v>
      </c>
      <c r="B1403" s="59"/>
      <c r="C1403" s="59"/>
      <c r="D1403" s="13"/>
      <c r="E1403" s="13"/>
    </row>
    <row r="1404" spans="1:5" ht="12.75">
      <c r="A1404" s="34">
        <v>1398</v>
      </c>
      <c r="B1404" s="59"/>
      <c r="C1404" s="59"/>
      <c r="D1404" s="13"/>
      <c r="E1404" s="13"/>
    </row>
    <row r="1405" spans="1:5" ht="12.75">
      <c r="A1405" s="34">
        <v>1399</v>
      </c>
      <c r="B1405" s="59"/>
      <c r="C1405" s="59"/>
      <c r="D1405" s="13"/>
      <c r="E1405" s="13"/>
    </row>
    <row r="1406" spans="1:5" ht="12.75">
      <c r="A1406" s="34">
        <v>1400</v>
      </c>
      <c r="B1406" s="59"/>
      <c r="C1406" s="59"/>
      <c r="D1406" s="13"/>
      <c r="E1406" s="13"/>
    </row>
    <row r="1407" spans="1:5" ht="12.75">
      <c r="A1407" s="34">
        <v>1401</v>
      </c>
      <c r="B1407" s="59"/>
      <c r="C1407" s="59"/>
      <c r="D1407" s="13"/>
      <c r="E1407" s="13"/>
    </row>
    <row r="1408" spans="1:5" ht="12.75">
      <c r="A1408" s="34">
        <v>1402</v>
      </c>
      <c r="B1408" s="59"/>
      <c r="C1408" s="59"/>
      <c r="D1408" s="13"/>
      <c r="E1408" s="13"/>
    </row>
    <row r="1409" spans="1:5" ht="12.75">
      <c r="A1409" s="34">
        <v>1403</v>
      </c>
      <c r="B1409" s="59"/>
      <c r="C1409" s="59"/>
      <c r="D1409" s="13"/>
      <c r="E1409" s="13"/>
    </row>
    <row r="1410" spans="1:5" ht="12.75">
      <c r="A1410" s="34">
        <v>1404</v>
      </c>
      <c r="B1410" s="59"/>
      <c r="C1410" s="59"/>
      <c r="D1410" s="13"/>
      <c r="E1410" s="13"/>
    </row>
    <row r="1411" spans="1:5" ht="12.75">
      <c r="A1411" s="34">
        <v>1405</v>
      </c>
      <c r="B1411" s="59"/>
      <c r="C1411" s="59"/>
      <c r="D1411" s="13"/>
      <c r="E1411" s="13"/>
    </row>
    <row r="1412" spans="1:5" ht="12.75">
      <c r="A1412" s="34">
        <v>1406</v>
      </c>
      <c r="B1412" s="59"/>
      <c r="C1412" s="59"/>
      <c r="D1412" s="13"/>
      <c r="E1412" s="13"/>
    </row>
    <row r="1413" spans="1:5" ht="12.75">
      <c r="A1413" s="34">
        <v>1407</v>
      </c>
      <c r="B1413" s="59"/>
      <c r="C1413" s="59"/>
      <c r="D1413" s="13"/>
      <c r="E1413" s="13"/>
    </row>
    <row r="1414" spans="1:5" ht="12.75">
      <c r="A1414" s="34">
        <v>1408</v>
      </c>
      <c r="B1414" s="59"/>
      <c r="C1414" s="59"/>
      <c r="D1414" s="13"/>
      <c r="E1414" s="13"/>
    </row>
    <row r="1415" spans="1:5" ht="12.75">
      <c r="A1415" s="34">
        <v>1409</v>
      </c>
      <c r="B1415" s="59"/>
      <c r="C1415" s="59"/>
      <c r="D1415" s="13"/>
      <c r="E1415" s="13"/>
    </row>
    <row r="1416" spans="1:5" ht="12.75">
      <c r="A1416" s="34">
        <v>1410</v>
      </c>
      <c r="B1416" s="59"/>
      <c r="C1416" s="59"/>
      <c r="D1416" s="13"/>
      <c r="E1416" s="13"/>
    </row>
    <row r="1417" spans="1:5" ht="12.75">
      <c r="A1417" s="34">
        <v>1411</v>
      </c>
      <c r="B1417" s="59"/>
      <c r="C1417" s="59"/>
      <c r="D1417" s="13"/>
      <c r="E1417" s="13"/>
    </row>
    <row r="1418" spans="1:5" ht="12.75">
      <c r="A1418" s="34">
        <v>1412</v>
      </c>
      <c r="B1418" s="59"/>
      <c r="C1418" s="59"/>
      <c r="D1418" s="13"/>
      <c r="E1418" s="13"/>
    </row>
    <row r="1419" spans="1:5" ht="12.75">
      <c r="A1419" s="34">
        <v>1413</v>
      </c>
      <c r="B1419" s="59"/>
      <c r="C1419" s="59"/>
      <c r="D1419" s="13"/>
      <c r="E1419" s="13"/>
    </row>
    <row r="1420" spans="1:5" ht="12.75">
      <c r="A1420" s="34">
        <v>1414</v>
      </c>
      <c r="B1420" s="59"/>
      <c r="C1420" s="59"/>
      <c r="D1420" s="13"/>
      <c r="E1420" s="13"/>
    </row>
    <row r="1421" spans="1:5" ht="12.75">
      <c r="A1421" s="34">
        <v>1415</v>
      </c>
      <c r="B1421" s="59"/>
      <c r="C1421" s="59"/>
      <c r="D1421" s="13"/>
      <c r="E1421" s="13"/>
    </row>
    <row r="1422" spans="1:5" ht="12.75">
      <c r="A1422" s="34">
        <v>1416</v>
      </c>
      <c r="B1422" s="59"/>
      <c r="C1422" s="59"/>
      <c r="D1422" s="13"/>
      <c r="E1422" s="13"/>
    </row>
    <row r="1423" spans="1:5" ht="12.75">
      <c r="A1423" s="34">
        <v>1417</v>
      </c>
      <c r="B1423" s="59"/>
      <c r="C1423" s="59"/>
      <c r="D1423" s="13"/>
      <c r="E1423" s="13"/>
    </row>
    <row r="1424" spans="1:5" ht="12.75">
      <c r="A1424" s="34">
        <v>1418</v>
      </c>
      <c r="B1424" s="59"/>
      <c r="C1424" s="59"/>
      <c r="D1424" s="13"/>
      <c r="E1424" s="13"/>
    </row>
    <row r="1425" spans="1:5" ht="12.75">
      <c r="A1425" s="34">
        <v>1419</v>
      </c>
      <c r="B1425" s="59"/>
      <c r="C1425" s="59"/>
      <c r="D1425" s="13"/>
      <c r="E1425" s="13"/>
    </row>
    <row r="1426" spans="1:5" ht="12.75">
      <c r="A1426" s="34">
        <v>1420</v>
      </c>
      <c r="B1426" s="59"/>
      <c r="C1426" s="59"/>
      <c r="D1426" s="13"/>
      <c r="E1426" s="13"/>
    </row>
    <row r="1427" spans="1:5" ht="12.75">
      <c r="A1427" s="34">
        <v>1421</v>
      </c>
      <c r="B1427" s="59"/>
      <c r="C1427" s="59"/>
      <c r="D1427" s="13"/>
      <c r="E1427" s="13"/>
    </row>
    <row r="1428" spans="1:5" ht="12.75">
      <c r="A1428" s="34">
        <v>1422</v>
      </c>
      <c r="B1428" s="59"/>
      <c r="C1428" s="59"/>
      <c r="D1428" s="13"/>
      <c r="E1428" s="13"/>
    </row>
    <row r="1429" spans="1:5" ht="12.75">
      <c r="A1429" s="34">
        <v>1423</v>
      </c>
      <c r="B1429" s="59"/>
      <c r="C1429" s="59"/>
      <c r="D1429" s="13"/>
      <c r="E1429" s="13"/>
    </row>
    <row r="1430" spans="1:5" ht="12.75">
      <c r="A1430" s="34">
        <v>1424</v>
      </c>
      <c r="B1430" s="59"/>
      <c r="C1430" s="59"/>
      <c r="D1430" s="13"/>
      <c r="E1430" s="13"/>
    </row>
    <row r="1431" spans="1:5" ht="12.75">
      <c r="A1431" s="34">
        <v>1425</v>
      </c>
      <c r="B1431" s="59"/>
      <c r="C1431" s="59"/>
      <c r="D1431" s="13"/>
      <c r="E1431" s="13"/>
    </row>
    <row r="1432" spans="1:5" ht="12.75">
      <c r="A1432" s="34">
        <v>1426</v>
      </c>
      <c r="B1432" s="59"/>
      <c r="C1432" s="59"/>
      <c r="D1432" s="13"/>
      <c r="E1432" s="13"/>
    </row>
    <row r="1433" spans="1:5" ht="12.75">
      <c r="A1433" s="34">
        <v>1427</v>
      </c>
      <c r="B1433" s="59"/>
      <c r="C1433" s="59"/>
      <c r="D1433" s="13"/>
      <c r="E1433" s="13"/>
    </row>
    <row r="1434" spans="1:5" ht="12.75">
      <c r="A1434" s="34">
        <v>1428</v>
      </c>
      <c r="B1434" s="59"/>
      <c r="C1434" s="59"/>
      <c r="D1434" s="13"/>
      <c r="E1434" s="13"/>
    </row>
    <row r="1435" spans="1:5" ht="12.75">
      <c r="A1435" s="34">
        <v>1429</v>
      </c>
      <c r="B1435" s="59"/>
      <c r="C1435" s="59"/>
      <c r="D1435" s="13"/>
      <c r="E1435" s="13"/>
    </row>
    <row r="1436" spans="1:5" ht="12.75">
      <c r="A1436" s="34">
        <v>1430</v>
      </c>
      <c r="B1436" s="59"/>
      <c r="C1436" s="59"/>
      <c r="D1436" s="13"/>
      <c r="E1436" s="13"/>
    </row>
    <row r="1437" spans="1:5" ht="12.75">
      <c r="A1437" s="34">
        <v>1431</v>
      </c>
      <c r="B1437" s="59"/>
      <c r="C1437" s="59"/>
      <c r="D1437" s="13"/>
      <c r="E1437" s="13"/>
    </row>
    <row r="1438" spans="1:5" ht="12.75">
      <c r="A1438" s="34">
        <v>1432</v>
      </c>
      <c r="B1438" s="59"/>
      <c r="C1438" s="59"/>
      <c r="D1438" s="13"/>
      <c r="E1438" s="13"/>
    </row>
    <row r="1439" spans="1:5" ht="12.75">
      <c r="A1439" s="34">
        <v>1433</v>
      </c>
      <c r="B1439" s="59"/>
      <c r="C1439" s="59"/>
      <c r="D1439" s="13"/>
      <c r="E1439" s="13"/>
    </row>
    <row r="1440" spans="1:5" ht="12.75">
      <c r="A1440" s="34">
        <v>1434</v>
      </c>
      <c r="B1440" s="59"/>
      <c r="C1440" s="59"/>
      <c r="D1440" s="13"/>
      <c r="E1440" s="13"/>
    </row>
    <row r="1441" spans="1:5" ht="12.75">
      <c r="A1441" s="34">
        <v>1435</v>
      </c>
      <c r="B1441" s="59"/>
      <c r="C1441" s="59"/>
      <c r="D1441" s="13"/>
      <c r="E1441" s="13"/>
    </row>
    <row r="1442" spans="1:5" ht="12.75">
      <c r="A1442" s="34">
        <v>1436</v>
      </c>
      <c r="B1442" s="59"/>
      <c r="C1442" s="59"/>
      <c r="D1442" s="13"/>
      <c r="E1442" s="13"/>
    </row>
    <row r="1443" spans="1:5" ht="12.75">
      <c r="A1443" s="34">
        <v>1437</v>
      </c>
      <c r="B1443" s="59"/>
      <c r="C1443" s="59"/>
      <c r="D1443" s="13"/>
      <c r="E1443" s="13"/>
    </row>
    <row r="1444" spans="1:5" ht="12.75">
      <c r="A1444" s="34">
        <v>1438</v>
      </c>
      <c r="B1444" s="59"/>
      <c r="C1444" s="59"/>
      <c r="D1444" s="13"/>
      <c r="E1444" s="13"/>
    </row>
    <row r="1445" spans="1:5" ht="12.75">
      <c r="A1445" s="34">
        <v>1439</v>
      </c>
      <c r="B1445" s="59"/>
      <c r="C1445" s="59"/>
      <c r="D1445" s="13"/>
      <c r="E1445" s="13"/>
    </row>
    <row r="1446" spans="1:5" ht="12.75">
      <c r="A1446" s="34">
        <v>1440</v>
      </c>
      <c r="B1446" s="59"/>
      <c r="C1446" s="59"/>
      <c r="D1446" s="13"/>
      <c r="E1446" s="13"/>
    </row>
    <row r="1447" spans="1:5" ht="12.75">
      <c r="A1447" s="34">
        <v>1441</v>
      </c>
      <c r="B1447" s="59"/>
      <c r="C1447" s="59"/>
      <c r="D1447" s="13"/>
      <c r="E1447" s="13"/>
    </row>
    <row r="1448" spans="1:5" ht="12.75">
      <c r="A1448" s="34">
        <v>1442</v>
      </c>
      <c r="B1448" s="59"/>
      <c r="C1448" s="59"/>
      <c r="D1448" s="13"/>
      <c r="E1448" s="13"/>
    </row>
    <row r="1449" spans="1:5" ht="12.75">
      <c r="A1449" s="34">
        <v>1443</v>
      </c>
      <c r="B1449" s="59"/>
      <c r="C1449" s="59"/>
      <c r="D1449" s="13"/>
      <c r="E1449" s="13"/>
    </row>
    <row r="1450" spans="1:5" ht="12.75">
      <c r="A1450" s="34">
        <v>1444</v>
      </c>
      <c r="B1450" s="59"/>
      <c r="C1450" s="59"/>
      <c r="D1450" s="13"/>
      <c r="E1450" s="13"/>
    </row>
    <row r="1451" spans="1:5" ht="12.75">
      <c r="A1451" s="34">
        <v>1445</v>
      </c>
      <c r="B1451" s="59"/>
      <c r="C1451" s="59"/>
      <c r="D1451" s="13"/>
      <c r="E1451" s="13"/>
    </row>
    <row r="1452" spans="1:5" ht="12.75">
      <c r="A1452" s="34">
        <v>1446</v>
      </c>
      <c r="B1452" s="59"/>
      <c r="C1452" s="59"/>
      <c r="D1452" s="13"/>
      <c r="E1452" s="13"/>
    </row>
    <row r="1453" spans="1:5" ht="12.75">
      <c r="A1453" s="34">
        <v>1447</v>
      </c>
      <c r="B1453" s="59"/>
      <c r="C1453" s="59"/>
      <c r="D1453" s="13"/>
      <c r="E1453" s="13"/>
    </row>
    <row r="1454" spans="1:5" ht="12.75">
      <c r="A1454" s="34">
        <v>1448</v>
      </c>
      <c r="B1454" s="59"/>
      <c r="C1454" s="59"/>
      <c r="D1454" s="13"/>
      <c r="E1454" s="13"/>
    </row>
    <row r="1455" spans="1:5" ht="12.75">
      <c r="A1455" s="34">
        <v>1449</v>
      </c>
      <c r="B1455" s="59"/>
      <c r="C1455" s="59"/>
      <c r="D1455" s="13"/>
      <c r="E1455" s="13"/>
    </row>
    <row r="1456" spans="1:5" ht="12.75">
      <c r="A1456" s="34">
        <v>1450</v>
      </c>
      <c r="B1456" s="59"/>
      <c r="C1456" s="59"/>
      <c r="D1456" s="13"/>
      <c r="E1456" s="13"/>
    </row>
    <row r="1457" spans="1:5" ht="12.75">
      <c r="A1457" s="34">
        <v>1451</v>
      </c>
      <c r="B1457" s="59"/>
      <c r="C1457" s="59"/>
      <c r="D1457" s="13"/>
      <c r="E1457" s="13"/>
    </row>
    <row r="1458" spans="1:5" ht="12.75">
      <c r="A1458" s="34">
        <v>1452</v>
      </c>
      <c r="B1458" s="59"/>
      <c r="C1458" s="59"/>
      <c r="D1458" s="13"/>
      <c r="E1458" s="13"/>
    </row>
    <row r="1459" spans="1:5" ht="12.75">
      <c r="A1459" s="34">
        <v>1453</v>
      </c>
      <c r="B1459" s="59"/>
      <c r="C1459" s="59"/>
      <c r="D1459" s="13"/>
      <c r="E1459" s="13"/>
    </row>
    <row r="1460" spans="1:5" ht="12.75">
      <c r="A1460" s="34">
        <v>1454</v>
      </c>
      <c r="B1460" s="59"/>
      <c r="C1460" s="59"/>
      <c r="D1460" s="13"/>
      <c r="E1460" s="13"/>
    </row>
    <row r="1461" spans="1:5" ht="12.75">
      <c r="A1461" s="34">
        <v>1455</v>
      </c>
      <c r="B1461" s="59"/>
      <c r="C1461" s="59"/>
      <c r="D1461" s="13"/>
      <c r="E1461" s="13"/>
    </row>
    <row r="1462" spans="1:5" ht="12.75">
      <c r="A1462" s="34">
        <v>1456</v>
      </c>
      <c r="B1462" s="59"/>
      <c r="C1462" s="59"/>
      <c r="D1462" s="13"/>
      <c r="E1462" s="13"/>
    </row>
    <row r="1463" spans="1:5" ht="12.75">
      <c r="A1463" s="34">
        <v>1457</v>
      </c>
      <c r="B1463" s="59"/>
      <c r="C1463" s="59"/>
      <c r="D1463" s="13"/>
      <c r="E1463" s="13"/>
    </row>
    <row r="1464" spans="1:5" ht="12.75">
      <c r="A1464" s="34">
        <v>1458</v>
      </c>
      <c r="B1464" s="59"/>
      <c r="C1464" s="59"/>
      <c r="D1464" s="13"/>
      <c r="E1464" s="13"/>
    </row>
    <row r="1465" spans="1:5" ht="12.75">
      <c r="A1465" s="34">
        <v>1459</v>
      </c>
      <c r="B1465" s="59"/>
      <c r="C1465" s="59"/>
      <c r="D1465" s="13"/>
      <c r="E1465" s="13"/>
    </row>
    <row r="1466" spans="1:5" ht="12.75">
      <c r="A1466" s="34">
        <v>1460</v>
      </c>
      <c r="B1466" s="59"/>
      <c r="C1466" s="59"/>
      <c r="D1466" s="13"/>
      <c r="E1466" s="13"/>
    </row>
    <row r="1467" spans="1:5" ht="12.75">
      <c r="A1467" s="34">
        <v>1461</v>
      </c>
      <c r="B1467" s="59"/>
      <c r="C1467" s="59"/>
      <c r="D1467" s="13"/>
      <c r="E1467" s="13"/>
    </row>
    <row r="1468" spans="1:5" ht="12.75">
      <c r="A1468" s="34">
        <v>1462</v>
      </c>
      <c r="B1468" s="59"/>
      <c r="C1468" s="59"/>
      <c r="D1468" s="13"/>
      <c r="E1468" s="13"/>
    </row>
    <row r="1469" spans="1:5" ht="12.75">
      <c r="A1469" s="34">
        <v>1463</v>
      </c>
      <c r="B1469" s="59"/>
      <c r="C1469" s="59"/>
      <c r="D1469" s="13"/>
      <c r="E1469" s="13"/>
    </row>
    <row r="1470" spans="1:5" ht="12.75">
      <c r="A1470" s="34">
        <v>1464</v>
      </c>
      <c r="B1470" s="59"/>
      <c r="C1470" s="59"/>
      <c r="D1470" s="13"/>
      <c r="E1470" s="13"/>
    </row>
    <row r="1471" spans="1:5" ht="12.75">
      <c r="A1471" s="34">
        <v>1465</v>
      </c>
      <c r="B1471" s="59"/>
      <c r="C1471" s="59"/>
      <c r="D1471" s="13"/>
      <c r="E1471" s="13"/>
    </row>
    <row r="1472" spans="1:5" ht="12.75">
      <c r="A1472" s="34">
        <v>1466</v>
      </c>
      <c r="B1472" s="59"/>
      <c r="C1472" s="59"/>
      <c r="D1472" s="13"/>
      <c r="E1472" s="13"/>
    </row>
    <row r="1473" spans="1:5" ht="12.75">
      <c r="A1473" s="34">
        <v>1467</v>
      </c>
      <c r="B1473" s="59"/>
      <c r="C1473" s="59"/>
      <c r="D1473" s="13"/>
      <c r="E1473" s="13"/>
    </row>
    <row r="1474" spans="1:5" ht="12.75">
      <c r="A1474" s="34">
        <v>1468</v>
      </c>
      <c r="B1474" s="59"/>
      <c r="C1474" s="59"/>
      <c r="D1474" s="13"/>
      <c r="E1474" s="13"/>
    </row>
    <row r="1475" spans="1:5" ht="12.75">
      <c r="A1475" s="34">
        <v>1469</v>
      </c>
      <c r="B1475" s="59"/>
      <c r="C1475" s="59"/>
      <c r="D1475" s="13"/>
      <c r="E1475" s="13"/>
    </row>
    <row r="1476" spans="1:5" ht="12.75">
      <c r="A1476" s="34">
        <v>1470</v>
      </c>
      <c r="B1476" s="59"/>
      <c r="C1476" s="59"/>
      <c r="D1476" s="13"/>
      <c r="E1476" s="13"/>
    </row>
    <row r="1477" spans="1:5" ht="12.75">
      <c r="A1477" s="34">
        <v>1471</v>
      </c>
      <c r="B1477" s="59"/>
      <c r="C1477" s="59"/>
      <c r="D1477" s="13"/>
      <c r="E1477" s="13"/>
    </row>
    <row r="1478" spans="1:5" ht="12.75">
      <c r="A1478" s="34">
        <v>1472</v>
      </c>
      <c r="B1478" s="59"/>
      <c r="C1478" s="59"/>
      <c r="D1478" s="13"/>
      <c r="E1478" s="13"/>
    </row>
    <row r="1479" spans="1:5" ht="12.75">
      <c r="A1479" s="34">
        <v>1473</v>
      </c>
      <c r="B1479" s="59"/>
      <c r="C1479" s="59"/>
      <c r="D1479" s="13"/>
      <c r="E1479" s="13"/>
    </row>
    <row r="1480" spans="1:5" ht="12.75">
      <c r="A1480" s="34">
        <v>1474</v>
      </c>
      <c r="B1480" s="59"/>
      <c r="C1480" s="59"/>
      <c r="D1480" s="13"/>
      <c r="E1480" s="13"/>
    </row>
    <row r="1481" spans="1:5" ht="12.75">
      <c r="A1481" s="34">
        <v>1475</v>
      </c>
      <c r="B1481" s="59"/>
      <c r="C1481" s="59"/>
      <c r="D1481" s="13"/>
      <c r="E1481" s="13"/>
    </row>
    <row r="1482" spans="1:5" ht="12.75">
      <c r="A1482" s="34">
        <v>1476</v>
      </c>
      <c r="B1482" s="59"/>
      <c r="C1482" s="59"/>
      <c r="D1482" s="13"/>
      <c r="E1482" s="13"/>
    </row>
    <row r="1483" spans="1:5" ht="12.75">
      <c r="A1483" s="34">
        <v>1477</v>
      </c>
      <c r="B1483" s="59"/>
      <c r="C1483" s="59"/>
      <c r="D1483" s="13"/>
      <c r="E1483" s="13"/>
    </row>
    <row r="1484" spans="1:5" ht="12.75">
      <c r="A1484" s="34">
        <v>1478</v>
      </c>
      <c r="B1484" s="59"/>
      <c r="C1484" s="59"/>
      <c r="D1484" s="13"/>
      <c r="E1484" s="13"/>
    </row>
    <row r="1485" spans="1:5" ht="12.75">
      <c r="A1485" s="34">
        <v>1479</v>
      </c>
      <c r="B1485" s="59"/>
      <c r="C1485" s="59"/>
      <c r="D1485" s="13"/>
      <c r="E1485" s="13"/>
    </row>
    <row r="1486" spans="1:5" ht="12.75">
      <c r="A1486" s="34">
        <v>1480</v>
      </c>
      <c r="B1486" s="59"/>
      <c r="C1486" s="59"/>
      <c r="D1486" s="13"/>
      <c r="E1486" s="13"/>
    </row>
    <row r="1487" spans="1:5" ht="12.75">
      <c r="A1487" s="34">
        <v>1481</v>
      </c>
      <c r="B1487" s="59"/>
      <c r="C1487" s="59"/>
      <c r="D1487" s="13"/>
      <c r="E1487" s="13"/>
    </row>
    <row r="1488" spans="1:5" ht="12.75">
      <c r="A1488" s="34">
        <v>1482</v>
      </c>
      <c r="B1488" s="59"/>
      <c r="C1488" s="59"/>
      <c r="D1488" s="13"/>
      <c r="E1488" s="13"/>
    </row>
    <row r="1489" spans="1:5" ht="12.75">
      <c r="A1489" s="34">
        <v>1483</v>
      </c>
      <c r="B1489" s="59"/>
      <c r="C1489" s="59"/>
      <c r="D1489" s="13"/>
      <c r="E1489" s="13"/>
    </row>
    <row r="1490" spans="1:5" ht="12.75">
      <c r="A1490" s="34">
        <v>1484</v>
      </c>
      <c r="B1490" s="59"/>
      <c r="C1490" s="59"/>
      <c r="D1490" s="13"/>
      <c r="E1490" s="13"/>
    </row>
    <row r="1491" spans="1:5" ht="12.75">
      <c r="A1491" s="34">
        <v>1485</v>
      </c>
      <c r="B1491" s="59"/>
      <c r="C1491" s="59"/>
      <c r="D1491" s="13"/>
      <c r="E1491" s="13"/>
    </row>
    <row r="1492" spans="1:5" ht="12.75">
      <c r="A1492" s="34">
        <v>1486</v>
      </c>
      <c r="B1492" s="59"/>
      <c r="C1492" s="59"/>
      <c r="D1492" s="13"/>
      <c r="E1492" s="13"/>
    </row>
    <row r="1493" spans="1:5" ht="12.75">
      <c r="A1493" s="34">
        <v>1487</v>
      </c>
      <c r="B1493" s="59"/>
      <c r="C1493" s="59"/>
      <c r="D1493" s="13"/>
      <c r="E1493" s="13"/>
    </row>
    <row r="1494" spans="1:5" ht="12.75">
      <c r="A1494" s="34">
        <v>1488</v>
      </c>
      <c r="B1494" s="59"/>
      <c r="C1494" s="59"/>
      <c r="D1494" s="13"/>
      <c r="E1494" s="13"/>
    </row>
    <row r="1495" spans="1:5" ht="12.75">
      <c r="A1495" s="34">
        <v>1489</v>
      </c>
      <c r="B1495" s="59"/>
      <c r="C1495" s="59"/>
      <c r="D1495" s="13"/>
      <c r="E1495" s="13"/>
    </row>
    <row r="1496" spans="1:5" ht="12.75">
      <c r="A1496" s="34">
        <v>1490</v>
      </c>
      <c r="B1496" s="59"/>
      <c r="C1496" s="59"/>
      <c r="D1496" s="13"/>
      <c r="E1496" s="13"/>
    </row>
    <row r="1497" spans="1:5" ht="12.75">
      <c r="A1497" s="34">
        <v>1491</v>
      </c>
      <c r="B1497" s="59"/>
      <c r="C1497" s="59"/>
      <c r="D1497" s="13"/>
      <c r="E1497" s="13"/>
    </row>
    <row r="1498" spans="1:5" ht="12.75">
      <c r="A1498" s="34">
        <v>1492</v>
      </c>
      <c r="B1498" s="59"/>
      <c r="C1498" s="59"/>
      <c r="D1498" s="13"/>
      <c r="E1498" s="13"/>
    </row>
    <row r="1499" spans="1:5" ht="12.75">
      <c r="A1499" s="34">
        <v>1493</v>
      </c>
      <c r="B1499" s="59"/>
      <c r="C1499" s="59"/>
      <c r="D1499" s="13"/>
      <c r="E1499" s="13"/>
    </row>
    <row r="1500" spans="1:5" ht="12.75">
      <c r="A1500" s="34">
        <v>1494</v>
      </c>
      <c r="B1500" s="59"/>
      <c r="C1500" s="59"/>
      <c r="D1500" s="13"/>
      <c r="E1500" s="13"/>
    </row>
    <row r="1501" spans="1:5" ht="12.75">
      <c r="A1501" s="34">
        <v>1495</v>
      </c>
      <c r="B1501" s="59"/>
      <c r="C1501" s="59"/>
      <c r="D1501" s="13"/>
      <c r="E1501" s="13"/>
    </row>
    <row r="1502" spans="1:5" ht="12.75">
      <c r="A1502" s="34">
        <v>1496</v>
      </c>
      <c r="B1502" s="59"/>
      <c r="C1502" s="59"/>
      <c r="D1502" s="13"/>
      <c r="E1502" s="13"/>
    </row>
    <row r="1503" spans="1:5" ht="12.75">
      <c r="A1503" s="34">
        <v>1497</v>
      </c>
      <c r="B1503" s="59"/>
      <c r="C1503" s="59"/>
      <c r="D1503" s="13"/>
      <c r="E1503" s="13"/>
    </row>
    <row r="1504" spans="1:5" ht="12.75">
      <c r="A1504" s="34">
        <v>1498</v>
      </c>
      <c r="B1504" s="59"/>
      <c r="C1504" s="59"/>
      <c r="D1504" s="13"/>
      <c r="E1504" s="13"/>
    </row>
    <row r="1505" spans="1:5" ht="12.75">
      <c r="A1505" s="34">
        <v>1499</v>
      </c>
      <c r="B1505" s="59"/>
      <c r="C1505" s="59"/>
      <c r="D1505" s="13"/>
      <c r="E1505" s="13"/>
    </row>
    <row r="1506" spans="1:5" ht="12.75">
      <c r="A1506" s="34">
        <v>1500</v>
      </c>
      <c r="B1506" s="59"/>
      <c r="C1506" s="59"/>
      <c r="D1506" s="13"/>
      <c r="E1506" s="13"/>
    </row>
    <row r="1507" spans="1:5" ht="12.75">
      <c r="A1507" s="34">
        <v>1501</v>
      </c>
      <c r="B1507" s="59"/>
      <c r="C1507" s="59"/>
      <c r="D1507" s="13"/>
      <c r="E1507" s="13"/>
    </row>
    <row r="1508" spans="1:5" ht="12.75">
      <c r="A1508" s="34">
        <v>1502</v>
      </c>
      <c r="B1508" s="59"/>
      <c r="C1508" s="59"/>
      <c r="D1508" s="13"/>
      <c r="E1508" s="13"/>
    </row>
    <row r="1509" spans="1:5" ht="12.75">
      <c r="A1509" s="34">
        <v>1503</v>
      </c>
      <c r="B1509" s="59"/>
      <c r="C1509" s="59"/>
      <c r="D1509" s="13"/>
      <c r="E1509" s="13"/>
    </row>
    <row r="1510" spans="1:5" ht="12.75">
      <c r="A1510" s="34">
        <v>1504</v>
      </c>
      <c r="B1510" s="59"/>
      <c r="C1510" s="59"/>
      <c r="D1510" s="13"/>
      <c r="E1510" s="13"/>
    </row>
    <row r="1511" spans="1:5" ht="12.75">
      <c r="A1511" s="34">
        <v>1505</v>
      </c>
      <c r="B1511" s="59"/>
      <c r="C1511" s="59"/>
      <c r="D1511" s="13"/>
      <c r="E1511" s="13"/>
    </row>
    <row r="1512" spans="1:5" ht="12.75">
      <c r="A1512" s="34">
        <v>1506</v>
      </c>
      <c r="B1512" s="59"/>
      <c r="C1512" s="59"/>
      <c r="D1512" s="13"/>
      <c r="E1512" s="13"/>
    </row>
    <row r="1513" spans="1:5" ht="12.75">
      <c r="A1513" s="34">
        <v>1507</v>
      </c>
      <c r="B1513" s="59"/>
      <c r="C1513" s="59"/>
      <c r="D1513" s="13"/>
      <c r="E1513" s="13"/>
    </row>
    <row r="1514" spans="1:5" ht="12.75">
      <c r="A1514" s="34">
        <v>1508</v>
      </c>
      <c r="B1514" s="59"/>
      <c r="C1514" s="59"/>
      <c r="D1514" s="13"/>
      <c r="E1514" s="13"/>
    </row>
    <row r="1515" spans="1:5" ht="12.75">
      <c r="A1515" s="34">
        <v>1509</v>
      </c>
      <c r="B1515" s="59"/>
      <c r="C1515" s="59"/>
      <c r="D1515" s="13"/>
      <c r="E1515" s="13"/>
    </row>
    <row r="1516" spans="1:5" ht="12.75">
      <c r="A1516" s="34">
        <v>1510</v>
      </c>
      <c r="B1516" s="59"/>
      <c r="C1516" s="59"/>
      <c r="D1516" s="13"/>
      <c r="E1516" s="13"/>
    </row>
    <row r="1517" spans="1:5" ht="12.75">
      <c r="A1517" s="34">
        <v>1511</v>
      </c>
      <c r="B1517" s="59"/>
      <c r="C1517" s="59"/>
      <c r="D1517" s="13"/>
      <c r="E1517" s="13"/>
    </row>
    <row r="1518" spans="1:5" ht="12.75">
      <c r="A1518" s="34">
        <v>1512</v>
      </c>
      <c r="B1518" s="59"/>
      <c r="C1518" s="59"/>
      <c r="D1518" s="13"/>
      <c r="E1518" s="13"/>
    </row>
    <row r="1519" spans="1:5" ht="12.75">
      <c r="A1519" s="34">
        <v>1513</v>
      </c>
      <c r="B1519" s="59"/>
      <c r="C1519" s="59"/>
      <c r="D1519" s="13"/>
      <c r="E1519" s="13"/>
    </row>
    <row r="1520" spans="1:5" ht="12.75">
      <c r="A1520" s="34">
        <v>1514</v>
      </c>
      <c r="B1520" s="59"/>
      <c r="C1520" s="59"/>
      <c r="D1520" s="13"/>
      <c r="E1520" s="13"/>
    </row>
    <row r="1521" spans="1:5" ht="12.75">
      <c r="A1521" s="34">
        <v>1515</v>
      </c>
      <c r="B1521" s="59"/>
      <c r="C1521" s="59"/>
      <c r="D1521" s="13"/>
      <c r="E1521" s="13"/>
    </row>
    <row r="1522" spans="1:5" ht="12.75">
      <c r="A1522" s="34">
        <v>1516</v>
      </c>
      <c r="B1522" s="59"/>
      <c r="C1522" s="59"/>
      <c r="D1522" s="13"/>
      <c r="E1522" s="13"/>
    </row>
    <row r="1523" spans="1:5" ht="12.75">
      <c r="A1523" s="34">
        <v>1517</v>
      </c>
      <c r="B1523" s="59"/>
      <c r="C1523" s="59"/>
      <c r="D1523" s="13"/>
      <c r="E1523" s="13"/>
    </row>
    <row r="1524" spans="1:5" ht="12.75">
      <c r="A1524" s="34">
        <v>1518</v>
      </c>
      <c r="B1524" s="59"/>
      <c r="C1524" s="59"/>
      <c r="D1524" s="13"/>
      <c r="E1524" s="13"/>
    </row>
    <row r="1525" spans="1:5" ht="12.75">
      <c r="A1525" s="34">
        <v>1519</v>
      </c>
      <c r="B1525" s="59"/>
      <c r="C1525" s="59"/>
      <c r="D1525" s="13"/>
      <c r="E1525" s="13"/>
    </row>
    <row r="1526" spans="1:5" ht="12.75">
      <c r="A1526" s="34">
        <v>1520</v>
      </c>
      <c r="B1526" s="59"/>
      <c r="C1526" s="59"/>
      <c r="D1526" s="13"/>
      <c r="E1526" s="13"/>
    </row>
    <row r="1527" spans="1:5" ht="12.75">
      <c r="A1527" s="34">
        <v>1521</v>
      </c>
      <c r="B1527" s="59"/>
      <c r="C1527" s="59"/>
      <c r="D1527" s="13"/>
      <c r="E1527" s="13"/>
    </row>
    <row r="1528" spans="1:5" ht="12.75">
      <c r="A1528" s="34">
        <v>1522</v>
      </c>
      <c r="B1528" s="59"/>
      <c r="C1528" s="59"/>
      <c r="D1528" s="13"/>
      <c r="E1528" s="13"/>
    </row>
    <row r="1529" spans="1:5" ht="12.75">
      <c r="A1529" s="34">
        <v>1523</v>
      </c>
      <c r="B1529" s="59"/>
      <c r="C1529" s="59"/>
      <c r="D1529" s="13"/>
      <c r="E1529" s="13"/>
    </row>
    <row r="1530" spans="1:5" ht="12.75">
      <c r="A1530" s="34">
        <v>1524</v>
      </c>
      <c r="B1530" s="59"/>
      <c r="C1530" s="59"/>
      <c r="D1530" s="13"/>
      <c r="E1530" s="13"/>
    </row>
    <row r="1531" spans="1:5" ht="12.75">
      <c r="A1531" s="34">
        <v>1525</v>
      </c>
      <c r="B1531" s="59"/>
      <c r="C1531" s="59"/>
      <c r="D1531" s="13"/>
      <c r="E1531" s="13"/>
    </row>
    <row r="1532" spans="1:5" ht="12.75">
      <c r="A1532" s="34">
        <v>1526</v>
      </c>
      <c r="B1532" s="59"/>
      <c r="C1532" s="59"/>
      <c r="D1532" s="13"/>
      <c r="E1532" s="13"/>
    </row>
    <row r="1533" spans="1:5" ht="12.75">
      <c r="A1533" s="34">
        <v>1527</v>
      </c>
      <c r="B1533" s="59"/>
      <c r="C1533" s="59"/>
      <c r="D1533" s="13"/>
      <c r="E1533" s="13"/>
    </row>
    <row r="1534" spans="1:5" ht="12.75">
      <c r="A1534" s="34">
        <v>1528</v>
      </c>
      <c r="B1534" s="59"/>
      <c r="C1534" s="59"/>
      <c r="D1534" s="13"/>
      <c r="E1534" s="13"/>
    </row>
    <row r="1535" spans="1:5" ht="12.75">
      <c r="A1535" s="34">
        <v>1529</v>
      </c>
      <c r="B1535" s="59"/>
      <c r="C1535" s="59"/>
      <c r="D1535" s="13"/>
      <c r="E1535" s="13"/>
    </row>
    <row r="1536" spans="1:5" ht="12.75">
      <c r="A1536" s="34">
        <v>1530</v>
      </c>
      <c r="B1536" s="59"/>
      <c r="C1536" s="59"/>
      <c r="D1536" s="13"/>
      <c r="E1536" s="13"/>
    </row>
    <row r="1537" spans="1:5" ht="12.75">
      <c r="A1537" s="34">
        <v>1531</v>
      </c>
      <c r="B1537" s="59"/>
      <c r="C1537" s="59"/>
      <c r="D1537" s="13"/>
      <c r="E1537" s="13"/>
    </row>
    <row r="1538" spans="1:5" ht="12.75">
      <c r="A1538" s="34">
        <v>1532</v>
      </c>
      <c r="B1538" s="59"/>
      <c r="C1538" s="59"/>
      <c r="D1538" s="13"/>
      <c r="E1538" s="13"/>
    </row>
    <row r="1539" spans="1:5" ht="12.75">
      <c r="A1539" s="34">
        <v>1533</v>
      </c>
      <c r="B1539" s="59"/>
      <c r="C1539" s="59"/>
      <c r="D1539" s="13"/>
      <c r="E1539" s="13"/>
    </row>
    <row r="1540" spans="1:5" ht="12.75">
      <c r="A1540" s="34">
        <v>1534</v>
      </c>
      <c r="B1540" s="59"/>
      <c r="C1540" s="59"/>
      <c r="D1540" s="13"/>
      <c r="E1540" s="13"/>
    </row>
    <row r="1541" spans="1:5" ht="12.75">
      <c r="A1541" s="34">
        <v>1535</v>
      </c>
      <c r="B1541" s="59"/>
      <c r="C1541" s="59"/>
      <c r="D1541" s="13"/>
      <c r="E1541" s="13"/>
    </row>
    <row r="1542" spans="1:5" ht="12.75">
      <c r="A1542" s="34">
        <v>1536</v>
      </c>
      <c r="B1542" s="59"/>
      <c r="C1542" s="59"/>
      <c r="D1542" s="13"/>
      <c r="E1542" s="13"/>
    </row>
    <row r="1543" spans="1:5" ht="12.75">
      <c r="A1543" s="34">
        <v>1537</v>
      </c>
      <c r="B1543" s="59"/>
      <c r="C1543" s="59"/>
      <c r="D1543" s="13"/>
      <c r="E1543" s="13"/>
    </row>
    <row r="1544" spans="1:5" ht="12.75">
      <c r="A1544" s="34">
        <v>1538</v>
      </c>
      <c r="B1544" s="59"/>
      <c r="C1544" s="59"/>
      <c r="D1544" s="13"/>
      <c r="E1544" s="13"/>
    </row>
    <row r="1545" spans="1:5" ht="12.75">
      <c r="A1545" s="34">
        <v>1539</v>
      </c>
      <c r="B1545" s="59"/>
      <c r="C1545" s="59"/>
      <c r="D1545" s="13"/>
      <c r="E1545" s="13"/>
    </row>
    <row r="1546" spans="1:5" ht="12.75">
      <c r="A1546" s="34">
        <v>1540</v>
      </c>
      <c r="B1546" s="59"/>
      <c r="C1546" s="59"/>
      <c r="D1546" s="13"/>
      <c r="E1546" s="13"/>
    </row>
    <row r="1547" spans="1:5" ht="12.75">
      <c r="A1547" s="34">
        <v>1541</v>
      </c>
      <c r="B1547" s="59"/>
      <c r="C1547" s="59"/>
      <c r="D1547" s="13"/>
      <c r="E1547" s="13"/>
    </row>
    <row r="1548" spans="1:5" ht="12.75">
      <c r="A1548" s="34">
        <v>1542</v>
      </c>
      <c r="B1548" s="59"/>
      <c r="C1548" s="59"/>
      <c r="D1548" s="13"/>
      <c r="E1548" s="13"/>
    </row>
    <row r="1549" spans="1:5" ht="12.75">
      <c r="A1549" s="34">
        <v>1543</v>
      </c>
      <c r="B1549" s="59"/>
      <c r="C1549" s="59"/>
      <c r="D1549" s="13"/>
      <c r="E1549" s="13"/>
    </row>
    <row r="1550" spans="1:5" ht="12.75">
      <c r="A1550" s="34">
        <v>1544</v>
      </c>
      <c r="B1550" s="59"/>
      <c r="C1550" s="59"/>
      <c r="D1550" s="13"/>
      <c r="E1550" s="13"/>
    </row>
    <row r="1551" spans="1:5" ht="12.75">
      <c r="A1551" s="34">
        <v>1545</v>
      </c>
      <c r="B1551" s="59"/>
      <c r="C1551" s="59"/>
      <c r="D1551" s="13"/>
      <c r="E1551" s="13"/>
    </row>
    <row r="1552" spans="1:5" ht="12.75">
      <c r="A1552" s="34">
        <v>1546</v>
      </c>
      <c r="B1552" s="59"/>
      <c r="C1552" s="59"/>
      <c r="D1552" s="13"/>
      <c r="E1552" s="13"/>
    </row>
    <row r="1553" spans="1:5" ht="12.75">
      <c r="A1553" s="34">
        <v>1547</v>
      </c>
      <c r="B1553" s="59"/>
      <c r="C1553" s="59"/>
      <c r="D1553" s="13"/>
      <c r="E1553" s="13"/>
    </row>
    <row r="1554" spans="1:5" ht="12.75">
      <c r="A1554" s="34">
        <v>1548</v>
      </c>
      <c r="B1554" s="59"/>
      <c r="C1554" s="59"/>
      <c r="D1554" s="13"/>
      <c r="E1554" s="13"/>
    </row>
    <row r="1555" spans="1:5" ht="12.75">
      <c r="A1555" s="34">
        <v>1549</v>
      </c>
      <c r="B1555" s="59"/>
      <c r="C1555" s="59"/>
      <c r="D1555" s="13"/>
      <c r="E1555" s="13"/>
    </row>
    <row r="1556" spans="1:5" ht="12.75">
      <c r="A1556" s="34">
        <v>1550</v>
      </c>
      <c r="B1556" s="59"/>
      <c r="C1556" s="59"/>
      <c r="D1556" s="13"/>
      <c r="E1556" s="13"/>
    </row>
    <row r="1557" spans="1:5" ht="12.75">
      <c r="A1557" s="34">
        <v>1551</v>
      </c>
      <c r="B1557" s="59"/>
      <c r="C1557" s="59"/>
      <c r="D1557" s="13"/>
      <c r="E1557" s="13"/>
    </row>
    <row r="1558" spans="1:5" ht="12.75">
      <c r="A1558" s="34">
        <v>1552</v>
      </c>
      <c r="B1558" s="59"/>
      <c r="C1558" s="59"/>
      <c r="D1558" s="13"/>
      <c r="E1558" s="13"/>
    </row>
    <row r="1559" spans="1:5" ht="12.75">
      <c r="A1559" s="34">
        <v>1553</v>
      </c>
      <c r="B1559" s="59"/>
      <c r="C1559" s="59"/>
      <c r="D1559" s="13"/>
      <c r="E1559" s="13"/>
    </row>
    <row r="1560" spans="1:5" ht="12.75">
      <c r="A1560" s="34">
        <v>1554</v>
      </c>
      <c r="B1560" s="59"/>
      <c r="C1560" s="59"/>
      <c r="D1560" s="13"/>
      <c r="E1560" s="13"/>
    </row>
    <row r="1561" spans="1:5" ht="12.75">
      <c r="A1561" s="34">
        <v>1555</v>
      </c>
      <c r="B1561" s="59"/>
      <c r="C1561" s="59"/>
      <c r="D1561" s="13"/>
      <c r="E1561" s="13"/>
    </row>
    <row r="1562" spans="1:5" ht="12.75">
      <c r="A1562" s="34">
        <v>1556</v>
      </c>
      <c r="B1562" s="59"/>
      <c r="C1562" s="59"/>
      <c r="D1562" s="13"/>
      <c r="E1562" s="13"/>
    </row>
    <row r="1563" spans="1:5" ht="12.75">
      <c r="A1563" s="34">
        <v>1557</v>
      </c>
      <c r="B1563" s="59"/>
      <c r="C1563" s="59"/>
      <c r="D1563" s="13"/>
      <c r="E1563" s="13"/>
    </row>
    <row r="1564" spans="1:5" ht="12.75">
      <c r="A1564" s="34">
        <v>1558</v>
      </c>
      <c r="B1564" s="59"/>
      <c r="C1564" s="59"/>
      <c r="D1564" s="13"/>
      <c r="E1564" s="13"/>
    </row>
    <row r="1565" spans="1:5" ht="12.75">
      <c r="A1565" s="34">
        <v>1559</v>
      </c>
      <c r="B1565" s="59"/>
      <c r="C1565" s="59"/>
      <c r="D1565" s="13"/>
      <c r="E1565" s="13"/>
    </row>
    <row r="1566" spans="1:5" ht="12.75">
      <c r="A1566" s="34">
        <v>1560</v>
      </c>
      <c r="B1566" s="59"/>
      <c r="C1566" s="59"/>
      <c r="D1566" s="13"/>
      <c r="E1566" s="13"/>
    </row>
    <row r="1567" spans="1:5" ht="12.75">
      <c r="A1567" s="34">
        <v>1561</v>
      </c>
      <c r="B1567" s="59"/>
      <c r="C1567" s="59"/>
      <c r="D1567" s="13"/>
      <c r="E1567" s="13"/>
    </row>
    <row r="1568" spans="1:5" ht="12.75">
      <c r="A1568" s="34">
        <v>1562</v>
      </c>
      <c r="B1568" s="59"/>
      <c r="C1568" s="59"/>
      <c r="D1568" s="13"/>
      <c r="E1568" s="13"/>
    </row>
    <row r="1569" spans="1:5" ht="12.75">
      <c r="A1569" s="34">
        <v>1563</v>
      </c>
      <c r="B1569" s="59"/>
      <c r="C1569" s="59"/>
      <c r="D1569" s="13"/>
      <c r="E1569" s="13"/>
    </row>
    <row r="1570" spans="1:5" ht="12.75">
      <c r="A1570" s="34">
        <v>1564</v>
      </c>
      <c r="B1570" s="59"/>
      <c r="C1570" s="59"/>
      <c r="D1570" s="13"/>
      <c r="E1570" s="13"/>
    </row>
    <row r="1571" spans="1:5" ht="12.75">
      <c r="A1571" s="34">
        <v>1565</v>
      </c>
      <c r="B1571" s="59"/>
      <c r="C1571" s="59"/>
      <c r="D1571" s="13"/>
      <c r="E1571" s="13"/>
    </row>
    <row r="1572" spans="1:5" ht="12.75">
      <c r="A1572" s="34">
        <v>1566</v>
      </c>
      <c r="B1572" s="59"/>
      <c r="C1572" s="59"/>
      <c r="D1572" s="13"/>
      <c r="E1572" s="13"/>
    </row>
    <row r="1573" spans="1:5" ht="12.75">
      <c r="A1573" s="34">
        <v>1567</v>
      </c>
      <c r="B1573" s="59"/>
      <c r="C1573" s="59"/>
      <c r="D1573" s="13"/>
      <c r="E1573" s="13"/>
    </row>
    <row r="1574" spans="1:5" ht="12.75">
      <c r="A1574" s="34">
        <v>1568</v>
      </c>
      <c r="B1574" s="59"/>
      <c r="C1574" s="59"/>
      <c r="D1574" s="13"/>
      <c r="E1574" s="13"/>
    </row>
    <row r="1575" spans="1:5" ht="12.75">
      <c r="A1575" s="34">
        <v>1569</v>
      </c>
      <c r="B1575" s="59"/>
      <c r="C1575" s="59"/>
      <c r="D1575" s="13"/>
      <c r="E1575" s="13"/>
    </row>
    <row r="1576" spans="1:5" ht="12.75">
      <c r="A1576" s="34">
        <v>1570</v>
      </c>
      <c r="B1576" s="59"/>
      <c r="C1576" s="59"/>
      <c r="D1576" s="13"/>
      <c r="E1576" s="13"/>
    </row>
    <row r="1577" spans="1:5" ht="12.75">
      <c r="A1577" s="34">
        <v>1571</v>
      </c>
      <c r="B1577" s="59"/>
      <c r="C1577" s="59"/>
      <c r="D1577" s="13"/>
      <c r="E1577" s="13"/>
    </row>
    <row r="1578" spans="1:5" ht="12.75">
      <c r="A1578" s="34">
        <v>1572</v>
      </c>
      <c r="B1578" s="59"/>
      <c r="C1578" s="59"/>
      <c r="D1578" s="13"/>
      <c r="E1578" s="13"/>
    </row>
    <row r="1579" spans="1:5" ht="12.75">
      <c r="A1579" s="34">
        <v>1573</v>
      </c>
      <c r="B1579" s="59"/>
      <c r="C1579" s="59"/>
      <c r="D1579" s="13"/>
      <c r="E1579" s="13"/>
    </row>
    <row r="1580" spans="1:5" ht="12.75">
      <c r="A1580" s="34">
        <v>1574</v>
      </c>
      <c r="B1580" s="59"/>
      <c r="C1580" s="59"/>
      <c r="D1580" s="13"/>
      <c r="E1580" s="13"/>
    </row>
    <row r="1581" spans="1:5" ht="12.75">
      <c r="A1581" s="34">
        <v>1575</v>
      </c>
      <c r="B1581" s="59"/>
      <c r="C1581" s="59"/>
      <c r="D1581" s="13"/>
      <c r="E1581" s="13"/>
    </row>
    <row r="1582" spans="1:5" ht="12.75">
      <c r="A1582" s="34">
        <v>1576</v>
      </c>
      <c r="B1582" s="59"/>
      <c r="C1582" s="59"/>
      <c r="D1582" s="13"/>
      <c r="E1582" s="13"/>
    </row>
    <row r="1583" spans="1:5" ht="12.75">
      <c r="A1583" s="34">
        <v>1577</v>
      </c>
      <c r="B1583" s="59"/>
      <c r="C1583" s="59"/>
      <c r="D1583" s="13"/>
      <c r="E1583" s="13"/>
    </row>
    <row r="1584" spans="1:5" ht="12.75">
      <c r="A1584" s="34">
        <v>1578</v>
      </c>
      <c r="B1584" s="59"/>
      <c r="C1584" s="59"/>
      <c r="D1584" s="13"/>
      <c r="E1584" s="13"/>
    </row>
    <row r="1585" spans="1:5" ht="12.75">
      <c r="A1585" s="34">
        <v>1579</v>
      </c>
      <c r="B1585" s="59"/>
      <c r="C1585" s="59"/>
      <c r="D1585" s="13"/>
      <c r="E1585" s="13"/>
    </row>
    <row r="1586" spans="1:5" ht="12.75">
      <c r="A1586" s="34">
        <v>1580</v>
      </c>
      <c r="B1586" s="59"/>
      <c r="C1586" s="59"/>
      <c r="D1586" s="13"/>
      <c r="E1586" s="13"/>
    </row>
    <row r="1587" spans="1:5" ht="12.75">
      <c r="A1587" s="34">
        <v>1581</v>
      </c>
      <c r="B1587" s="59"/>
      <c r="C1587" s="59"/>
      <c r="D1587" s="13"/>
      <c r="E1587" s="13"/>
    </row>
    <row r="1588" spans="1:5" ht="12.75">
      <c r="A1588" s="34">
        <v>1582</v>
      </c>
      <c r="B1588" s="59"/>
      <c r="C1588" s="59"/>
      <c r="D1588" s="13"/>
      <c r="E1588" s="13"/>
    </row>
    <row r="1589" spans="1:5" ht="12.75">
      <c r="A1589" s="34">
        <v>1583</v>
      </c>
      <c r="B1589" s="59"/>
      <c r="C1589" s="59"/>
      <c r="D1589" s="13"/>
      <c r="E1589" s="13"/>
    </row>
    <row r="1590" spans="1:5" ht="12.75">
      <c r="A1590" s="34">
        <v>1584</v>
      </c>
      <c r="B1590" s="59"/>
      <c r="C1590" s="59"/>
      <c r="D1590" s="13"/>
      <c r="E1590" s="13"/>
    </row>
    <row r="1591" spans="1:5" ht="12.75">
      <c r="A1591" s="34">
        <v>1585</v>
      </c>
      <c r="B1591" s="59"/>
      <c r="C1591" s="59"/>
      <c r="D1591" s="13"/>
      <c r="E1591" s="13"/>
    </row>
    <row r="1592" spans="1:5" ht="12.75">
      <c r="A1592" s="34">
        <v>1586</v>
      </c>
      <c r="B1592" s="59"/>
      <c r="C1592" s="59"/>
      <c r="D1592" s="13"/>
      <c r="E1592" s="13"/>
    </row>
    <row r="1593" spans="1:5" ht="12.75">
      <c r="A1593" s="34">
        <v>1587</v>
      </c>
      <c r="B1593" s="59"/>
      <c r="C1593" s="59"/>
      <c r="D1593" s="13"/>
      <c r="E1593" s="13"/>
    </row>
    <row r="1594" spans="1:5" ht="12.75">
      <c r="A1594" s="34">
        <v>1588</v>
      </c>
      <c r="B1594" s="59"/>
      <c r="C1594" s="59"/>
      <c r="D1594" s="13"/>
      <c r="E1594" s="13"/>
    </row>
    <row r="1595" spans="1:5" ht="12.75">
      <c r="A1595" s="34">
        <v>1589</v>
      </c>
      <c r="B1595" s="59"/>
      <c r="C1595" s="59"/>
      <c r="D1595" s="13"/>
      <c r="E1595" s="13"/>
    </row>
    <row r="1596" spans="1:5" ht="12.75">
      <c r="A1596" s="34">
        <v>1590</v>
      </c>
      <c r="B1596" s="59"/>
      <c r="C1596" s="59"/>
      <c r="D1596" s="13"/>
      <c r="E1596" s="13"/>
    </row>
    <row r="1597" spans="1:5" ht="12.75">
      <c r="A1597" s="34">
        <v>1591</v>
      </c>
      <c r="B1597" s="59"/>
      <c r="C1597" s="59"/>
      <c r="D1597" s="13"/>
      <c r="E1597" s="13"/>
    </row>
    <row r="1598" spans="1:5" ht="12.75">
      <c r="A1598" s="34">
        <v>1592</v>
      </c>
      <c r="B1598" s="59"/>
      <c r="C1598" s="59"/>
      <c r="D1598" s="13"/>
      <c r="E1598" s="13"/>
    </row>
    <row r="1599" spans="1:5" ht="12.75">
      <c r="A1599" s="34">
        <v>1593</v>
      </c>
      <c r="B1599" s="59"/>
      <c r="C1599" s="59"/>
      <c r="D1599" s="13"/>
      <c r="E1599" s="13"/>
    </row>
    <row r="1600" spans="1:5" ht="12.75">
      <c r="A1600" s="34">
        <v>1594</v>
      </c>
      <c r="B1600" s="59"/>
      <c r="C1600" s="59"/>
      <c r="D1600" s="13"/>
      <c r="E1600" s="13"/>
    </row>
    <row r="1601" spans="1:5" ht="12.75">
      <c r="A1601" s="34">
        <v>1595</v>
      </c>
      <c r="B1601" s="59"/>
      <c r="C1601" s="59"/>
      <c r="D1601" s="13"/>
      <c r="E1601" s="13"/>
    </row>
    <row r="1602" spans="1:5" ht="12.75">
      <c r="A1602" s="34">
        <v>1596</v>
      </c>
      <c r="B1602" s="59"/>
      <c r="C1602" s="59"/>
      <c r="D1602" s="13"/>
      <c r="E1602" s="13"/>
    </row>
    <row r="1603" spans="1:5" ht="12.75">
      <c r="A1603" s="34">
        <v>1597</v>
      </c>
      <c r="B1603" s="59"/>
      <c r="C1603" s="59"/>
      <c r="D1603" s="13"/>
      <c r="E1603" s="13"/>
    </row>
    <row r="1604" spans="1:5" ht="12.75">
      <c r="A1604" s="34">
        <v>1598</v>
      </c>
      <c r="B1604" s="59"/>
      <c r="C1604" s="59"/>
      <c r="D1604" s="13"/>
      <c r="E1604" s="13"/>
    </row>
    <row r="1605" spans="1:5" ht="12.75">
      <c r="A1605" s="34">
        <v>1599</v>
      </c>
      <c r="B1605" s="59"/>
      <c r="C1605" s="59"/>
      <c r="D1605" s="13"/>
      <c r="E1605" s="13"/>
    </row>
    <row r="1606" spans="1:5" ht="12.75">
      <c r="A1606" s="34">
        <v>1600</v>
      </c>
      <c r="B1606" s="59"/>
      <c r="C1606" s="59"/>
      <c r="D1606" s="13"/>
      <c r="E1606" s="13"/>
    </row>
    <row r="1607" spans="1:5" ht="12.75">
      <c r="A1607" s="34">
        <v>1601</v>
      </c>
      <c r="B1607" s="59"/>
      <c r="C1607" s="59"/>
      <c r="D1607" s="13"/>
      <c r="E1607" s="13"/>
    </row>
    <row r="1608" spans="1:5" ht="12.75">
      <c r="A1608" s="34">
        <v>1602</v>
      </c>
      <c r="B1608" s="59"/>
      <c r="C1608" s="59"/>
      <c r="D1608" s="13"/>
      <c r="E1608" s="13"/>
    </row>
    <row r="1609" spans="1:5" ht="12.75">
      <c r="A1609" s="34">
        <v>1603</v>
      </c>
      <c r="B1609" s="59"/>
      <c r="C1609" s="59"/>
      <c r="D1609" s="13"/>
      <c r="E1609" s="13"/>
    </row>
    <row r="1610" spans="1:5" ht="12.75">
      <c r="A1610" s="34">
        <v>1604</v>
      </c>
      <c r="B1610" s="59"/>
      <c r="C1610" s="59"/>
      <c r="D1610" s="13"/>
      <c r="E1610" s="13"/>
    </row>
    <row r="1611" spans="1:5" ht="12.75">
      <c r="A1611" s="34">
        <v>1605</v>
      </c>
      <c r="B1611" s="59"/>
      <c r="C1611" s="59"/>
      <c r="D1611" s="13"/>
      <c r="E1611" s="13"/>
    </row>
    <row r="1612" spans="1:5" ht="12.75">
      <c r="A1612" s="34">
        <v>1606</v>
      </c>
      <c r="B1612" s="59"/>
      <c r="C1612" s="59"/>
      <c r="D1612" s="13"/>
      <c r="E1612" s="13"/>
    </row>
    <row r="1613" spans="1:5" ht="12.75">
      <c r="A1613" s="34">
        <v>1607</v>
      </c>
      <c r="B1613" s="59"/>
      <c r="C1613" s="59"/>
      <c r="D1613" s="13"/>
      <c r="E1613" s="13"/>
    </row>
    <row r="1614" spans="1:5" ht="12.75">
      <c r="A1614" s="34">
        <v>1608</v>
      </c>
      <c r="B1614" s="59"/>
      <c r="C1614" s="59"/>
      <c r="D1614" s="13"/>
      <c r="E1614" s="13"/>
    </row>
    <row r="1615" spans="1:5" ht="12.75">
      <c r="A1615" s="34">
        <v>1609</v>
      </c>
      <c r="B1615" s="59"/>
      <c r="C1615" s="59"/>
      <c r="D1615" s="13"/>
      <c r="E1615" s="13"/>
    </row>
    <row r="1616" spans="1:5" ht="12.75">
      <c r="A1616" s="34">
        <v>1610</v>
      </c>
      <c r="B1616" s="59"/>
      <c r="C1616" s="59"/>
      <c r="D1616" s="13"/>
      <c r="E1616" s="13"/>
    </row>
    <row r="1617" spans="1:5" ht="12.75">
      <c r="A1617" s="34">
        <v>1611</v>
      </c>
      <c r="B1617" s="59"/>
      <c r="C1617" s="59"/>
      <c r="D1617" s="13"/>
      <c r="E1617" s="13"/>
    </row>
    <row r="1618" spans="1:5" ht="12.75">
      <c r="A1618" s="34">
        <v>1612</v>
      </c>
      <c r="B1618" s="59"/>
      <c r="C1618" s="59"/>
      <c r="D1618" s="13"/>
      <c r="E1618" s="13"/>
    </row>
    <row r="1619" spans="1:5" ht="12.75">
      <c r="A1619" s="34">
        <v>1613</v>
      </c>
      <c r="B1619" s="59"/>
      <c r="C1619" s="59"/>
      <c r="D1619" s="13"/>
      <c r="E1619" s="13"/>
    </row>
    <row r="1620" spans="1:5" ht="12.75">
      <c r="A1620" s="34">
        <v>1614</v>
      </c>
      <c r="B1620" s="59"/>
      <c r="C1620" s="59"/>
      <c r="D1620" s="13"/>
      <c r="E1620" s="13"/>
    </row>
    <row r="1621" spans="1:5" ht="12.75">
      <c r="A1621" s="34">
        <v>1615</v>
      </c>
      <c r="B1621" s="59"/>
      <c r="C1621" s="59"/>
      <c r="D1621" s="13"/>
      <c r="E1621" s="13"/>
    </row>
    <row r="1622" spans="1:5" ht="12.75">
      <c r="A1622" s="34">
        <v>1616</v>
      </c>
      <c r="B1622" s="59"/>
      <c r="C1622" s="59"/>
      <c r="D1622" s="13"/>
      <c r="E1622" s="13"/>
    </row>
    <row r="1623" spans="1:5" ht="12.75">
      <c r="A1623" s="34">
        <v>1617</v>
      </c>
      <c r="B1623" s="59"/>
      <c r="C1623" s="59"/>
      <c r="D1623" s="13"/>
      <c r="E1623" s="13"/>
    </row>
    <row r="1624" spans="1:5" ht="12.75">
      <c r="A1624" s="34">
        <v>1618</v>
      </c>
      <c r="B1624" s="59"/>
      <c r="C1624" s="59"/>
      <c r="D1624" s="13"/>
      <c r="E1624" s="13"/>
    </row>
    <row r="1625" spans="1:5" ht="12.75">
      <c r="A1625" s="34">
        <v>1619</v>
      </c>
      <c r="B1625" s="59"/>
      <c r="C1625" s="59"/>
      <c r="D1625" s="13"/>
      <c r="E1625" s="13"/>
    </row>
    <row r="1626" spans="1:5" ht="12.75">
      <c r="A1626" s="34">
        <v>1620</v>
      </c>
      <c r="B1626" s="59"/>
      <c r="C1626" s="59"/>
      <c r="D1626" s="13"/>
      <c r="E1626" s="13"/>
    </row>
    <row r="1627" spans="1:5" ht="12.75">
      <c r="A1627" s="34">
        <v>1621</v>
      </c>
      <c r="B1627" s="59"/>
      <c r="C1627" s="59"/>
      <c r="D1627" s="13"/>
      <c r="E1627" s="13"/>
    </row>
    <row r="1628" spans="1:5" ht="12.75">
      <c r="A1628" s="34">
        <v>1622</v>
      </c>
      <c r="B1628" s="59"/>
      <c r="C1628" s="59"/>
      <c r="D1628" s="13"/>
      <c r="E1628" s="13"/>
    </row>
    <row r="1629" spans="1:5" ht="12.75">
      <c r="A1629" s="34">
        <v>1623</v>
      </c>
      <c r="B1629" s="59"/>
      <c r="C1629" s="59"/>
      <c r="D1629" s="13"/>
      <c r="E1629" s="13"/>
    </row>
    <row r="1630" spans="1:5" ht="12.75">
      <c r="A1630" s="34">
        <v>1624</v>
      </c>
      <c r="B1630" s="59"/>
      <c r="C1630" s="59"/>
      <c r="D1630" s="13"/>
      <c r="E1630" s="13"/>
    </row>
    <row r="1631" spans="1:5" ht="12.75">
      <c r="A1631" s="34">
        <v>1625</v>
      </c>
      <c r="B1631" s="59"/>
      <c r="C1631" s="59"/>
      <c r="D1631" s="13"/>
      <c r="E1631" s="13"/>
    </row>
    <row r="1632" spans="1:5" ht="12.75">
      <c r="A1632" s="34">
        <v>1626</v>
      </c>
      <c r="B1632" s="59"/>
      <c r="C1632" s="59"/>
      <c r="D1632" s="13"/>
      <c r="E1632" s="13"/>
    </row>
    <row r="1633" spans="1:5" ht="12.75">
      <c r="A1633" s="34">
        <v>1627</v>
      </c>
      <c r="B1633" s="59"/>
      <c r="C1633" s="59"/>
      <c r="D1633" s="13"/>
      <c r="E1633" s="13"/>
    </row>
    <row r="1634" spans="1:5" ht="12.75">
      <c r="A1634" s="34">
        <v>1628</v>
      </c>
      <c r="B1634" s="59"/>
      <c r="C1634" s="59"/>
      <c r="D1634" s="13"/>
      <c r="E1634" s="13"/>
    </row>
    <row r="1635" spans="1:5" ht="12.75">
      <c r="A1635" s="34">
        <v>1629</v>
      </c>
      <c r="B1635" s="59"/>
      <c r="C1635" s="59"/>
      <c r="D1635" s="13"/>
      <c r="E1635" s="13"/>
    </row>
    <row r="1636" spans="1:5" ht="12.75">
      <c r="A1636" s="34">
        <v>1630</v>
      </c>
      <c r="B1636" s="59"/>
      <c r="C1636" s="59"/>
      <c r="D1636" s="13"/>
      <c r="E1636" s="13"/>
    </row>
    <row r="1637" spans="1:5" ht="12.75">
      <c r="A1637" s="34">
        <v>1631</v>
      </c>
      <c r="B1637" s="59"/>
      <c r="C1637" s="59"/>
      <c r="D1637" s="13"/>
      <c r="E1637" s="13"/>
    </row>
    <row r="1638" spans="1:5" ht="12.75">
      <c r="A1638" s="34">
        <v>1632</v>
      </c>
      <c r="B1638" s="59"/>
      <c r="C1638" s="59"/>
      <c r="D1638" s="13"/>
      <c r="E1638" s="13"/>
    </row>
    <row r="1639" spans="1:5" ht="12.75">
      <c r="A1639" s="34">
        <v>1633</v>
      </c>
      <c r="B1639" s="59"/>
      <c r="C1639" s="59"/>
      <c r="D1639" s="13"/>
      <c r="E1639" s="13"/>
    </row>
    <row r="1640" spans="1:5" ht="12.75">
      <c r="A1640" s="34">
        <v>1634</v>
      </c>
      <c r="B1640" s="59"/>
      <c r="C1640" s="59"/>
      <c r="D1640" s="13"/>
      <c r="E1640" s="13"/>
    </row>
    <row r="1641" spans="1:5" ht="12.75">
      <c r="A1641" s="34">
        <v>1635</v>
      </c>
      <c r="B1641" s="59"/>
      <c r="C1641" s="59"/>
      <c r="D1641" s="13"/>
      <c r="E1641" s="13"/>
    </row>
    <row r="1642" spans="1:5" ht="12.75">
      <c r="A1642" s="34">
        <v>1636</v>
      </c>
      <c r="B1642" s="59"/>
      <c r="C1642" s="59"/>
      <c r="D1642" s="13"/>
      <c r="E1642" s="13"/>
    </row>
    <row r="1643" spans="1:5" ht="12.75">
      <c r="A1643" s="34">
        <v>1637</v>
      </c>
      <c r="B1643" s="59"/>
      <c r="C1643" s="59"/>
      <c r="D1643" s="13"/>
      <c r="E1643" s="13"/>
    </row>
    <row r="1644" spans="1:5" ht="12.75">
      <c r="A1644" s="34">
        <v>1638</v>
      </c>
      <c r="B1644" s="59"/>
      <c r="C1644" s="59"/>
      <c r="D1644" s="13"/>
      <c r="E1644" s="13"/>
    </row>
    <row r="1645" spans="1:5" ht="12.75">
      <c r="A1645" s="34">
        <v>1639</v>
      </c>
      <c r="B1645" s="59"/>
      <c r="C1645" s="59"/>
      <c r="D1645" s="13"/>
      <c r="E1645" s="13"/>
    </row>
    <row r="1646" spans="1:5" ht="12.75">
      <c r="A1646" s="34">
        <v>1640</v>
      </c>
      <c r="B1646" s="59"/>
      <c r="C1646" s="59"/>
      <c r="D1646" s="13"/>
      <c r="E1646" s="13"/>
    </row>
    <row r="1647" spans="1:5" ht="12.75">
      <c r="A1647" s="34">
        <v>1641</v>
      </c>
      <c r="B1647" s="59"/>
      <c r="C1647" s="59"/>
      <c r="D1647" s="13"/>
      <c r="E1647" s="13"/>
    </row>
    <row r="1648" spans="1:5" ht="12.75">
      <c r="A1648" s="34">
        <v>1642</v>
      </c>
      <c r="B1648" s="59"/>
      <c r="C1648" s="59"/>
      <c r="D1648" s="13"/>
      <c r="E1648" s="13"/>
    </row>
    <row r="1649" spans="1:5" ht="12.75">
      <c r="A1649" s="34">
        <v>1643</v>
      </c>
      <c r="B1649" s="59"/>
      <c r="C1649" s="59"/>
      <c r="D1649" s="13"/>
      <c r="E1649" s="13"/>
    </row>
    <row r="1650" spans="1:5" ht="12.75">
      <c r="A1650" s="34">
        <v>1644</v>
      </c>
      <c r="B1650" s="59"/>
      <c r="C1650" s="59"/>
      <c r="D1650" s="13"/>
      <c r="E1650" s="13"/>
    </row>
    <row r="1651" spans="1:5" ht="12.75">
      <c r="A1651" s="34">
        <v>1645</v>
      </c>
      <c r="B1651" s="59"/>
      <c r="C1651" s="59"/>
      <c r="D1651" s="13"/>
      <c r="E1651" s="13"/>
    </row>
    <row r="1652" spans="1:5" ht="12.75">
      <c r="A1652" s="34">
        <v>1646</v>
      </c>
      <c r="B1652" s="59"/>
      <c r="C1652" s="59"/>
      <c r="D1652" s="13"/>
      <c r="E1652" s="13"/>
    </row>
    <row r="1653" spans="1:5" ht="12.75">
      <c r="A1653" s="34">
        <v>1647</v>
      </c>
      <c r="B1653" s="59"/>
      <c r="C1653" s="59"/>
      <c r="D1653" s="13"/>
      <c r="E1653" s="13"/>
    </row>
    <row r="1654" spans="1:5" ht="12.75">
      <c r="A1654" s="34">
        <v>1648</v>
      </c>
      <c r="B1654" s="59"/>
      <c r="C1654" s="59"/>
      <c r="D1654" s="13"/>
      <c r="E1654" s="13"/>
    </row>
    <row r="1655" spans="1:5" ht="12.75">
      <c r="A1655" s="34">
        <v>1649</v>
      </c>
      <c r="B1655" s="59"/>
      <c r="C1655" s="59"/>
      <c r="D1655" s="13"/>
      <c r="E1655" s="13"/>
    </row>
    <row r="1656" spans="1:5" ht="12.75">
      <c r="A1656" s="34">
        <v>1650</v>
      </c>
      <c r="B1656" s="59"/>
      <c r="C1656" s="59"/>
      <c r="D1656" s="13"/>
      <c r="E1656" s="13"/>
    </row>
    <row r="1657" spans="1:5" ht="12.75">
      <c r="A1657" s="34">
        <v>1651</v>
      </c>
      <c r="B1657" s="59"/>
      <c r="C1657" s="59"/>
      <c r="D1657" s="13"/>
      <c r="E1657" s="13"/>
    </row>
    <row r="1658" spans="1:5" ht="12.75">
      <c r="A1658" s="34">
        <v>1652</v>
      </c>
      <c r="B1658" s="59"/>
      <c r="C1658" s="59"/>
      <c r="D1658" s="13"/>
      <c r="E1658" s="13"/>
    </row>
    <row r="1659" spans="1:5" ht="12.75">
      <c r="A1659" s="34">
        <v>1653</v>
      </c>
      <c r="B1659" s="59"/>
      <c r="C1659" s="59"/>
      <c r="D1659" s="13"/>
      <c r="E1659" s="13"/>
    </row>
    <row r="1660" spans="1:5" ht="12.75">
      <c r="A1660" s="34">
        <v>1654</v>
      </c>
      <c r="B1660" s="59"/>
      <c r="C1660" s="59"/>
      <c r="D1660" s="13"/>
      <c r="E1660" s="13"/>
    </row>
    <row r="1661" spans="1:5" ht="12.75">
      <c r="A1661" s="34">
        <v>1655</v>
      </c>
      <c r="B1661" s="59"/>
      <c r="C1661" s="59"/>
      <c r="D1661" s="13"/>
      <c r="E1661" s="13"/>
    </row>
    <row r="1662" spans="1:5" ht="12.75">
      <c r="A1662" s="34">
        <v>1656</v>
      </c>
      <c r="B1662" s="59"/>
      <c r="C1662" s="59"/>
      <c r="D1662" s="13"/>
      <c r="E1662" s="13"/>
    </row>
    <row r="1663" spans="1:5" ht="12.75">
      <c r="A1663" s="34">
        <v>1657</v>
      </c>
      <c r="B1663" s="59"/>
      <c r="C1663" s="59"/>
      <c r="D1663" s="13"/>
      <c r="E1663" s="13"/>
    </row>
    <row r="1664" spans="1:5" ht="12.75">
      <c r="A1664" s="34">
        <v>1658</v>
      </c>
      <c r="B1664" s="59"/>
      <c r="C1664" s="59"/>
      <c r="D1664" s="13"/>
      <c r="E1664" s="13"/>
    </row>
    <row r="1665" spans="1:5" ht="12.75">
      <c r="A1665" s="34">
        <v>1659</v>
      </c>
      <c r="B1665" s="59"/>
      <c r="C1665" s="59"/>
      <c r="D1665" s="13"/>
      <c r="E1665" s="13"/>
    </row>
    <row r="1666" spans="1:5" ht="12.75">
      <c r="A1666" s="34">
        <v>1660</v>
      </c>
      <c r="B1666" s="59"/>
      <c r="C1666" s="59"/>
      <c r="D1666" s="13"/>
      <c r="E1666" s="13"/>
    </row>
    <row r="1667" spans="1:5" ht="12.75">
      <c r="A1667" s="34">
        <v>1661</v>
      </c>
      <c r="B1667" s="59"/>
      <c r="C1667" s="59"/>
      <c r="D1667" s="13"/>
      <c r="E1667" s="13"/>
    </row>
    <row r="1668" spans="1:5" ht="12.75">
      <c r="A1668" s="34">
        <v>1662</v>
      </c>
      <c r="B1668" s="59"/>
      <c r="C1668" s="59"/>
      <c r="D1668" s="13"/>
      <c r="E1668" s="13"/>
    </row>
    <row r="1669" spans="1:5" ht="12.75">
      <c r="A1669" s="34">
        <v>1663</v>
      </c>
      <c r="B1669" s="59"/>
      <c r="C1669" s="59"/>
      <c r="D1669" s="13"/>
      <c r="E1669" s="13"/>
    </row>
    <row r="1670" spans="1:5" ht="12.75">
      <c r="A1670" s="34">
        <v>1664</v>
      </c>
      <c r="B1670" s="59"/>
      <c r="C1670" s="59"/>
      <c r="D1670" s="13"/>
      <c r="E1670" s="13"/>
    </row>
    <row r="1671" spans="1:5" ht="12.75">
      <c r="A1671" s="34">
        <v>1665</v>
      </c>
      <c r="B1671" s="59"/>
      <c r="C1671" s="59"/>
      <c r="D1671" s="13"/>
      <c r="E1671" s="13"/>
    </row>
    <row r="1672" spans="1:5" ht="12.75">
      <c r="A1672" s="34">
        <v>1666</v>
      </c>
      <c r="B1672" s="59"/>
      <c r="C1672" s="59"/>
      <c r="D1672" s="13"/>
      <c r="E1672" s="13"/>
    </row>
    <row r="1673" spans="1:5" ht="12.75">
      <c r="A1673" s="34">
        <v>1667</v>
      </c>
      <c r="B1673" s="59"/>
      <c r="C1673" s="59"/>
      <c r="D1673" s="13"/>
      <c r="E1673" s="13"/>
    </row>
    <row r="1674" spans="1:5" ht="12.75">
      <c r="A1674" s="34">
        <v>1668</v>
      </c>
      <c r="B1674" s="59"/>
      <c r="C1674" s="59"/>
      <c r="D1674" s="13"/>
      <c r="E1674" s="13"/>
    </row>
    <row r="1675" spans="1:5" ht="12.75">
      <c r="A1675" s="34">
        <v>1669</v>
      </c>
      <c r="B1675" s="59"/>
      <c r="C1675" s="59"/>
      <c r="D1675" s="13"/>
      <c r="E1675" s="13"/>
    </row>
    <row r="1676" spans="1:5" ht="12.75">
      <c r="A1676" s="34">
        <v>1670</v>
      </c>
      <c r="B1676" s="59"/>
      <c r="C1676" s="59"/>
      <c r="D1676" s="13"/>
      <c r="E1676" s="13"/>
    </row>
    <row r="1677" spans="1:5" ht="12.75">
      <c r="A1677" s="34">
        <v>1671</v>
      </c>
      <c r="B1677" s="59"/>
      <c r="C1677" s="59"/>
      <c r="D1677" s="13"/>
      <c r="E1677" s="13"/>
    </row>
    <row r="1678" spans="1:5" ht="12.75">
      <c r="A1678" s="34">
        <v>1672</v>
      </c>
      <c r="B1678" s="59"/>
      <c r="C1678" s="59"/>
      <c r="D1678" s="13"/>
      <c r="E1678" s="13"/>
    </row>
    <row r="1679" spans="1:5" ht="12.75">
      <c r="A1679" s="34">
        <v>1673</v>
      </c>
      <c r="B1679" s="59"/>
      <c r="C1679" s="59"/>
      <c r="D1679" s="13"/>
      <c r="E1679" s="13"/>
    </row>
    <row r="1680" spans="1:5" ht="12.75">
      <c r="A1680" s="34">
        <v>1674</v>
      </c>
      <c r="B1680" s="59"/>
      <c r="C1680" s="59"/>
      <c r="D1680" s="13"/>
      <c r="E1680" s="13"/>
    </row>
    <row r="1681" spans="1:5" ht="12.75">
      <c r="A1681" s="34">
        <v>1675</v>
      </c>
      <c r="B1681" s="59"/>
      <c r="C1681" s="59"/>
      <c r="D1681" s="13"/>
      <c r="E1681" s="13"/>
    </row>
    <row r="1682" spans="1:5" ht="12.75">
      <c r="A1682" s="34">
        <v>1676</v>
      </c>
      <c r="B1682" s="59"/>
      <c r="C1682" s="59"/>
      <c r="D1682" s="13"/>
      <c r="E1682" s="13"/>
    </row>
    <row r="1683" spans="1:5" ht="12.75">
      <c r="A1683" s="34">
        <v>1677</v>
      </c>
      <c r="B1683" s="59"/>
      <c r="C1683" s="59"/>
      <c r="D1683" s="13"/>
      <c r="E1683" s="13"/>
    </row>
    <row r="1684" spans="1:5" ht="12.75">
      <c r="A1684" s="34">
        <v>1678</v>
      </c>
      <c r="B1684" s="59"/>
      <c r="C1684" s="59"/>
      <c r="D1684" s="13"/>
      <c r="E1684" s="13"/>
    </row>
    <row r="1685" spans="1:5" ht="12.75">
      <c r="A1685" s="34">
        <v>1679</v>
      </c>
      <c r="B1685" s="59"/>
      <c r="C1685" s="59"/>
      <c r="D1685" s="13"/>
      <c r="E1685" s="13"/>
    </row>
    <row r="1686" spans="1:5" ht="12.75">
      <c r="A1686" s="34">
        <v>1680</v>
      </c>
      <c r="B1686" s="59"/>
      <c r="C1686" s="59"/>
      <c r="D1686" s="13"/>
      <c r="E1686" s="13"/>
    </row>
    <row r="1687" spans="1:5" ht="12.75">
      <c r="A1687" s="34">
        <v>1681</v>
      </c>
      <c r="B1687" s="59"/>
      <c r="C1687" s="59"/>
      <c r="D1687" s="13"/>
      <c r="E1687" s="13"/>
    </row>
    <row r="1688" spans="1:5" ht="12.75">
      <c r="A1688" s="34">
        <v>1682</v>
      </c>
      <c r="B1688" s="59"/>
      <c r="C1688" s="59"/>
      <c r="D1688" s="13"/>
      <c r="E1688" s="13"/>
    </row>
    <row r="1689" spans="1:5" ht="12.75">
      <c r="A1689" s="34">
        <v>1683</v>
      </c>
      <c r="B1689" s="59"/>
      <c r="C1689" s="59"/>
      <c r="D1689" s="13"/>
      <c r="E1689" s="13"/>
    </row>
    <row r="1690" spans="1:5" ht="12.75">
      <c r="A1690" s="34">
        <v>1684</v>
      </c>
      <c r="B1690" s="59"/>
      <c r="C1690" s="59"/>
      <c r="D1690" s="13"/>
      <c r="E1690" s="13"/>
    </row>
    <row r="1691" spans="1:5" ht="12.75">
      <c r="A1691" s="34">
        <v>1685</v>
      </c>
      <c r="B1691" s="59"/>
      <c r="C1691" s="59"/>
      <c r="D1691" s="13"/>
      <c r="E1691" s="13"/>
    </row>
    <row r="1692" spans="1:5" ht="12.75">
      <c r="A1692" s="34">
        <v>1686</v>
      </c>
      <c r="B1692" s="59"/>
      <c r="C1692" s="59"/>
      <c r="D1692" s="13"/>
      <c r="E1692" s="13"/>
    </row>
    <row r="1693" spans="1:5" ht="12.75">
      <c r="A1693" s="34">
        <v>1687</v>
      </c>
      <c r="B1693" s="59"/>
      <c r="C1693" s="59"/>
      <c r="D1693" s="13"/>
      <c r="E1693" s="13"/>
    </row>
    <row r="1694" spans="1:5" ht="12.75">
      <c r="A1694" s="34">
        <v>1688</v>
      </c>
      <c r="B1694" s="59"/>
      <c r="C1694" s="59"/>
      <c r="D1694" s="13"/>
      <c r="E1694" s="13"/>
    </row>
    <row r="1695" spans="1:5" ht="12.75">
      <c r="A1695" s="34">
        <v>1689</v>
      </c>
      <c r="B1695" s="59"/>
      <c r="C1695" s="59"/>
      <c r="D1695" s="13"/>
      <c r="E1695" s="13"/>
    </row>
    <row r="1696" spans="1:5" ht="12.75">
      <c r="A1696" s="34">
        <v>1690</v>
      </c>
      <c r="B1696" s="59"/>
      <c r="C1696" s="59"/>
      <c r="D1696" s="13"/>
      <c r="E1696" s="13"/>
    </row>
    <row r="1697" spans="1:5" ht="12.75">
      <c r="A1697" s="34">
        <v>1691</v>
      </c>
      <c r="B1697" s="59"/>
      <c r="C1697" s="59"/>
      <c r="D1697" s="13"/>
      <c r="E1697" s="13"/>
    </row>
    <row r="1698" spans="1:5" ht="12.75">
      <c r="A1698" s="34">
        <v>1692</v>
      </c>
      <c r="B1698" s="59"/>
      <c r="C1698" s="59"/>
      <c r="D1698" s="13"/>
      <c r="E1698" s="13"/>
    </row>
    <row r="1699" spans="1:5" ht="12.75">
      <c r="A1699" s="34">
        <v>1693</v>
      </c>
      <c r="B1699" s="59"/>
      <c r="C1699" s="59"/>
      <c r="D1699" s="13"/>
      <c r="E1699" s="13"/>
    </row>
    <row r="1700" spans="1:5" ht="12.75">
      <c r="A1700" s="34">
        <v>1694</v>
      </c>
      <c r="B1700" s="59"/>
      <c r="C1700" s="59"/>
      <c r="D1700" s="13"/>
      <c r="E1700" s="13"/>
    </row>
    <row r="1701" spans="1:5" ht="12.75">
      <c r="A1701" s="34">
        <v>1695</v>
      </c>
      <c r="B1701" s="59"/>
      <c r="C1701" s="59"/>
      <c r="D1701" s="13"/>
      <c r="E1701" s="13"/>
    </row>
    <row r="1702" spans="1:5" ht="12.75">
      <c r="A1702" s="34">
        <v>1696</v>
      </c>
      <c r="B1702" s="59"/>
      <c r="C1702" s="59"/>
      <c r="D1702" s="13"/>
      <c r="E1702" s="13"/>
    </row>
    <row r="1703" spans="1:5" ht="12.75">
      <c r="A1703" s="34">
        <v>1697</v>
      </c>
      <c r="B1703" s="59"/>
      <c r="C1703" s="59"/>
      <c r="D1703" s="13"/>
      <c r="E1703" s="13"/>
    </row>
    <row r="1704" spans="1:5" ht="12.75">
      <c r="A1704" s="34">
        <v>1698</v>
      </c>
      <c r="B1704" s="59"/>
      <c r="C1704" s="59"/>
      <c r="D1704" s="13"/>
      <c r="E1704" s="13"/>
    </row>
    <row r="1705" spans="1:5" ht="12.75">
      <c r="A1705" s="34">
        <v>1699</v>
      </c>
      <c r="B1705" s="59"/>
      <c r="C1705" s="59"/>
      <c r="D1705" s="13"/>
      <c r="E1705" s="13"/>
    </row>
    <row r="1706" spans="1:5" ht="12.75">
      <c r="A1706" s="34">
        <v>1700</v>
      </c>
      <c r="B1706" s="59"/>
      <c r="C1706" s="59"/>
      <c r="D1706" s="13"/>
      <c r="E1706" s="13"/>
    </row>
    <row r="1707" spans="1:5" ht="12.75">
      <c r="A1707" s="34">
        <v>1701</v>
      </c>
      <c r="B1707" s="59"/>
      <c r="C1707" s="59"/>
      <c r="D1707" s="13"/>
      <c r="E1707" s="13"/>
    </row>
    <row r="1708" spans="1:5" ht="12.75">
      <c r="A1708" s="34">
        <v>1702</v>
      </c>
      <c r="B1708" s="59"/>
      <c r="C1708" s="59"/>
      <c r="D1708" s="13"/>
      <c r="E1708" s="13"/>
    </row>
    <row r="1709" spans="1:5" ht="12.75">
      <c r="A1709" s="34">
        <v>1703</v>
      </c>
      <c r="B1709" s="59"/>
      <c r="C1709" s="59"/>
      <c r="D1709" s="13"/>
      <c r="E1709" s="13"/>
    </row>
    <row r="1710" spans="1:5" ht="12.75">
      <c r="A1710" s="34">
        <v>1704</v>
      </c>
      <c r="B1710" s="59"/>
      <c r="C1710" s="59"/>
      <c r="D1710" s="13"/>
      <c r="E1710" s="13"/>
    </row>
    <row r="1711" spans="1:5" ht="12.75">
      <c r="A1711" s="34">
        <v>1705</v>
      </c>
      <c r="B1711" s="59"/>
      <c r="C1711" s="59"/>
      <c r="D1711" s="13"/>
      <c r="E1711" s="13"/>
    </row>
    <row r="1712" spans="1:5" ht="12.75">
      <c r="A1712" s="34">
        <v>1706</v>
      </c>
      <c r="B1712" s="59"/>
      <c r="C1712" s="59"/>
      <c r="D1712" s="13"/>
      <c r="E1712" s="13"/>
    </row>
    <row r="1713" spans="1:5" ht="12.75">
      <c r="A1713" s="34">
        <v>1707</v>
      </c>
      <c r="B1713" s="59"/>
      <c r="C1713" s="59"/>
      <c r="D1713" s="13"/>
      <c r="E1713" s="13"/>
    </row>
    <row r="1714" spans="1:5" ht="12.75">
      <c r="A1714" s="34">
        <v>1708</v>
      </c>
      <c r="B1714" s="59"/>
      <c r="C1714" s="59"/>
      <c r="D1714" s="13"/>
      <c r="E1714" s="13"/>
    </row>
    <row r="1715" spans="1:5" ht="12.75">
      <c r="A1715" s="34">
        <v>1709</v>
      </c>
      <c r="B1715" s="59"/>
      <c r="C1715" s="59"/>
      <c r="D1715" s="13"/>
      <c r="E1715" s="13"/>
    </row>
    <row r="1716" spans="1:5" ht="12.75">
      <c r="A1716" s="34">
        <v>1710</v>
      </c>
      <c r="B1716" s="59"/>
      <c r="C1716" s="59"/>
      <c r="D1716" s="13"/>
      <c r="E1716" s="13"/>
    </row>
    <row r="1717" spans="1:5" ht="12.75">
      <c r="A1717" s="34">
        <v>1711</v>
      </c>
      <c r="B1717" s="59"/>
      <c r="C1717" s="59"/>
      <c r="D1717" s="13"/>
      <c r="E1717" s="13"/>
    </row>
    <row r="1718" spans="1:5" ht="12.75">
      <c r="A1718" s="34">
        <v>1712</v>
      </c>
      <c r="B1718" s="59"/>
      <c r="C1718" s="59"/>
      <c r="D1718" s="13"/>
      <c r="E1718" s="13"/>
    </row>
    <row r="1719" spans="1:5" ht="12.75">
      <c r="A1719" s="34">
        <v>1713</v>
      </c>
      <c r="B1719" s="59"/>
      <c r="C1719" s="59"/>
      <c r="D1719" s="13"/>
      <c r="E1719" s="13"/>
    </row>
    <row r="1720" spans="1:5" ht="12.75">
      <c r="A1720" s="34">
        <v>1714</v>
      </c>
      <c r="B1720" s="59"/>
      <c r="C1720" s="59"/>
      <c r="D1720" s="13"/>
      <c r="E1720" s="13"/>
    </row>
    <row r="1721" spans="1:5" ht="12.75">
      <c r="A1721" s="34">
        <v>1715</v>
      </c>
      <c r="B1721" s="59"/>
      <c r="C1721" s="59"/>
      <c r="D1721" s="13"/>
      <c r="E1721" s="13"/>
    </row>
    <row r="1722" spans="1:5" ht="12.75">
      <c r="A1722" s="34">
        <v>1716</v>
      </c>
      <c r="B1722" s="59"/>
      <c r="C1722" s="59"/>
      <c r="D1722" s="13"/>
      <c r="E1722" s="13"/>
    </row>
    <row r="1723" spans="1:5" ht="12.75">
      <c r="A1723" s="34">
        <v>1717</v>
      </c>
      <c r="B1723" s="59"/>
      <c r="C1723" s="59"/>
      <c r="D1723" s="13"/>
      <c r="E1723" s="13"/>
    </row>
    <row r="1724" spans="1:5" ht="12.75">
      <c r="A1724" s="34">
        <v>1718</v>
      </c>
      <c r="B1724" s="59"/>
      <c r="C1724" s="59"/>
      <c r="D1724" s="13"/>
      <c r="E1724" s="13"/>
    </row>
    <row r="1725" spans="1:5" ht="12.75">
      <c r="A1725" s="34">
        <v>1719</v>
      </c>
      <c r="B1725" s="59"/>
      <c r="C1725" s="59"/>
      <c r="D1725" s="13"/>
      <c r="E1725" s="13"/>
    </row>
    <row r="1726" spans="1:5" ht="12.75">
      <c r="A1726" s="34">
        <v>1720</v>
      </c>
      <c r="B1726" s="59"/>
      <c r="C1726" s="59"/>
      <c r="D1726" s="13"/>
      <c r="E1726" s="13"/>
    </row>
    <row r="1727" spans="1:5" ht="12.75">
      <c r="A1727" s="34">
        <v>1721</v>
      </c>
      <c r="B1727" s="59"/>
      <c r="C1727" s="59"/>
      <c r="D1727" s="13"/>
      <c r="E1727" s="13"/>
    </row>
    <row r="1728" spans="1:5" ht="12.75">
      <c r="A1728" s="34">
        <v>1722</v>
      </c>
      <c r="B1728" s="59"/>
      <c r="C1728" s="59"/>
      <c r="D1728" s="13"/>
      <c r="E1728" s="13"/>
    </row>
    <row r="1729" spans="1:5" ht="12.75">
      <c r="A1729" s="34">
        <v>1723</v>
      </c>
      <c r="B1729" s="59"/>
      <c r="C1729" s="59"/>
      <c r="D1729" s="13"/>
      <c r="E1729" s="13"/>
    </row>
    <row r="1730" spans="1:5" ht="12.75">
      <c r="A1730" s="34">
        <v>1724</v>
      </c>
      <c r="B1730" s="59"/>
      <c r="C1730" s="59"/>
      <c r="D1730" s="13"/>
      <c r="E1730" s="13"/>
    </row>
    <row r="1731" spans="1:5" ht="12.75">
      <c r="A1731" s="34">
        <v>1725</v>
      </c>
      <c r="B1731" s="59"/>
      <c r="C1731" s="59"/>
      <c r="D1731" s="13"/>
      <c r="E1731" s="13"/>
    </row>
    <row r="1732" spans="1:5" ht="12.75">
      <c r="A1732" s="34">
        <v>1726</v>
      </c>
      <c r="B1732" s="59"/>
      <c r="C1732" s="59"/>
      <c r="D1732" s="13"/>
      <c r="E1732" s="13"/>
    </row>
    <row r="1733" spans="1:5" ht="12.75">
      <c r="A1733" s="34">
        <v>1727</v>
      </c>
      <c r="B1733" s="59"/>
      <c r="C1733" s="59"/>
      <c r="D1733" s="13"/>
      <c r="E1733" s="13"/>
    </row>
    <row r="1734" spans="1:5" ht="12.75">
      <c r="A1734" s="34">
        <v>1728</v>
      </c>
      <c r="B1734" s="59"/>
      <c r="C1734" s="59"/>
      <c r="D1734" s="13"/>
      <c r="E1734" s="13"/>
    </row>
    <row r="1735" spans="1:5" ht="12.75">
      <c r="A1735" s="34">
        <v>1729</v>
      </c>
      <c r="B1735" s="59"/>
      <c r="C1735" s="59"/>
      <c r="D1735" s="13"/>
      <c r="E1735" s="13"/>
    </row>
    <row r="1736" spans="1:5" ht="12.75">
      <c r="A1736" s="34">
        <v>1730</v>
      </c>
      <c r="B1736" s="59"/>
      <c r="C1736" s="59"/>
      <c r="D1736" s="13"/>
      <c r="E1736" s="13"/>
    </row>
    <row r="1737" spans="1:5" ht="12.75">
      <c r="A1737" s="34">
        <v>1731</v>
      </c>
      <c r="B1737" s="59"/>
      <c r="C1737" s="59"/>
      <c r="D1737" s="13"/>
      <c r="E1737" s="13"/>
    </row>
    <row r="1738" spans="1:5" ht="12.75">
      <c r="A1738" s="34">
        <v>1732</v>
      </c>
      <c r="B1738" s="59"/>
      <c r="C1738" s="59"/>
      <c r="D1738" s="13"/>
      <c r="E1738" s="13"/>
    </row>
    <row r="1739" spans="1:5" ht="12.75">
      <c r="A1739" s="34">
        <v>1733</v>
      </c>
      <c r="B1739" s="59"/>
      <c r="C1739" s="59"/>
      <c r="D1739" s="13"/>
      <c r="E1739" s="13"/>
    </row>
    <row r="1740" spans="1:5" ht="12.75">
      <c r="A1740" s="34">
        <v>1734</v>
      </c>
      <c r="B1740" s="59"/>
      <c r="C1740" s="59"/>
      <c r="D1740" s="13"/>
      <c r="E1740" s="13"/>
    </row>
    <row r="1741" spans="1:5" ht="12.75">
      <c r="A1741" s="34">
        <v>1735</v>
      </c>
      <c r="B1741" s="59"/>
      <c r="C1741" s="59"/>
      <c r="D1741" s="13"/>
      <c r="E1741" s="13"/>
    </row>
    <row r="1742" spans="1:5" ht="12.75">
      <c r="A1742" s="34">
        <v>1736</v>
      </c>
      <c r="B1742" s="59"/>
      <c r="C1742" s="59"/>
      <c r="D1742" s="13"/>
      <c r="E1742" s="13"/>
    </row>
    <row r="1743" spans="1:5" ht="12.75">
      <c r="A1743" s="34">
        <v>1737</v>
      </c>
      <c r="B1743" s="59"/>
      <c r="C1743" s="59"/>
      <c r="D1743" s="13"/>
      <c r="E1743" s="13"/>
    </row>
    <row r="1744" spans="1:5" ht="12.75">
      <c r="A1744" s="34">
        <v>1738</v>
      </c>
      <c r="B1744" s="59"/>
      <c r="C1744" s="59"/>
      <c r="D1744" s="13"/>
      <c r="E1744" s="13"/>
    </row>
    <row r="1745" spans="1:5" ht="12.75">
      <c r="A1745" s="34">
        <v>1739</v>
      </c>
      <c r="B1745" s="59"/>
      <c r="C1745" s="59"/>
      <c r="D1745" s="13"/>
      <c r="E1745" s="13"/>
    </row>
    <row r="1746" spans="1:5" ht="12.75">
      <c r="A1746" s="34">
        <v>1740</v>
      </c>
      <c r="B1746" s="59"/>
      <c r="C1746" s="59"/>
      <c r="D1746" s="13"/>
      <c r="E1746" s="13"/>
    </row>
    <row r="1747" spans="1:5" ht="12.75">
      <c r="A1747" s="34">
        <v>1741</v>
      </c>
      <c r="B1747" s="59"/>
      <c r="C1747" s="59"/>
      <c r="D1747" s="13"/>
      <c r="E1747" s="13"/>
    </row>
    <row r="1748" spans="1:5" ht="12.75">
      <c r="A1748" s="34">
        <v>1742</v>
      </c>
      <c r="B1748" s="59"/>
      <c r="C1748" s="59"/>
      <c r="D1748" s="13"/>
      <c r="E1748" s="13"/>
    </row>
    <row r="1749" spans="1:5" ht="12.75">
      <c r="A1749" s="34">
        <v>1743</v>
      </c>
      <c r="B1749" s="59"/>
      <c r="C1749" s="59"/>
      <c r="D1749" s="13"/>
      <c r="E1749" s="13"/>
    </row>
    <row r="1750" spans="1:5" ht="12.75">
      <c r="A1750" s="34">
        <v>1744</v>
      </c>
      <c r="B1750" s="59"/>
      <c r="C1750" s="59"/>
      <c r="D1750" s="13"/>
      <c r="E1750" s="13"/>
    </row>
    <row r="1751" spans="1:5" ht="12.75">
      <c r="A1751" s="34">
        <v>1745</v>
      </c>
      <c r="B1751" s="59"/>
      <c r="C1751" s="59"/>
      <c r="D1751" s="13"/>
      <c r="E1751" s="13"/>
    </row>
    <row r="1752" spans="1:5" ht="12.75">
      <c r="A1752" s="34">
        <v>1746</v>
      </c>
      <c r="B1752" s="59"/>
      <c r="C1752" s="59"/>
      <c r="D1752" s="13"/>
      <c r="E1752" s="13"/>
    </row>
    <row r="1753" spans="1:5" ht="12.75">
      <c r="A1753" s="34">
        <v>1747</v>
      </c>
      <c r="B1753" s="59"/>
      <c r="C1753" s="59"/>
      <c r="D1753" s="13"/>
      <c r="E1753" s="13"/>
    </row>
    <row r="1754" spans="1:5" ht="12.75">
      <c r="A1754" s="34">
        <v>1748</v>
      </c>
      <c r="B1754" s="59"/>
      <c r="C1754" s="59"/>
      <c r="D1754" s="13"/>
      <c r="E1754" s="13"/>
    </row>
    <row r="1755" spans="1:5" ht="12.75">
      <c r="A1755" s="34">
        <v>1749</v>
      </c>
      <c r="B1755" s="59"/>
      <c r="C1755" s="59"/>
      <c r="D1755" s="13"/>
      <c r="E1755" s="13"/>
    </row>
    <row r="1756" spans="1:5" ht="12.75">
      <c r="A1756" s="34">
        <v>1750</v>
      </c>
      <c r="B1756" s="59"/>
      <c r="C1756" s="59"/>
      <c r="D1756" s="13"/>
      <c r="E1756" s="13"/>
    </row>
    <row r="1757" spans="1:5" ht="12.75">
      <c r="A1757" s="34">
        <v>1751</v>
      </c>
      <c r="B1757" s="59"/>
      <c r="C1757" s="59"/>
      <c r="D1757" s="13"/>
      <c r="E1757" s="13"/>
    </row>
    <row r="1758" spans="1:5" ht="12.75">
      <c r="A1758" s="34">
        <v>1752</v>
      </c>
      <c r="B1758" s="59"/>
      <c r="C1758" s="59"/>
      <c r="D1758" s="13"/>
      <c r="E1758" s="13"/>
    </row>
    <row r="1759" spans="1:5" ht="12.75">
      <c r="A1759" s="34">
        <v>1753</v>
      </c>
      <c r="B1759" s="59"/>
      <c r="C1759" s="59"/>
      <c r="D1759" s="13"/>
      <c r="E1759" s="13"/>
    </row>
    <row r="1760" spans="1:5" ht="12.75">
      <c r="A1760" s="34">
        <v>1754</v>
      </c>
      <c r="B1760" s="59"/>
      <c r="C1760" s="59"/>
      <c r="D1760" s="13"/>
      <c r="E1760" s="13"/>
    </row>
    <row r="1761" spans="1:5" ht="12.75">
      <c r="A1761" s="34">
        <v>1755</v>
      </c>
      <c r="B1761" s="59"/>
      <c r="C1761" s="59"/>
      <c r="D1761" s="13"/>
      <c r="E1761" s="13"/>
    </row>
    <row r="1762" spans="1:5" ht="12.75">
      <c r="A1762" s="34">
        <v>1756</v>
      </c>
      <c r="B1762" s="59"/>
      <c r="C1762" s="59"/>
      <c r="D1762" s="13"/>
      <c r="E1762" s="13"/>
    </row>
    <row r="1763" spans="1:5" ht="12.75">
      <c r="A1763" s="34">
        <v>1757</v>
      </c>
      <c r="B1763" s="59"/>
      <c r="C1763" s="59"/>
      <c r="D1763" s="13"/>
      <c r="E1763" s="13"/>
    </row>
    <row r="1764" spans="1:5" ht="12.75">
      <c r="A1764" s="34">
        <v>1758</v>
      </c>
      <c r="B1764" s="59"/>
      <c r="C1764" s="59"/>
      <c r="D1764" s="13"/>
      <c r="E1764" s="13"/>
    </row>
    <row r="1765" spans="1:5" ht="12.75">
      <c r="A1765" s="34">
        <v>1759</v>
      </c>
      <c r="B1765" s="59"/>
      <c r="C1765" s="59"/>
      <c r="D1765" s="13"/>
      <c r="E1765" s="13"/>
    </row>
    <row r="1766" spans="1:5" ht="12.75">
      <c r="A1766" s="34">
        <v>1760</v>
      </c>
      <c r="B1766" s="59"/>
      <c r="C1766" s="59"/>
      <c r="D1766" s="13"/>
      <c r="E1766" s="13"/>
    </row>
    <row r="1767" spans="1:5" ht="12.75">
      <c r="A1767" s="34">
        <v>1761</v>
      </c>
      <c r="B1767" s="59"/>
      <c r="C1767" s="59"/>
      <c r="D1767" s="13"/>
      <c r="E1767" s="13"/>
    </row>
    <row r="1768" spans="1:5" ht="12.75">
      <c r="A1768" s="34">
        <v>1762</v>
      </c>
      <c r="B1768" s="59"/>
      <c r="C1768" s="59"/>
      <c r="D1768" s="13"/>
      <c r="E1768" s="13"/>
    </row>
    <row r="1769" spans="1:5" ht="12.75">
      <c r="A1769" s="34">
        <v>1763</v>
      </c>
      <c r="B1769" s="59"/>
      <c r="C1769" s="59"/>
      <c r="D1769" s="13"/>
      <c r="E1769" s="13"/>
    </row>
    <row r="1770" spans="1:5" ht="12.75">
      <c r="A1770" s="34">
        <v>1764</v>
      </c>
      <c r="B1770" s="59"/>
      <c r="C1770" s="59"/>
      <c r="D1770" s="13"/>
      <c r="E1770" s="13"/>
    </row>
    <row r="1771" spans="1:5" ht="12.75">
      <c r="A1771" s="34">
        <v>1765</v>
      </c>
      <c r="B1771" s="59"/>
      <c r="C1771" s="59"/>
      <c r="D1771" s="13"/>
      <c r="E1771" s="13"/>
    </row>
    <row r="1772" spans="1:5" ht="12.75">
      <c r="A1772" s="34">
        <v>1766</v>
      </c>
      <c r="B1772" s="59"/>
      <c r="C1772" s="59"/>
      <c r="D1772" s="13"/>
      <c r="E1772" s="13"/>
    </row>
    <row r="1773" spans="1:5" ht="12.75">
      <c r="A1773" s="34">
        <v>1767</v>
      </c>
      <c r="B1773" s="59"/>
      <c r="C1773" s="59"/>
      <c r="D1773" s="13"/>
      <c r="E1773" s="13"/>
    </row>
    <row r="1774" spans="1:5" ht="12.75">
      <c r="A1774" s="34">
        <v>1768</v>
      </c>
      <c r="B1774" s="59"/>
      <c r="C1774" s="59"/>
      <c r="D1774" s="13"/>
      <c r="E1774" s="13"/>
    </row>
    <row r="1775" spans="1:5" ht="12.75">
      <c r="A1775" s="34">
        <v>1769</v>
      </c>
      <c r="B1775" s="59"/>
      <c r="C1775" s="59"/>
      <c r="D1775" s="13"/>
      <c r="E1775" s="13"/>
    </row>
    <row r="1776" spans="1:5" ht="12.75">
      <c r="A1776" s="34">
        <v>1770</v>
      </c>
      <c r="B1776" s="59"/>
      <c r="C1776" s="59"/>
      <c r="D1776" s="13"/>
      <c r="E1776" s="13"/>
    </row>
    <row r="1777" spans="1:5" ht="12.75">
      <c r="A1777" s="34">
        <v>1771</v>
      </c>
      <c r="B1777" s="59"/>
      <c r="C1777" s="59"/>
      <c r="D1777" s="13"/>
      <c r="E1777" s="13"/>
    </row>
    <row r="1778" spans="1:5" ht="12.75">
      <c r="A1778" s="34">
        <v>1772</v>
      </c>
      <c r="B1778" s="59"/>
      <c r="C1778" s="59"/>
      <c r="D1778" s="13"/>
      <c r="E1778" s="13"/>
    </row>
    <row r="1779" spans="1:5" ht="12.75">
      <c r="A1779" s="34">
        <v>1773</v>
      </c>
      <c r="B1779" s="59"/>
      <c r="C1779" s="59"/>
      <c r="D1779" s="13"/>
      <c r="E1779" s="13"/>
    </row>
    <row r="1780" spans="1:5" ht="12.75">
      <c r="A1780" s="34">
        <v>1774</v>
      </c>
      <c r="B1780" s="59"/>
      <c r="C1780" s="59"/>
      <c r="D1780" s="13"/>
      <c r="E1780" s="13"/>
    </row>
    <row r="1781" spans="1:5" ht="12.75">
      <c r="A1781" s="34">
        <v>1775</v>
      </c>
      <c r="B1781" s="59"/>
      <c r="C1781" s="59"/>
      <c r="D1781" s="13"/>
      <c r="E1781" s="13"/>
    </row>
    <row r="1782" spans="1:5" ht="12.75">
      <c r="A1782" s="34">
        <v>1776</v>
      </c>
      <c r="B1782" s="59"/>
      <c r="C1782" s="59"/>
      <c r="D1782" s="13"/>
      <c r="E1782" s="13"/>
    </row>
    <row r="1783" spans="1:5" ht="12.75">
      <c r="A1783" s="34">
        <v>1777</v>
      </c>
      <c r="B1783" s="59"/>
      <c r="C1783" s="59"/>
      <c r="D1783" s="13"/>
      <c r="E1783" s="13"/>
    </row>
    <row r="1784" spans="1:5" ht="12.75">
      <c r="A1784" s="34">
        <v>1778</v>
      </c>
      <c r="B1784" s="59"/>
      <c r="C1784" s="59"/>
      <c r="D1784" s="13"/>
      <c r="E1784" s="13"/>
    </row>
    <row r="1785" spans="1:5" ht="12.75">
      <c r="A1785" s="34">
        <v>1779</v>
      </c>
      <c r="B1785" s="59"/>
      <c r="C1785" s="59"/>
      <c r="D1785" s="13"/>
      <c r="E1785" s="13"/>
    </row>
    <row r="1786" spans="1:5" ht="12.75">
      <c r="A1786" s="34">
        <v>1780</v>
      </c>
      <c r="B1786" s="59"/>
      <c r="C1786" s="59"/>
      <c r="D1786" s="13"/>
      <c r="E1786" s="13"/>
    </row>
    <row r="1787" spans="1:5" ht="12.75">
      <c r="A1787" s="34">
        <v>1781</v>
      </c>
      <c r="B1787" s="59"/>
      <c r="C1787" s="59"/>
      <c r="D1787" s="13"/>
      <c r="E1787" s="13"/>
    </row>
    <row r="1788" spans="1:5" ht="12.75">
      <c r="A1788" s="34">
        <v>1782</v>
      </c>
      <c r="B1788" s="59"/>
      <c r="C1788" s="59"/>
      <c r="D1788" s="13"/>
      <c r="E1788" s="13"/>
    </row>
    <row r="1789" spans="1:5" ht="12.75">
      <c r="A1789" s="34">
        <v>1783</v>
      </c>
      <c r="B1789" s="59"/>
      <c r="C1789" s="59"/>
      <c r="D1789" s="13"/>
      <c r="E1789" s="13"/>
    </row>
    <row r="1790" spans="1:5" ht="12.75">
      <c r="A1790" s="34">
        <v>1784</v>
      </c>
      <c r="B1790" s="59"/>
      <c r="C1790" s="59"/>
      <c r="D1790" s="13"/>
      <c r="E1790" s="13"/>
    </row>
    <row r="1791" spans="1:5" ht="12.75">
      <c r="A1791" s="34">
        <v>1785</v>
      </c>
      <c r="B1791" s="59"/>
      <c r="C1791" s="59"/>
      <c r="D1791" s="13"/>
      <c r="E1791" s="13"/>
    </row>
    <row r="1792" spans="1:5" ht="12.75">
      <c r="A1792" s="34">
        <v>1786</v>
      </c>
      <c r="B1792" s="59"/>
      <c r="C1792" s="59"/>
      <c r="D1792" s="13"/>
      <c r="E1792" s="13"/>
    </row>
    <row r="1793" spans="1:5" ht="12.75">
      <c r="A1793" s="34">
        <v>1787</v>
      </c>
      <c r="B1793" s="59"/>
      <c r="C1793" s="59"/>
      <c r="D1793" s="13"/>
      <c r="E1793" s="13"/>
    </row>
    <row r="1794" spans="1:5" ht="12.75">
      <c r="A1794" s="34">
        <v>1788</v>
      </c>
      <c r="B1794" s="59"/>
      <c r="C1794" s="59"/>
      <c r="D1794" s="13"/>
      <c r="E1794" s="13"/>
    </row>
    <row r="1795" spans="1:5" ht="12.75">
      <c r="A1795" s="34">
        <v>1789</v>
      </c>
      <c r="B1795" s="59"/>
      <c r="C1795" s="59"/>
      <c r="D1795" s="13"/>
      <c r="E1795" s="13"/>
    </row>
    <row r="1796" spans="1:5" ht="12.75">
      <c r="A1796" s="34">
        <v>1790</v>
      </c>
      <c r="B1796" s="59"/>
      <c r="C1796" s="59"/>
      <c r="D1796" s="13"/>
      <c r="E1796" s="13"/>
    </row>
    <row r="1797" spans="1:5" ht="12.75">
      <c r="A1797" s="34">
        <v>1791</v>
      </c>
      <c r="B1797" s="59"/>
      <c r="C1797" s="59"/>
      <c r="D1797" s="13"/>
      <c r="E1797" s="13"/>
    </row>
    <row r="1798" spans="1:5" ht="12.75">
      <c r="A1798" s="34">
        <v>1792</v>
      </c>
      <c r="B1798" s="59"/>
      <c r="C1798" s="59"/>
      <c r="D1798" s="13"/>
      <c r="E1798" s="13"/>
    </row>
    <row r="1799" spans="1:5" ht="12.75">
      <c r="A1799" s="34">
        <v>1793</v>
      </c>
      <c r="B1799" s="59"/>
      <c r="C1799" s="59"/>
      <c r="D1799" s="13"/>
      <c r="E1799" s="13"/>
    </row>
    <row r="1800" spans="1:5" ht="12.75">
      <c r="A1800" s="34">
        <v>1794</v>
      </c>
      <c r="B1800" s="59"/>
      <c r="C1800" s="59"/>
      <c r="D1800" s="13"/>
      <c r="E1800" s="13"/>
    </row>
    <row r="1801" spans="1:5" ht="12.75">
      <c r="A1801" s="34">
        <v>1795</v>
      </c>
      <c r="B1801" s="59"/>
      <c r="C1801" s="59"/>
      <c r="D1801" s="13"/>
      <c r="E1801" s="13"/>
    </row>
    <row r="1802" spans="1:5" ht="12.75">
      <c r="A1802" s="34">
        <v>1796</v>
      </c>
      <c r="B1802" s="59"/>
      <c r="C1802" s="59"/>
      <c r="D1802" s="13"/>
      <c r="E1802" s="13"/>
    </row>
    <row r="1803" spans="1:5" ht="12.75">
      <c r="A1803" s="34">
        <v>1797</v>
      </c>
      <c r="B1803" s="59"/>
      <c r="C1803" s="59"/>
      <c r="D1803" s="13"/>
      <c r="E1803" s="13"/>
    </row>
    <row r="1804" spans="1:5" ht="12.75">
      <c r="A1804" s="34">
        <v>1798</v>
      </c>
      <c r="B1804" s="59"/>
      <c r="C1804" s="59"/>
      <c r="D1804" s="13"/>
      <c r="E1804" s="13"/>
    </row>
    <row r="1805" spans="1:5" ht="12.75">
      <c r="A1805" s="34">
        <v>1799</v>
      </c>
      <c r="B1805" s="59"/>
      <c r="C1805" s="59"/>
      <c r="D1805" s="13"/>
      <c r="E1805" s="13"/>
    </row>
    <row r="1806" spans="1:5" ht="12.75">
      <c r="A1806" s="34">
        <v>1800</v>
      </c>
      <c r="B1806" s="59"/>
      <c r="C1806" s="59"/>
      <c r="D1806" s="13"/>
      <c r="E1806" s="13"/>
    </row>
    <row r="1807" spans="1:5" ht="12.75">
      <c r="A1807" s="34">
        <v>1801</v>
      </c>
      <c r="B1807" s="59"/>
      <c r="C1807" s="59"/>
      <c r="D1807" s="13"/>
      <c r="E1807" s="13"/>
    </row>
    <row r="1808" spans="1:5" ht="12.75">
      <c r="A1808" s="34">
        <v>1802</v>
      </c>
      <c r="B1808" s="59"/>
      <c r="C1808" s="59"/>
      <c r="D1808" s="13"/>
      <c r="E1808" s="13"/>
    </row>
    <row r="1809" spans="1:5" ht="12.75">
      <c r="A1809" s="34">
        <v>1803</v>
      </c>
      <c r="B1809" s="59"/>
      <c r="C1809" s="59"/>
      <c r="D1809" s="13"/>
      <c r="E1809" s="13"/>
    </row>
    <row r="1810" spans="1:5" ht="12.75">
      <c r="A1810" s="34">
        <v>1804</v>
      </c>
      <c r="B1810" s="59"/>
      <c r="C1810" s="59"/>
      <c r="D1810" s="13"/>
      <c r="E1810" s="13"/>
    </row>
    <row r="1811" spans="1:5" ht="12.75">
      <c r="A1811" s="34">
        <v>1805</v>
      </c>
      <c r="B1811" s="59"/>
      <c r="C1811" s="59"/>
      <c r="D1811" s="13"/>
      <c r="E1811" s="13"/>
    </row>
    <row r="1812" spans="1:5" ht="12.75">
      <c r="A1812" s="34">
        <v>1806</v>
      </c>
      <c r="B1812" s="59"/>
      <c r="C1812" s="59"/>
      <c r="D1812" s="13"/>
      <c r="E1812" s="13"/>
    </row>
    <row r="1813" spans="1:5" ht="12.75">
      <c r="A1813" s="34">
        <v>1807</v>
      </c>
      <c r="B1813" s="59"/>
      <c r="C1813" s="59"/>
      <c r="D1813" s="13"/>
      <c r="E1813" s="13"/>
    </row>
    <row r="1814" spans="1:5" ht="12.75">
      <c r="A1814" s="34">
        <v>1808</v>
      </c>
      <c r="B1814" s="59"/>
      <c r="C1814" s="59"/>
      <c r="D1814" s="13"/>
      <c r="E1814" s="13"/>
    </row>
    <row r="1815" spans="1:5" ht="12.75">
      <c r="A1815" s="34">
        <v>1809</v>
      </c>
      <c r="B1815" s="59"/>
      <c r="C1815" s="59"/>
      <c r="D1815" s="13"/>
      <c r="E1815" s="13"/>
    </row>
    <row r="1816" spans="1:5" ht="12.75">
      <c r="A1816" s="34">
        <v>1810</v>
      </c>
      <c r="B1816" s="59"/>
      <c r="C1816" s="59"/>
      <c r="D1816" s="13"/>
      <c r="E1816" s="13"/>
    </row>
    <row r="1817" spans="1:5" ht="12.75">
      <c r="A1817" s="34">
        <v>1811</v>
      </c>
      <c r="B1817" s="59"/>
      <c r="C1817" s="59"/>
      <c r="D1817" s="13"/>
      <c r="E1817" s="13"/>
    </row>
    <row r="1818" spans="1:5" ht="12.75">
      <c r="A1818" s="34">
        <v>1812</v>
      </c>
      <c r="B1818" s="59"/>
      <c r="C1818" s="59"/>
      <c r="D1818" s="13"/>
      <c r="E1818" s="13"/>
    </row>
    <row r="1819" spans="1:5" ht="12.75">
      <c r="A1819" s="34">
        <v>1813</v>
      </c>
      <c r="B1819" s="59"/>
      <c r="C1819" s="59"/>
      <c r="D1819" s="13"/>
      <c r="E1819" s="13"/>
    </row>
    <row r="1820" spans="1:5" ht="12.75">
      <c r="A1820" s="34">
        <v>1814</v>
      </c>
      <c r="B1820" s="59"/>
      <c r="C1820" s="59"/>
      <c r="D1820" s="13"/>
      <c r="E1820" s="13"/>
    </row>
    <row r="1821" spans="1:5" ht="12.75">
      <c r="A1821" s="34">
        <v>1815</v>
      </c>
      <c r="B1821" s="59"/>
      <c r="C1821" s="59"/>
      <c r="D1821" s="13"/>
      <c r="E1821" s="13"/>
    </row>
    <row r="1822" spans="1:5" ht="12.75">
      <c r="A1822" s="34">
        <v>1816</v>
      </c>
      <c r="B1822" s="59"/>
      <c r="C1822" s="59"/>
      <c r="D1822" s="13"/>
      <c r="E1822" s="13"/>
    </row>
    <row r="1823" spans="1:5" ht="12.75">
      <c r="A1823" s="34">
        <v>1817</v>
      </c>
      <c r="B1823" s="59"/>
      <c r="C1823" s="59"/>
      <c r="D1823" s="13"/>
      <c r="E1823" s="13"/>
    </row>
    <row r="1824" spans="1:5" ht="12.75">
      <c r="A1824" s="34">
        <v>1818</v>
      </c>
      <c r="B1824" s="59"/>
      <c r="C1824" s="59"/>
      <c r="D1824" s="13"/>
      <c r="E1824" s="13"/>
    </row>
    <row r="1825" spans="1:5" ht="12.75">
      <c r="A1825" s="34">
        <v>1819</v>
      </c>
      <c r="B1825" s="59"/>
      <c r="C1825" s="59"/>
      <c r="D1825" s="13"/>
      <c r="E1825" s="13"/>
    </row>
    <row r="1826" spans="1:5" ht="12.75">
      <c r="A1826" s="34">
        <v>1820</v>
      </c>
      <c r="B1826" s="59"/>
      <c r="C1826" s="59"/>
      <c r="D1826" s="13"/>
      <c r="E1826" s="13"/>
    </row>
    <row r="1827" spans="1:5" ht="12.75">
      <c r="A1827" s="34">
        <v>1821</v>
      </c>
      <c r="B1827" s="59"/>
      <c r="C1827" s="59"/>
      <c r="D1827" s="13"/>
      <c r="E1827" s="13"/>
    </row>
    <row r="1828" spans="1:5" ht="12.75">
      <c r="A1828" s="34">
        <v>1822</v>
      </c>
      <c r="B1828" s="59"/>
      <c r="C1828" s="59"/>
      <c r="D1828" s="13"/>
      <c r="E1828" s="13"/>
    </row>
    <row r="1829" spans="1:5" ht="12.75">
      <c r="A1829" s="34">
        <v>1823</v>
      </c>
      <c r="B1829" s="59"/>
      <c r="C1829" s="59"/>
      <c r="D1829" s="13"/>
      <c r="E1829" s="13"/>
    </row>
    <row r="1830" spans="1:5" ht="12.75">
      <c r="A1830" s="34">
        <v>1824</v>
      </c>
      <c r="B1830" s="59"/>
      <c r="C1830" s="59"/>
      <c r="D1830" s="13"/>
      <c r="E1830" s="13"/>
    </row>
    <row r="1831" spans="1:5" ht="12.75">
      <c r="A1831" s="34">
        <v>1825</v>
      </c>
      <c r="B1831" s="59"/>
      <c r="C1831" s="59"/>
      <c r="D1831" s="13"/>
      <c r="E1831" s="13"/>
    </row>
    <row r="1832" spans="1:5" ht="12.75">
      <c r="A1832" s="34">
        <v>1826</v>
      </c>
      <c r="B1832" s="59"/>
      <c r="C1832" s="59"/>
      <c r="D1832" s="13"/>
      <c r="E1832" s="13"/>
    </row>
    <row r="1833" spans="1:5" ht="12.75">
      <c r="A1833" s="34">
        <v>1827</v>
      </c>
      <c r="B1833" s="59"/>
      <c r="C1833" s="59"/>
      <c r="D1833" s="13"/>
      <c r="E1833" s="13"/>
    </row>
    <row r="1834" spans="1:5" ht="12.75">
      <c r="A1834" s="34">
        <v>1828</v>
      </c>
      <c r="B1834" s="59"/>
      <c r="C1834" s="59"/>
      <c r="D1834" s="13"/>
      <c r="E1834" s="13"/>
    </row>
    <row r="1835" spans="1:5" ht="12.75">
      <c r="A1835" s="34">
        <v>1829</v>
      </c>
      <c r="B1835" s="59"/>
      <c r="C1835" s="59"/>
      <c r="D1835" s="13"/>
      <c r="E1835" s="13"/>
    </row>
    <row r="1836" spans="1:5" ht="12.75">
      <c r="A1836" s="34">
        <v>1830</v>
      </c>
      <c r="B1836" s="59"/>
      <c r="C1836" s="59"/>
      <c r="D1836" s="13"/>
      <c r="E1836" s="13"/>
    </row>
    <row r="1837" spans="1:5" ht="12.75">
      <c r="A1837" s="34">
        <v>1831</v>
      </c>
      <c r="B1837" s="59"/>
      <c r="C1837" s="59"/>
      <c r="D1837" s="13"/>
      <c r="E1837" s="13"/>
    </row>
    <row r="1838" spans="1:5" ht="12.75">
      <c r="A1838" s="34">
        <v>1832</v>
      </c>
      <c r="B1838" s="59"/>
      <c r="C1838" s="59"/>
      <c r="D1838" s="13"/>
      <c r="E1838" s="13"/>
    </row>
    <row r="1839" spans="1:5" ht="12.75">
      <c r="A1839" s="34">
        <v>1833</v>
      </c>
      <c r="B1839" s="59"/>
      <c r="C1839" s="59"/>
      <c r="D1839" s="13"/>
      <c r="E1839" s="13"/>
    </row>
    <row r="1840" spans="1:5" ht="12.75">
      <c r="A1840" s="34">
        <v>1834</v>
      </c>
      <c r="B1840" s="59"/>
      <c r="C1840" s="59"/>
      <c r="D1840" s="13"/>
      <c r="E1840" s="13"/>
    </row>
    <row r="1841" spans="1:5" ht="12.75">
      <c r="A1841" s="34">
        <v>1835</v>
      </c>
      <c r="B1841" s="59"/>
      <c r="C1841" s="59"/>
      <c r="D1841" s="13"/>
      <c r="E1841" s="13"/>
    </row>
    <row r="1842" spans="1:5" ht="12.75">
      <c r="A1842" s="34">
        <v>1836</v>
      </c>
      <c r="B1842" s="59"/>
      <c r="C1842" s="59"/>
      <c r="D1842" s="13"/>
      <c r="E1842" s="13"/>
    </row>
    <row r="1843" spans="1:5" ht="12.75">
      <c r="A1843" s="34">
        <v>1837</v>
      </c>
      <c r="B1843" s="59"/>
      <c r="C1843" s="59"/>
      <c r="D1843" s="13"/>
      <c r="E1843" s="13"/>
    </row>
    <row r="1844" spans="1:5" ht="12.75">
      <c r="A1844" s="34">
        <v>1838</v>
      </c>
      <c r="B1844" s="59"/>
      <c r="C1844" s="59"/>
      <c r="D1844" s="13"/>
      <c r="E1844" s="13"/>
    </row>
    <row r="1845" spans="1:5" ht="12.75">
      <c r="A1845" s="34">
        <v>1839</v>
      </c>
      <c r="B1845" s="59"/>
      <c r="C1845" s="59"/>
      <c r="D1845" s="13"/>
      <c r="E1845" s="13"/>
    </row>
    <row r="1846" spans="1:5" ht="12.75">
      <c r="A1846" s="34">
        <v>1840</v>
      </c>
      <c r="B1846" s="59"/>
      <c r="C1846" s="59"/>
      <c r="D1846" s="13"/>
      <c r="E1846" s="13"/>
    </row>
    <row r="1847" spans="1:5" ht="12.75">
      <c r="A1847" s="34">
        <v>1841</v>
      </c>
      <c r="B1847" s="59"/>
      <c r="C1847" s="59"/>
      <c r="D1847" s="13"/>
      <c r="E1847" s="13"/>
    </row>
    <row r="1848" spans="1:5" ht="12.75">
      <c r="A1848" s="34">
        <v>1842</v>
      </c>
      <c r="B1848" s="59"/>
      <c r="C1848" s="59"/>
      <c r="D1848" s="13"/>
      <c r="E1848" s="13"/>
    </row>
    <row r="1849" spans="1:5" ht="12.75">
      <c r="A1849" s="34">
        <v>1843</v>
      </c>
      <c r="B1849" s="59"/>
      <c r="C1849" s="59"/>
      <c r="D1849" s="13"/>
      <c r="E1849" s="13"/>
    </row>
    <row r="1850" spans="1:5" ht="12.75">
      <c r="A1850" s="34">
        <v>1844</v>
      </c>
      <c r="B1850" s="59"/>
      <c r="C1850" s="59"/>
      <c r="D1850" s="13"/>
      <c r="E1850" s="13"/>
    </row>
    <row r="1851" spans="1:5" ht="12.75">
      <c r="A1851" s="34">
        <v>1845</v>
      </c>
      <c r="B1851" s="59"/>
      <c r="C1851" s="59"/>
      <c r="D1851" s="13"/>
      <c r="E1851" s="13"/>
    </row>
    <row r="1852" spans="1:5" ht="12.75">
      <c r="A1852" s="34">
        <v>1846</v>
      </c>
      <c r="B1852" s="59"/>
      <c r="C1852" s="59"/>
      <c r="D1852" s="13"/>
      <c r="E1852" s="13"/>
    </row>
    <row r="1853" spans="1:5" ht="12.75">
      <c r="A1853" s="34">
        <v>1847</v>
      </c>
      <c r="B1853" s="59"/>
      <c r="C1853" s="59"/>
      <c r="D1853" s="13"/>
      <c r="E1853" s="13"/>
    </row>
    <row r="1854" spans="1:5" ht="12.75">
      <c r="A1854" s="34">
        <v>1848</v>
      </c>
      <c r="B1854" s="59"/>
      <c r="C1854" s="59"/>
      <c r="D1854" s="13"/>
      <c r="E1854" s="13"/>
    </row>
    <row r="1855" spans="1:5" ht="12.75">
      <c r="A1855" s="34">
        <v>1849</v>
      </c>
      <c r="B1855" s="59"/>
      <c r="C1855" s="59"/>
      <c r="D1855" s="13"/>
      <c r="E1855" s="13"/>
    </row>
    <row r="1856" spans="1:5" ht="12.75">
      <c r="A1856" s="34">
        <v>1850</v>
      </c>
      <c r="B1856" s="59"/>
      <c r="C1856" s="59"/>
      <c r="D1856" s="13"/>
      <c r="E1856" s="13"/>
    </row>
    <row r="1857" spans="1:5" ht="12.75">
      <c r="A1857" s="34">
        <v>1851</v>
      </c>
      <c r="B1857" s="59"/>
      <c r="C1857" s="59"/>
      <c r="D1857" s="13"/>
      <c r="E1857" s="13"/>
    </row>
    <row r="1858" spans="1:5" ht="12.75">
      <c r="A1858" s="34">
        <v>1852</v>
      </c>
      <c r="B1858" s="59"/>
      <c r="C1858" s="59"/>
      <c r="D1858" s="13"/>
      <c r="E1858" s="13"/>
    </row>
    <row r="1859" spans="1:5" ht="12.75">
      <c r="A1859" s="34">
        <v>1853</v>
      </c>
      <c r="B1859" s="59"/>
      <c r="C1859" s="59"/>
      <c r="D1859" s="13"/>
      <c r="E1859" s="13"/>
    </row>
    <row r="1860" spans="1:5" ht="12.75">
      <c r="A1860" s="34">
        <v>1854</v>
      </c>
      <c r="B1860" s="59"/>
      <c r="C1860" s="59"/>
      <c r="D1860" s="13"/>
      <c r="E1860" s="13"/>
    </row>
    <row r="1861" spans="1:5" ht="12.75">
      <c r="A1861" s="34">
        <v>1855</v>
      </c>
      <c r="B1861" s="59"/>
      <c r="C1861" s="59"/>
      <c r="D1861" s="13"/>
      <c r="E1861" s="13"/>
    </row>
    <row r="1862" spans="1:5" ht="12.75">
      <c r="A1862" s="34">
        <v>1856</v>
      </c>
      <c r="B1862" s="59"/>
      <c r="C1862" s="59"/>
      <c r="D1862" s="13"/>
      <c r="E1862" s="13"/>
    </row>
    <row r="1863" spans="1:5" ht="12.75">
      <c r="A1863" s="34">
        <v>1857</v>
      </c>
      <c r="B1863" s="59"/>
      <c r="C1863" s="59"/>
      <c r="D1863" s="13"/>
      <c r="E1863" s="13"/>
    </row>
    <row r="1864" spans="1:5" ht="12.75">
      <c r="A1864" s="34">
        <v>1858</v>
      </c>
      <c r="B1864" s="59"/>
      <c r="C1864" s="59"/>
      <c r="D1864" s="13"/>
      <c r="E1864" s="13"/>
    </row>
    <row r="1865" spans="1:5" ht="12.75">
      <c r="A1865" s="34">
        <v>1859</v>
      </c>
      <c r="B1865" s="59"/>
      <c r="C1865" s="59"/>
      <c r="D1865" s="13"/>
      <c r="E1865" s="13"/>
    </row>
    <row r="1866" spans="1:5" ht="12.75">
      <c r="A1866" s="34">
        <v>1860</v>
      </c>
      <c r="B1866" s="59"/>
      <c r="C1866" s="59"/>
      <c r="D1866" s="13"/>
      <c r="E1866" s="13"/>
    </row>
    <row r="1867" spans="1:5" ht="12.75">
      <c r="A1867" s="34">
        <v>1861</v>
      </c>
      <c r="B1867" s="59"/>
      <c r="C1867" s="59"/>
      <c r="D1867" s="13"/>
      <c r="E1867" s="13"/>
    </row>
    <row r="1868" spans="1:5" ht="12.75">
      <c r="A1868" s="34">
        <v>1862</v>
      </c>
      <c r="B1868" s="59"/>
      <c r="C1868" s="59"/>
      <c r="D1868" s="13"/>
      <c r="E1868" s="13"/>
    </row>
    <row r="1869" spans="1:5" ht="12.75">
      <c r="A1869" s="34">
        <v>1863</v>
      </c>
      <c r="B1869" s="59"/>
      <c r="C1869" s="59"/>
      <c r="D1869" s="13"/>
      <c r="E1869" s="13"/>
    </row>
    <row r="1870" spans="1:5" ht="12.75">
      <c r="A1870" s="34">
        <v>1864</v>
      </c>
      <c r="B1870" s="59"/>
      <c r="C1870" s="59"/>
      <c r="D1870" s="13"/>
      <c r="E1870" s="13"/>
    </row>
    <row r="1871" spans="1:5" ht="12.75">
      <c r="A1871" s="34">
        <v>1865</v>
      </c>
      <c r="B1871" s="59"/>
      <c r="C1871" s="59"/>
      <c r="D1871" s="13"/>
      <c r="E1871" s="13"/>
    </row>
    <row r="1872" spans="1:5" ht="12.75">
      <c r="A1872" s="34">
        <v>1866</v>
      </c>
      <c r="B1872" s="59"/>
      <c r="C1872" s="59"/>
      <c r="D1872" s="13"/>
      <c r="E1872" s="13"/>
    </row>
    <row r="1873" spans="1:5" ht="12.75">
      <c r="A1873" s="34">
        <v>1867</v>
      </c>
      <c r="B1873" s="59"/>
      <c r="C1873" s="59"/>
      <c r="D1873" s="13"/>
      <c r="E1873" s="13"/>
    </row>
    <row r="1874" spans="1:5" ht="12.75">
      <c r="A1874" s="34">
        <v>1868</v>
      </c>
      <c r="B1874" s="59"/>
      <c r="C1874" s="59"/>
      <c r="D1874" s="13"/>
      <c r="E1874" s="13"/>
    </row>
    <row r="1875" spans="1:5" ht="12.75">
      <c r="A1875" s="34">
        <v>1869</v>
      </c>
      <c r="B1875" s="59"/>
      <c r="C1875" s="59"/>
      <c r="D1875" s="13"/>
      <c r="E1875" s="13"/>
    </row>
    <row r="1876" spans="1:5" ht="12.75">
      <c r="A1876" s="34">
        <v>1870</v>
      </c>
      <c r="B1876" s="59"/>
      <c r="C1876" s="59"/>
      <c r="D1876" s="13"/>
      <c r="E1876" s="13"/>
    </row>
    <row r="1877" spans="1:5" ht="12.75">
      <c r="A1877" s="34">
        <v>1871</v>
      </c>
      <c r="B1877" s="59"/>
      <c r="C1877" s="59"/>
      <c r="D1877" s="13"/>
      <c r="E1877" s="13"/>
    </row>
    <row r="1878" spans="1:5" ht="12.75">
      <c r="A1878" s="34">
        <v>1872</v>
      </c>
      <c r="B1878" s="59"/>
      <c r="C1878" s="59"/>
      <c r="D1878" s="13"/>
      <c r="E1878" s="13"/>
    </row>
    <row r="1879" spans="1:5" ht="12.75">
      <c r="A1879" s="34">
        <v>1873</v>
      </c>
      <c r="B1879" s="59"/>
      <c r="C1879" s="59"/>
      <c r="D1879" s="13"/>
      <c r="E1879" s="13"/>
    </row>
    <row r="1880" spans="1:5" ht="12.75">
      <c r="A1880" s="34">
        <v>1874</v>
      </c>
      <c r="B1880" s="59"/>
      <c r="C1880" s="59"/>
      <c r="D1880" s="13"/>
      <c r="E1880" s="13"/>
    </row>
    <row r="1881" spans="1:5" ht="12.75">
      <c r="A1881" s="34">
        <v>1875</v>
      </c>
      <c r="B1881" s="59"/>
      <c r="C1881" s="59"/>
      <c r="D1881" s="13"/>
      <c r="E1881" s="13"/>
    </row>
    <row r="1882" spans="1:5" ht="12.75">
      <c r="A1882" s="34">
        <v>1876</v>
      </c>
      <c r="B1882" s="59"/>
      <c r="C1882" s="59"/>
      <c r="D1882" s="13"/>
      <c r="E1882" s="13"/>
    </row>
    <row r="1883" spans="1:5" ht="12.75">
      <c r="A1883" s="34">
        <v>1877</v>
      </c>
      <c r="B1883" s="59"/>
      <c r="C1883" s="59"/>
      <c r="D1883" s="13"/>
      <c r="E1883" s="13"/>
    </row>
    <row r="1884" spans="1:5" ht="12.75">
      <c r="A1884" s="34">
        <v>1878</v>
      </c>
      <c r="B1884" s="59"/>
      <c r="C1884" s="59"/>
      <c r="D1884" s="13"/>
      <c r="E1884" s="13"/>
    </row>
    <row r="1885" spans="1:5" ht="12.75">
      <c r="A1885" s="34">
        <v>1879</v>
      </c>
      <c r="B1885" s="59"/>
      <c r="C1885" s="59"/>
      <c r="D1885" s="13"/>
      <c r="E1885" s="13"/>
    </row>
    <row r="1886" spans="1:5" ht="12.75">
      <c r="A1886" s="34">
        <v>1880</v>
      </c>
      <c r="B1886" s="59"/>
      <c r="C1886" s="59"/>
      <c r="D1886" s="13"/>
      <c r="E1886" s="13"/>
    </row>
    <row r="1887" spans="1:5" ht="12.75">
      <c r="A1887" s="34">
        <v>1881</v>
      </c>
      <c r="B1887" s="59"/>
      <c r="C1887" s="59"/>
      <c r="D1887" s="13"/>
      <c r="E1887" s="13"/>
    </row>
    <row r="1888" spans="1:5" ht="12.75">
      <c r="A1888" s="34">
        <v>1882</v>
      </c>
      <c r="B1888" s="59"/>
      <c r="C1888" s="59"/>
      <c r="D1888" s="13"/>
      <c r="E1888" s="13"/>
    </row>
    <row r="1889" spans="1:5" ht="12.75">
      <c r="A1889" s="34">
        <v>1883</v>
      </c>
      <c r="B1889" s="59"/>
      <c r="C1889" s="59"/>
      <c r="D1889" s="13"/>
      <c r="E1889" s="13"/>
    </row>
    <row r="1890" spans="1:5" ht="12.75">
      <c r="A1890" s="34">
        <v>1884</v>
      </c>
      <c r="B1890" s="59"/>
      <c r="C1890" s="59"/>
      <c r="D1890" s="13"/>
      <c r="E1890" s="13"/>
    </row>
    <row r="1891" spans="1:5" ht="12.75">
      <c r="A1891" s="34">
        <v>1885</v>
      </c>
      <c r="B1891" s="59"/>
      <c r="C1891" s="59"/>
      <c r="D1891" s="13"/>
      <c r="E1891" s="13"/>
    </row>
    <row r="1892" spans="1:5" ht="12.75">
      <c r="A1892" s="34">
        <v>1886</v>
      </c>
      <c r="B1892" s="59"/>
      <c r="C1892" s="59"/>
      <c r="D1892" s="13"/>
      <c r="E1892" s="13"/>
    </row>
    <row r="1893" spans="1:5" ht="12.75">
      <c r="A1893" s="34">
        <v>1887</v>
      </c>
      <c r="B1893" s="59"/>
      <c r="C1893" s="59"/>
      <c r="D1893" s="13"/>
      <c r="E1893" s="13"/>
    </row>
    <row r="1894" spans="1:5" ht="12.75">
      <c r="A1894" s="34">
        <v>1888</v>
      </c>
      <c r="B1894" s="59"/>
      <c r="C1894" s="59"/>
      <c r="D1894" s="13"/>
      <c r="E1894" s="13"/>
    </row>
    <row r="1895" spans="1:5" ht="12.75">
      <c r="A1895" s="34">
        <v>1889</v>
      </c>
      <c r="B1895" s="59"/>
      <c r="C1895" s="59"/>
      <c r="D1895" s="13"/>
      <c r="E1895" s="13"/>
    </row>
    <row r="1896" spans="1:5" ht="12.75">
      <c r="A1896" s="34">
        <v>1890</v>
      </c>
      <c r="B1896" s="59"/>
      <c r="C1896" s="59"/>
      <c r="D1896" s="13"/>
      <c r="E1896" s="13"/>
    </row>
    <row r="1897" spans="1:5" ht="12.75">
      <c r="A1897" s="34">
        <v>1891</v>
      </c>
      <c r="B1897" s="59"/>
      <c r="C1897" s="59"/>
      <c r="D1897" s="13"/>
      <c r="E1897" s="13"/>
    </row>
    <row r="1898" spans="1:5" ht="12.75">
      <c r="A1898" s="34">
        <v>1892</v>
      </c>
      <c r="B1898" s="59"/>
      <c r="C1898" s="59"/>
      <c r="D1898" s="13"/>
      <c r="E1898" s="13"/>
    </row>
    <row r="1899" spans="1:5" ht="12.75">
      <c r="A1899" s="34">
        <v>1893</v>
      </c>
      <c r="B1899" s="59"/>
      <c r="C1899" s="59"/>
      <c r="D1899" s="13"/>
      <c r="E1899" s="13"/>
    </row>
    <row r="1900" spans="1:5" ht="12.75">
      <c r="A1900" s="34">
        <v>1894</v>
      </c>
      <c r="B1900" s="59"/>
      <c r="C1900" s="59"/>
      <c r="D1900" s="13"/>
      <c r="E1900" s="13"/>
    </row>
    <row r="1901" spans="1:5" ht="12.75">
      <c r="A1901" s="34">
        <v>1895</v>
      </c>
      <c r="B1901" s="59"/>
      <c r="C1901" s="59"/>
      <c r="D1901" s="13"/>
      <c r="E1901" s="13"/>
    </row>
    <row r="1902" spans="1:5" ht="12.75">
      <c r="A1902" s="34">
        <v>1896</v>
      </c>
      <c r="B1902" s="59"/>
      <c r="C1902" s="59"/>
      <c r="D1902" s="13"/>
      <c r="E1902" s="13"/>
    </row>
    <row r="1903" spans="1:5" ht="12.75">
      <c r="A1903" s="34">
        <v>1897</v>
      </c>
      <c r="B1903" s="59"/>
      <c r="C1903" s="59"/>
      <c r="D1903" s="13"/>
      <c r="E1903" s="13"/>
    </row>
    <row r="1904" spans="1:5" ht="12.75">
      <c r="A1904" s="34">
        <v>1898</v>
      </c>
      <c r="B1904" s="59"/>
      <c r="C1904" s="59"/>
      <c r="D1904" s="13"/>
      <c r="E1904" s="13"/>
    </row>
    <row r="1905" spans="1:5" ht="12.75">
      <c r="A1905" s="34">
        <v>1899</v>
      </c>
      <c r="B1905" s="59"/>
      <c r="C1905" s="59"/>
      <c r="D1905" s="13"/>
      <c r="E1905" s="13"/>
    </row>
    <row r="1906" spans="1:5" ht="12.75">
      <c r="A1906" s="34">
        <v>1900</v>
      </c>
      <c r="B1906" s="59"/>
      <c r="C1906" s="59"/>
      <c r="D1906" s="13"/>
      <c r="E1906" s="13"/>
    </row>
    <row r="1907" spans="1:5" ht="12.75">
      <c r="A1907" s="34">
        <v>1901</v>
      </c>
      <c r="B1907" s="59"/>
      <c r="C1907" s="59"/>
      <c r="D1907" s="13"/>
      <c r="E1907" s="13"/>
    </row>
    <row r="1908" spans="1:5" ht="12.75">
      <c r="A1908" s="34">
        <v>1902</v>
      </c>
      <c r="B1908" s="59"/>
      <c r="C1908" s="59"/>
      <c r="D1908" s="13"/>
      <c r="E1908" s="13"/>
    </row>
    <row r="1909" spans="1:5" ht="12.75">
      <c r="A1909" s="34">
        <v>1903</v>
      </c>
      <c r="B1909" s="59"/>
      <c r="C1909" s="59"/>
      <c r="D1909" s="13"/>
      <c r="E1909" s="13"/>
    </row>
    <row r="1910" spans="1:5" ht="12.75">
      <c r="A1910" s="34">
        <v>1904</v>
      </c>
      <c r="B1910" s="59"/>
      <c r="C1910" s="59"/>
      <c r="D1910" s="13"/>
      <c r="E1910" s="13"/>
    </row>
    <row r="1911" spans="1:5" ht="12.75">
      <c r="A1911" s="34">
        <v>1905</v>
      </c>
      <c r="B1911" s="59"/>
      <c r="C1911" s="59"/>
      <c r="D1911" s="13"/>
      <c r="E1911" s="13"/>
    </row>
    <row r="1912" spans="1:5" ht="12.75">
      <c r="A1912" s="34">
        <v>1906</v>
      </c>
      <c r="B1912" s="59"/>
      <c r="C1912" s="59"/>
      <c r="D1912" s="13"/>
      <c r="E1912" s="13"/>
    </row>
    <row r="1913" spans="1:5" ht="12.75">
      <c r="A1913" s="34">
        <v>1907</v>
      </c>
      <c r="B1913" s="59"/>
      <c r="C1913" s="59"/>
      <c r="D1913" s="13"/>
      <c r="E1913" s="13"/>
    </row>
    <row r="1914" spans="1:5" ht="12.75">
      <c r="A1914" s="34">
        <v>1908</v>
      </c>
      <c r="B1914" s="59"/>
      <c r="C1914" s="59"/>
      <c r="D1914" s="13"/>
      <c r="E1914" s="13"/>
    </row>
    <row r="1915" spans="1:5" ht="12.75">
      <c r="A1915" s="34">
        <v>1909</v>
      </c>
      <c r="B1915" s="59"/>
      <c r="C1915" s="59"/>
      <c r="D1915" s="13"/>
      <c r="E1915" s="13"/>
    </row>
    <row r="1916" spans="1:5" ht="12.75">
      <c r="A1916" s="34">
        <v>1910</v>
      </c>
      <c r="B1916" s="59"/>
      <c r="C1916" s="59"/>
      <c r="D1916" s="13"/>
      <c r="E1916" s="13"/>
    </row>
    <row r="1917" spans="1:5" ht="12.75">
      <c r="A1917" s="34">
        <v>1911</v>
      </c>
      <c r="B1917" s="59"/>
      <c r="C1917" s="59"/>
      <c r="D1917" s="13"/>
      <c r="E1917" s="13"/>
    </row>
    <row r="1918" spans="1:5" ht="12.75">
      <c r="A1918" s="34">
        <v>1912</v>
      </c>
      <c r="B1918" s="59"/>
      <c r="C1918" s="59"/>
      <c r="D1918" s="13"/>
      <c r="E1918" s="13"/>
    </row>
    <row r="1919" spans="1:5" ht="12.75">
      <c r="A1919" s="34">
        <v>1913</v>
      </c>
      <c r="B1919" s="59"/>
      <c r="C1919" s="59"/>
      <c r="D1919" s="13"/>
      <c r="E1919" s="13"/>
    </row>
    <row r="1920" spans="1:5" ht="12.75">
      <c r="A1920" s="34">
        <v>1914</v>
      </c>
      <c r="B1920" s="59"/>
      <c r="C1920" s="59"/>
      <c r="D1920" s="13"/>
      <c r="E1920" s="13"/>
    </row>
    <row r="1921" spans="1:5" ht="12.75">
      <c r="A1921" s="34">
        <v>1915</v>
      </c>
      <c r="B1921" s="59"/>
      <c r="C1921" s="59"/>
      <c r="D1921" s="13"/>
      <c r="E1921" s="13"/>
    </row>
    <row r="1922" spans="1:5" ht="12.75">
      <c r="A1922" s="34">
        <v>1916</v>
      </c>
      <c r="B1922" s="59"/>
      <c r="C1922" s="59"/>
      <c r="D1922" s="13"/>
      <c r="E1922" s="13"/>
    </row>
    <row r="1923" spans="1:5" ht="12.75">
      <c r="A1923" s="34">
        <v>1917</v>
      </c>
      <c r="B1923" s="59"/>
      <c r="C1923" s="59"/>
      <c r="D1923" s="13"/>
      <c r="E1923" s="13"/>
    </row>
    <row r="1924" spans="1:5" ht="12.75">
      <c r="A1924" s="34">
        <v>1918</v>
      </c>
      <c r="B1924" s="59"/>
      <c r="C1924" s="59"/>
      <c r="D1924" s="13"/>
      <c r="E1924" s="13"/>
    </row>
    <row r="1925" spans="1:5" ht="12.75">
      <c r="A1925" s="34">
        <v>1919</v>
      </c>
      <c r="B1925" s="59"/>
      <c r="C1925" s="59"/>
      <c r="D1925" s="13"/>
      <c r="E1925" s="13"/>
    </row>
    <row r="1926" spans="1:5" ht="12.75">
      <c r="A1926" s="34">
        <v>1920</v>
      </c>
      <c r="B1926" s="59"/>
      <c r="C1926" s="59"/>
      <c r="D1926" s="13"/>
      <c r="E1926" s="13"/>
    </row>
    <row r="1927" spans="1:5" ht="12.75">
      <c r="A1927" s="34">
        <v>1921</v>
      </c>
      <c r="B1927" s="59"/>
      <c r="C1927" s="59"/>
      <c r="D1927" s="13"/>
      <c r="E1927" s="13"/>
    </row>
    <row r="1928" spans="1:5" ht="12.75">
      <c r="A1928" s="34">
        <v>1922</v>
      </c>
      <c r="B1928" s="59"/>
      <c r="C1928" s="59"/>
      <c r="D1928" s="13"/>
      <c r="E1928" s="13"/>
    </row>
    <row r="1929" spans="1:5" ht="12.75">
      <c r="A1929" s="34">
        <v>1923</v>
      </c>
      <c r="B1929" s="59"/>
      <c r="C1929" s="59"/>
      <c r="D1929" s="13"/>
      <c r="E1929" s="13"/>
    </row>
    <row r="1930" spans="1:5" ht="12.75">
      <c r="A1930" s="34">
        <v>1924</v>
      </c>
      <c r="B1930" s="59"/>
      <c r="C1930" s="59"/>
      <c r="D1930" s="13"/>
      <c r="E1930" s="13"/>
    </row>
    <row r="1931" spans="1:5" ht="12.75">
      <c r="A1931" s="34">
        <v>1925</v>
      </c>
      <c r="B1931" s="59"/>
      <c r="C1931" s="59"/>
      <c r="D1931" s="13"/>
      <c r="E1931" s="13"/>
    </row>
    <row r="1932" spans="1:5" ht="12.75">
      <c r="A1932" s="34">
        <v>1926</v>
      </c>
      <c r="B1932" s="59"/>
      <c r="C1932" s="59"/>
      <c r="D1932" s="13"/>
      <c r="E1932" s="13"/>
    </row>
    <row r="1933" spans="1:5" ht="12.75">
      <c r="A1933" s="34">
        <v>1927</v>
      </c>
      <c r="B1933" s="59"/>
      <c r="C1933" s="59"/>
      <c r="D1933" s="13"/>
      <c r="E1933" s="13"/>
    </row>
    <row r="1934" spans="1:5" ht="12.75">
      <c r="A1934" s="34">
        <v>1928</v>
      </c>
      <c r="B1934" s="59"/>
      <c r="C1934" s="59"/>
      <c r="D1934" s="13"/>
      <c r="E1934" s="13"/>
    </row>
    <row r="1935" spans="1:5" ht="12.75">
      <c r="A1935" s="34">
        <v>1929</v>
      </c>
      <c r="B1935" s="59"/>
      <c r="C1935" s="59"/>
      <c r="D1935" s="13"/>
      <c r="E1935" s="13"/>
    </row>
    <row r="1936" spans="1:5" ht="12.75">
      <c r="A1936" s="34">
        <v>1930</v>
      </c>
      <c r="B1936" s="59"/>
      <c r="C1936" s="59"/>
      <c r="D1936" s="13"/>
      <c r="E1936" s="13"/>
    </row>
    <row r="1937" spans="1:5" ht="12.75">
      <c r="A1937" s="34">
        <v>1931</v>
      </c>
      <c r="B1937" s="59"/>
      <c r="C1937" s="59"/>
      <c r="D1937" s="13"/>
      <c r="E1937" s="13"/>
    </row>
    <row r="1938" spans="1:5" ht="12.75">
      <c r="A1938" s="34">
        <v>1932</v>
      </c>
      <c r="B1938" s="59"/>
      <c r="C1938" s="59"/>
      <c r="D1938" s="13"/>
      <c r="E1938" s="13"/>
    </row>
    <row r="1939" spans="1:5" ht="12.75">
      <c r="A1939" s="34">
        <v>1933</v>
      </c>
      <c r="B1939" s="59"/>
      <c r="C1939" s="59"/>
      <c r="D1939" s="13"/>
      <c r="E1939" s="13"/>
    </row>
    <row r="1940" spans="1:5" ht="12.75">
      <c r="A1940" s="34">
        <v>1934</v>
      </c>
      <c r="B1940" s="59"/>
      <c r="C1940" s="59"/>
      <c r="D1940" s="13"/>
      <c r="E1940" s="13"/>
    </row>
    <row r="1941" spans="1:5" ht="12.75">
      <c r="A1941" s="34">
        <v>1935</v>
      </c>
      <c r="B1941" s="59"/>
      <c r="C1941" s="59"/>
      <c r="D1941" s="13"/>
      <c r="E1941" s="13"/>
    </row>
    <row r="1942" spans="1:5" ht="12.75">
      <c r="A1942" s="34">
        <v>1936</v>
      </c>
      <c r="B1942" s="59"/>
      <c r="C1942" s="59"/>
      <c r="D1942" s="13"/>
      <c r="E1942" s="13"/>
    </row>
    <row r="1943" spans="1:5" ht="12.75">
      <c r="A1943" s="34">
        <v>1937</v>
      </c>
      <c r="B1943" s="59"/>
      <c r="C1943" s="59"/>
      <c r="D1943" s="13"/>
      <c r="E1943" s="13"/>
    </row>
    <row r="1944" spans="1:5" ht="12.75">
      <c r="A1944" s="34">
        <v>1938</v>
      </c>
      <c r="B1944" s="59"/>
      <c r="C1944" s="59"/>
      <c r="D1944" s="13"/>
      <c r="E1944" s="13"/>
    </row>
    <row r="1945" spans="1:5" ht="12.75">
      <c r="A1945" s="34">
        <v>1939</v>
      </c>
      <c r="B1945" s="59"/>
      <c r="C1945" s="59"/>
      <c r="D1945" s="13"/>
      <c r="E1945" s="13"/>
    </row>
    <row r="1946" spans="1:5" ht="12.75">
      <c r="A1946" s="34">
        <v>1940</v>
      </c>
      <c r="B1946" s="59"/>
      <c r="C1946" s="59"/>
      <c r="D1946" s="13"/>
      <c r="E1946" s="13"/>
    </row>
    <row r="1947" spans="1:5" ht="12.75">
      <c r="A1947" s="34">
        <v>1941</v>
      </c>
      <c r="B1947" s="59"/>
      <c r="C1947" s="59"/>
      <c r="D1947" s="13"/>
      <c r="E1947" s="13"/>
    </row>
    <row r="1948" spans="1:5" ht="12.75">
      <c r="A1948" s="34">
        <v>1942</v>
      </c>
      <c r="B1948" s="59"/>
      <c r="C1948" s="59"/>
      <c r="D1948" s="13"/>
      <c r="E1948" s="13"/>
    </row>
    <row r="1949" spans="1:5" ht="12.75">
      <c r="A1949" s="34">
        <v>1943</v>
      </c>
      <c r="B1949" s="59"/>
      <c r="C1949" s="59"/>
      <c r="D1949" s="13"/>
      <c r="E1949" s="13"/>
    </row>
    <row r="1950" spans="1:5" ht="12.75">
      <c r="A1950" s="34">
        <v>1944</v>
      </c>
      <c r="B1950" s="59"/>
      <c r="C1950" s="59"/>
      <c r="D1950" s="13"/>
      <c r="E1950" s="13"/>
    </row>
    <row r="1951" spans="1:5" ht="12.75">
      <c r="A1951" s="34">
        <v>1945</v>
      </c>
      <c r="B1951" s="59"/>
      <c r="C1951" s="59"/>
      <c r="D1951" s="13"/>
      <c r="E1951" s="13"/>
    </row>
    <row r="1952" spans="1:5" ht="12.75">
      <c r="A1952" s="34">
        <v>1946</v>
      </c>
      <c r="B1952" s="59"/>
      <c r="C1952" s="59"/>
      <c r="D1952" s="13"/>
      <c r="E1952" s="13"/>
    </row>
    <row r="1953" spans="1:5" ht="12.75">
      <c r="A1953" s="34">
        <v>1947</v>
      </c>
      <c r="B1953" s="59"/>
      <c r="C1953" s="59"/>
      <c r="D1953" s="13"/>
      <c r="E1953" s="13"/>
    </row>
    <row r="1954" spans="1:5" ht="12.75">
      <c r="A1954" s="34">
        <v>1948</v>
      </c>
      <c r="B1954" s="59"/>
      <c r="C1954" s="59"/>
      <c r="D1954" s="13"/>
      <c r="E1954" s="13"/>
    </row>
    <row r="1955" spans="1:5" ht="12.75">
      <c r="A1955" s="34">
        <v>1949</v>
      </c>
      <c r="B1955" s="59"/>
      <c r="C1955" s="59"/>
      <c r="D1955" s="13"/>
      <c r="E1955" s="13"/>
    </row>
    <row r="1956" spans="1:5" ht="12.75">
      <c r="A1956" s="34">
        <v>1950</v>
      </c>
      <c r="B1956" s="59"/>
      <c r="C1956" s="59"/>
      <c r="D1956" s="13"/>
      <c r="E1956" s="13"/>
    </row>
    <row r="1957" spans="1:5" ht="12.75">
      <c r="A1957" s="34">
        <v>1951</v>
      </c>
      <c r="B1957" s="59"/>
      <c r="C1957" s="59"/>
      <c r="D1957" s="13"/>
      <c r="E1957" s="13"/>
    </row>
    <row r="1958" spans="1:5" ht="12.75">
      <c r="A1958" s="34">
        <v>1952</v>
      </c>
      <c r="B1958" s="59"/>
      <c r="C1958" s="59"/>
      <c r="D1958" s="13"/>
      <c r="E1958" s="13"/>
    </row>
    <row r="1959" spans="1:5" ht="12.75">
      <c r="A1959" s="34">
        <v>1953</v>
      </c>
      <c r="B1959" s="59"/>
      <c r="C1959" s="59"/>
      <c r="D1959" s="13"/>
      <c r="E1959" s="13"/>
    </row>
    <row r="1960" spans="1:5" ht="12.75">
      <c r="A1960" s="34">
        <v>1954</v>
      </c>
      <c r="B1960" s="59"/>
      <c r="C1960" s="59"/>
      <c r="D1960" s="13"/>
      <c r="E1960" s="13"/>
    </row>
    <row r="1961" spans="1:5" ht="12.75">
      <c r="A1961" s="34">
        <v>1955</v>
      </c>
      <c r="B1961" s="59"/>
      <c r="C1961" s="59"/>
      <c r="D1961" s="13"/>
      <c r="E1961" s="13"/>
    </row>
    <row r="1962" spans="1:5" ht="12.75">
      <c r="A1962" s="34">
        <v>1956</v>
      </c>
      <c r="B1962" s="59"/>
      <c r="C1962" s="59"/>
      <c r="D1962" s="13"/>
      <c r="E1962" s="13"/>
    </row>
    <row r="1963" spans="1:5" ht="12.75">
      <c r="A1963" s="34">
        <v>1957</v>
      </c>
      <c r="B1963" s="59"/>
      <c r="C1963" s="59"/>
      <c r="D1963" s="13"/>
      <c r="E1963" s="13"/>
    </row>
    <row r="1964" spans="1:5" ht="12.75">
      <c r="A1964" s="34">
        <v>1958</v>
      </c>
      <c r="B1964" s="59"/>
      <c r="C1964" s="59"/>
      <c r="D1964" s="13"/>
      <c r="E1964" s="13"/>
    </row>
    <row r="1965" spans="1:5" ht="12.75">
      <c r="A1965" s="34">
        <v>1959</v>
      </c>
      <c r="B1965" s="59"/>
      <c r="C1965" s="59"/>
      <c r="D1965" s="13"/>
      <c r="E1965" s="13"/>
    </row>
    <row r="1966" spans="1:5" ht="12.75">
      <c r="A1966" s="34">
        <v>1960</v>
      </c>
      <c r="B1966" s="59"/>
      <c r="C1966" s="59"/>
      <c r="D1966" s="13"/>
      <c r="E1966" s="13"/>
    </row>
    <row r="1967" spans="1:5" ht="12.75">
      <c r="A1967" s="34">
        <v>1961</v>
      </c>
      <c r="B1967" s="59"/>
      <c r="C1967" s="59"/>
      <c r="D1967" s="13"/>
      <c r="E1967" s="13"/>
    </row>
    <row r="1968" spans="1:5" ht="12.75">
      <c r="A1968" s="34">
        <v>1962</v>
      </c>
      <c r="B1968" s="59"/>
      <c r="C1968" s="59"/>
      <c r="D1968" s="13"/>
      <c r="E1968" s="13"/>
    </row>
    <row r="1969" spans="1:5" ht="12.75">
      <c r="A1969" s="34">
        <v>1963</v>
      </c>
      <c r="B1969" s="59"/>
      <c r="C1969" s="59"/>
      <c r="D1969" s="13"/>
      <c r="E1969" s="13"/>
    </row>
    <row r="1970" spans="1:5" ht="12.75">
      <c r="A1970" s="34">
        <v>1964</v>
      </c>
      <c r="B1970" s="59"/>
      <c r="C1970" s="59"/>
      <c r="D1970" s="13"/>
      <c r="E1970" s="13"/>
    </row>
    <row r="1971" spans="1:5" ht="12.75">
      <c r="A1971" s="34">
        <v>1965</v>
      </c>
      <c r="B1971" s="59"/>
      <c r="C1971" s="59"/>
      <c r="D1971" s="13"/>
      <c r="E1971" s="13"/>
    </row>
    <row r="1972" spans="1:5" ht="12.75">
      <c r="A1972" s="34">
        <v>1966</v>
      </c>
      <c r="B1972" s="59"/>
      <c r="C1972" s="59"/>
      <c r="D1972" s="13"/>
      <c r="E1972" s="13"/>
    </row>
    <row r="1973" spans="1:5" ht="12.75">
      <c r="A1973" s="34">
        <v>1967</v>
      </c>
      <c r="B1973" s="59"/>
      <c r="C1973" s="59"/>
      <c r="D1973" s="13"/>
      <c r="E1973" s="13"/>
    </row>
    <row r="1974" spans="1:5" ht="12.75">
      <c r="A1974" s="34">
        <v>1968</v>
      </c>
      <c r="B1974" s="59"/>
      <c r="C1974" s="59"/>
      <c r="D1974" s="13"/>
      <c r="E1974" s="13"/>
    </row>
    <row r="1975" spans="1:5" ht="12.75">
      <c r="A1975" s="34">
        <v>1969</v>
      </c>
      <c r="B1975" s="59"/>
      <c r="C1975" s="59"/>
      <c r="D1975" s="13"/>
      <c r="E1975" s="13"/>
    </row>
    <row r="1976" spans="1:5" ht="12.75">
      <c r="A1976" s="34">
        <v>1970</v>
      </c>
      <c r="B1976" s="59"/>
      <c r="C1976" s="59"/>
      <c r="D1976" s="13"/>
      <c r="E1976" s="13"/>
    </row>
    <row r="1977" spans="1:5" ht="12.75">
      <c r="A1977" s="34">
        <v>1971</v>
      </c>
      <c r="B1977" s="59"/>
      <c r="C1977" s="59"/>
      <c r="D1977" s="13"/>
      <c r="E1977" s="13"/>
    </row>
    <row r="1978" spans="1:5" ht="12.75">
      <c r="A1978" s="34">
        <v>1972</v>
      </c>
      <c r="B1978" s="59"/>
      <c r="C1978" s="59"/>
      <c r="D1978" s="13"/>
      <c r="E1978" s="13"/>
    </row>
    <row r="1979" spans="1:5" ht="12.75">
      <c r="A1979" s="34">
        <v>1973</v>
      </c>
      <c r="B1979" s="59"/>
      <c r="C1979" s="59"/>
      <c r="D1979" s="13"/>
      <c r="E1979" s="13"/>
    </row>
    <row r="1980" spans="1:5" ht="12.75">
      <c r="A1980" s="34">
        <v>1974</v>
      </c>
      <c r="B1980" s="59"/>
      <c r="C1980" s="59"/>
      <c r="D1980" s="13"/>
      <c r="E1980" s="13"/>
    </row>
    <row r="1981" spans="1:5" ht="12.75">
      <c r="A1981" s="34">
        <v>1975</v>
      </c>
      <c r="B1981" s="59"/>
      <c r="C1981" s="59"/>
      <c r="D1981" s="13"/>
      <c r="E1981" s="13"/>
    </row>
    <row r="1982" spans="1:5" ht="12.75">
      <c r="A1982" s="34">
        <v>1976</v>
      </c>
      <c r="B1982" s="59"/>
      <c r="C1982" s="59"/>
      <c r="D1982" s="13"/>
      <c r="E1982" s="13"/>
    </row>
    <row r="1983" spans="1:5" ht="12.75">
      <c r="A1983" s="34">
        <v>1977</v>
      </c>
      <c r="B1983" s="59"/>
      <c r="C1983" s="59"/>
      <c r="D1983" s="13"/>
      <c r="E1983" s="13"/>
    </row>
    <row r="1984" spans="1:5" ht="12.75">
      <c r="A1984" s="34">
        <v>1978</v>
      </c>
      <c r="B1984" s="59"/>
      <c r="C1984" s="59"/>
      <c r="D1984" s="13"/>
      <c r="E1984" s="13"/>
    </row>
    <row r="1985" spans="1:5" ht="12.75">
      <c r="A1985" s="34">
        <v>1979</v>
      </c>
      <c r="B1985" s="59"/>
      <c r="C1985" s="59"/>
      <c r="D1985" s="13"/>
      <c r="E1985" s="13"/>
    </row>
    <row r="1986" spans="1:5" ht="12.75">
      <c r="A1986" s="34">
        <v>1980</v>
      </c>
      <c r="B1986" s="59"/>
      <c r="C1986" s="59"/>
      <c r="D1986" s="13"/>
      <c r="E1986" s="13"/>
    </row>
    <row r="1987" spans="1:5" ht="12.75">
      <c r="A1987" s="34">
        <v>1981</v>
      </c>
      <c r="B1987" s="59"/>
      <c r="C1987" s="59"/>
      <c r="D1987" s="13"/>
      <c r="E1987" s="13"/>
    </row>
    <row r="1988" spans="1:5" ht="12.75">
      <c r="A1988" s="34">
        <v>1982</v>
      </c>
      <c r="B1988" s="59"/>
      <c r="C1988" s="59"/>
      <c r="D1988" s="13"/>
      <c r="E1988" s="13"/>
    </row>
    <row r="1989" spans="1:5" ht="12.75">
      <c r="A1989" s="34">
        <v>1983</v>
      </c>
      <c r="B1989" s="59"/>
      <c r="C1989" s="59"/>
      <c r="D1989" s="13"/>
      <c r="E1989" s="13"/>
    </row>
    <row r="1990" spans="1:5" ht="12.75">
      <c r="A1990" s="34">
        <v>1984</v>
      </c>
      <c r="B1990" s="59"/>
      <c r="C1990" s="59"/>
      <c r="D1990" s="13"/>
      <c r="E1990" s="13"/>
    </row>
    <row r="1991" spans="1:5" ht="12.75">
      <c r="A1991" s="34">
        <v>1985</v>
      </c>
      <c r="B1991" s="59"/>
      <c r="C1991" s="59"/>
      <c r="D1991" s="13"/>
      <c r="E1991" s="13"/>
    </row>
    <row r="1992" spans="1:5" ht="12.75">
      <c r="A1992" s="34">
        <v>1986</v>
      </c>
      <c r="B1992" s="59"/>
      <c r="C1992" s="59"/>
      <c r="D1992" s="13"/>
      <c r="E1992" s="13"/>
    </row>
    <row r="1993" spans="1:5" ht="12.75">
      <c r="A1993" s="34">
        <v>1987</v>
      </c>
      <c r="B1993" s="59"/>
      <c r="C1993" s="59"/>
      <c r="D1993" s="13"/>
      <c r="E1993" s="13"/>
    </row>
    <row r="1994" spans="1:5" ht="12.75">
      <c r="A1994" s="34">
        <v>1988</v>
      </c>
      <c r="B1994" s="59"/>
      <c r="C1994" s="59"/>
      <c r="D1994" s="13"/>
      <c r="E1994" s="13"/>
    </row>
    <row r="1995" spans="1:5" ht="12.75">
      <c r="A1995" s="34">
        <v>1989</v>
      </c>
      <c r="B1995" s="59"/>
      <c r="C1995" s="59"/>
      <c r="D1995" s="13"/>
      <c r="E1995" s="13"/>
    </row>
    <row r="1996" spans="1:5" ht="12.75">
      <c r="A1996" s="34">
        <v>1990</v>
      </c>
      <c r="B1996" s="59"/>
      <c r="C1996" s="59"/>
      <c r="D1996" s="13"/>
      <c r="E1996" s="13"/>
    </row>
    <row r="1997" spans="1:5" ht="12.75">
      <c r="A1997" s="34">
        <v>1991</v>
      </c>
      <c r="B1997" s="59"/>
      <c r="C1997" s="59"/>
      <c r="D1997" s="13"/>
      <c r="E1997" s="13"/>
    </row>
    <row r="1998" spans="1:5" ht="12.75">
      <c r="A1998" s="34">
        <v>1992</v>
      </c>
      <c r="B1998" s="59"/>
      <c r="C1998" s="59"/>
      <c r="D1998" s="13"/>
      <c r="E1998" s="13"/>
    </row>
    <row r="1999" spans="1:5" ht="12.75">
      <c r="A1999" s="34">
        <v>1993</v>
      </c>
      <c r="B1999" s="59"/>
      <c r="C1999" s="59"/>
      <c r="D1999" s="13"/>
      <c r="E1999" s="13"/>
    </row>
    <row r="2000" spans="1:5" ht="12.75">
      <c r="A2000" s="34">
        <v>1994</v>
      </c>
      <c r="B2000" s="59"/>
      <c r="C2000" s="59"/>
      <c r="D2000" s="13"/>
      <c r="E2000" s="13"/>
    </row>
    <row r="2001" spans="1:5" ht="12.75">
      <c r="A2001" s="34">
        <v>1995</v>
      </c>
      <c r="B2001" s="59"/>
      <c r="C2001" s="59"/>
      <c r="D2001" s="13"/>
      <c r="E2001" s="13"/>
    </row>
    <row r="2002" spans="1:5" ht="12.75">
      <c r="A2002" s="34">
        <v>1996</v>
      </c>
      <c r="B2002" s="59"/>
      <c r="C2002" s="59"/>
      <c r="D2002" s="13"/>
      <c r="E2002" s="13"/>
    </row>
    <row r="2003" spans="1:5" ht="12.75">
      <c r="A2003" s="34">
        <v>1997</v>
      </c>
      <c r="B2003" s="59"/>
      <c r="C2003" s="59"/>
      <c r="D2003" s="13"/>
      <c r="E2003" s="13"/>
    </row>
    <row r="2004" spans="1:5" ht="12.75">
      <c r="A2004" s="34">
        <v>1998</v>
      </c>
      <c r="B2004" s="59"/>
      <c r="C2004" s="59"/>
      <c r="D2004" s="13"/>
      <c r="E2004" s="13"/>
    </row>
    <row r="2005" spans="1:5" ht="12.75">
      <c r="A2005" s="34">
        <v>1999</v>
      </c>
      <c r="B2005" s="59"/>
      <c r="C2005" s="59"/>
      <c r="D2005" s="13"/>
      <c r="E2005" s="13"/>
    </row>
    <row r="2006" spans="1:5" ht="12.75">
      <c r="A2006" s="34">
        <v>2000</v>
      </c>
      <c r="B2006" s="59"/>
      <c r="C2006" s="59"/>
      <c r="D2006" s="13"/>
      <c r="E2006" s="13"/>
    </row>
    <row r="2007" spans="1:5" ht="12.75">
      <c r="A2007" s="34">
        <v>2001</v>
      </c>
      <c r="B2007" s="59"/>
      <c r="C2007" s="59"/>
      <c r="D2007" s="13"/>
      <c r="E2007" s="13"/>
    </row>
    <row r="2008" spans="1:5" ht="12.75">
      <c r="A2008" s="34">
        <v>2002</v>
      </c>
      <c r="B2008" s="59"/>
      <c r="C2008" s="59"/>
      <c r="D2008" s="13"/>
      <c r="E2008" s="13"/>
    </row>
    <row r="2009" spans="1:5" ht="12.75">
      <c r="A2009" s="34">
        <v>2003</v>
      </c>
      <c r="B2009" s="59"/>
      <c r="C2009" s="59"/>
      <c r="D2009" s="13"/>
      <c r="E2009" s="13"/>
    </row>
    <row r="2010" spans="1:5" ht="12.75">
      <c r="A2010" s="34">
        <v>2004</v>
      </c>
      <c r="B2010" s="59"/>
      <c r="C2010" s="59"/>
      <c r="D2010" s="13"/>
      <c r="E2010" s="13"/>
    </row>
    <row r="2011" spans="1:5" ht="12.75">
      <c r="A2011" s="34">
        <v>2005</v>
      </c>
      <c r="B2011" s="59"/>
      <c r="C2011" s="59"/>
      <c r="D2011" s="13"/>
      <c r="E2011" s="13"/>
    </row>
    <row r="2012" spans="1:5" ht="12.75">
      <c r="A2012" s="34">
        <v>2006</v>
      </c>
      <c r="B2012" s="59"/>
      <c r="C2012" s="59"/>
      <c r="D2012" s="13"/>
      <c r="E2012" s="13"/>
    </row>
    <row r="2013" spans="1:5" ht="12.75">
      <c r="A2013" s="34">
        <v>2007</v>
      </c>
      <c r="B2013" s="59"/>
      <c r="C2013" s="59"/>
      <c r="D2013" s="13"/>
      <c r="E2013" s="13"/>
    </row>
    <row r="2014" spans="1:5" ht="12.75">
      <c r="A2014" s="34">
        <v>2008</v>
      </c>
      <c r="B2014" s="59"/>
      <c r="C2014" s="59"/>
      <c r="D2014" s="13"/>
      <c r="E2014" s="13"/>
    </row>
    <row r="2015" spans="1:5" ht="12.75">
      <c r="A2015" s="34">
        <v>2009</v>
      </c>
      <c r="B2015" s="59"/>
      <c r="C2015" s="59"/>
      <c r="D2015" s="13"/>
      <c r="E2015" s="13"/>
    </row>
    <row r="2016" spans="1:5" ht="12.75">
      <c r="A2016" s="34">
        <v>2010</v>
      </c>
      <c r="B2016" s="59"/>
      <c r="C2016" s="59"/>
      <c r="D2016" s="13"/>
      <c r="E2016" s="13"/>
    </row>
    <row r="2017" spans="1:5" ht="12.75">
      <c r="A2017" s="34">
        <v>2011</v>
      </c>
      <c r="B2017" s="59"/>
      <c r="C2017" s="59"/>
      <c r="D2017" s="13"/>
      <c r="E2017" s="13"/>
    </row>
    <row r="2018" spans="1:5" ht="12.75">
      <c r="A2018" s="34">
        <v>2012</v>
      </c>
      <c r="B2018" s="59"/>
      <c r="C2018" s="59"/>
      <c r="D2018" s="13"/>
      <c r="E2018" s="13"/>
    </row>
    <row r="2019" spans="1:5" ht="12.75">
      <c r="A2019" s="34">
        <v>2013</v>
      </c>
      <c r="B2019" s="59"/>
      <c r="C2019" s="59"/>
      <c r="D2019" s="13"/>
      <c r="E2019" s="13"/>
    </row>
    <row r="2020" spans="1:5" ht="12.75">
      <c r="A2020" s="34">
        <v>2014</v>
      </c>
      <c r="B2020" s="59"/>
      <c r="C2020" s="59"/>
      <c r="D2020" s="13"/>
      <c r="E2020" s="13"/>
    </row>
    <row r="2021" spans="1:5" ht="12.75">
      <c r="A2021" s="34">
        <v>2015</v>
      </c>
      <c r="B2021" s="59"/>
      <c r="C2021" s="59"/>
      <c r="D2021" s="13"/>
      <c r="E2021" s="13"/>
    </row>
    <row r="2022" spans="1:5" ht="12.75">
      <c r="A2022" s="34">
        <v>2016</v>
      </c>
      <c r="B2022" s="59"/>
      <c r="C2022" s="59"/>
      <c r="D2022" s="13"/>
      <c r="E2022" s="13"/>
    </row>
    <row r="2023" spans="1:5" ht="12.75">
      <c r="A2023" s="34">
        <v>2017</v>
      </c>
      <c r="B2023" s="59"/>
      <c r="C2023" s="59"/>
      <c r="D2023" s="13"/>
      <c r="E2023" s="13"/>
    </row>
    <row r="2024" spans="1:5" ht="12.75">
      <c r="A2024" s="34">
        <v>2018</v>
      </c>
      <c r="B2024" s="59"/>
      <c r="C2024" s="59"/>
      <c r="D2024" s="13"/>
      <c r="E2024" s="13"/>
    </row>
    <row r="2025" spans="1:5" ht="12.75">
      <c r="A2025" s="34">
        <v>2019</v>
      </c>
      <c r="B2025" s="59"/>
      <c r="C2025" s="59"/>
      <c r="D2025" s="13"/>
      <c r="E2025" s="13"/>
    </row>
    <row r="2026" spans="1:5" ht="12.75">
      <c r="A2026" s="34">
        <v>2020</v>
      </c>
      <c r="B2026" s="59"/>
      <c r="C2026" s="59"/>
      <c r="D2026" s="13"/>
      <c r="E2026" s="13"/>
    </row>
    <row r="2027" spans="1:5" ht="12.75">
      <c r="A2027" s="34">
        <v>2021</v>
      </c>
      <c r="B2027" s="59"/>
      <c r="C2027" s="59"/>
      <c r="D2027" s="13"/>
      <c r="E2027" s="13"/>
    </row>
    <row r="2028" spans="1:5" ht="12.75">
      <c r="A2028" s="34">
        <v>2022</v>
      </c>
      <c r="B2028" s="59"/>
      <c r="C2028" s="59"/>
      <c r="D2028" s="13"/>
      <c r="E2028" s="13"/>
    </row>
    <row r="2029" spans="1:5" ht="12.75">
      <c r="A2029" s="34">
        <v>2023</v>
      </c>
      <c r="B2029" s="59"/>
      <c r="C2029" s="59"/>
      <c r="D2029" s="13"/>
      <c r="E2029" s="13"/>
    </row>
    <row r="2030" spans="1:5" ht="12.75">
      <c r="A2030" s="34">
        <v>2024</v>
      </c>
      <c r="B2030" s="59"/>
      <c r="C2030" s="59"/>
      <c r="D2030" s="13"/>
      <c r="E2030" s="13"/>
    </row>
    <row r="2031" spans="1:5" ht="12.75">
      <c r="A2031" s="34">
        <v>2025</v>
      </c>
      <c r="B2031" s="59"/>
      <c r="C2031" s="59"/>
      <c r="D2031" s="13"/>
      <c r="E2031" s="13"/>
    </row>
    <row r="2032" spans="1:5" ht="12.75">
      <c r="A2032" s="34">
        <v>2026</v>
      </c>
      <c r="B2032" s="59"/>
      <c r="C2032" s="59"/>
      <c r="D2032" s="13"/>
      <c r="E2032" s="13"/>
    </row>
    <row r="2033" spans="1:5" ht="12.75">
      <c r="A2033" s="34">
        <v>2027</v>
      </c>
      <c r="B2033" s="59"/>
      <c r="C2033" s="59"/>
      <c r="D2033" s="13"/>
      <c r="E2033" s="13"/>
    </row>
    <row r="2034" spans="1:5" ht="12.75">
      <c r="A2034" s="34">
        <v>2028</v>
      </c>
      <c r="B2034" s="59"/>
      <c r="C2034" s="59"/>
      <c r="D2034" s="13"/>
      <c r="E2034" s="13"/>
    </row>
    <row r="2035" spans="1:5" ht="12.75">
      <c r="A2035" s="34">
        <v>2029</v>
      </c>
      <c r="B2035" s="59"/>
      <c r="C2035" s="59"/>
      <c r="D2035" s="13"/>
      <c r="E2035" s="13"/>
    </row>
    <row r="2036" spans="1:5" ht="12.75">
      <c r="A2036" s="34">
        <v>2030</v>
      </c>
      <c r="B2036" s="59"/>
      <c r="C2036" s="59"/>
      <c r="D2036" s="13"/>
      <c r="E2036" s="13"/>
    </row>
    <row r="2037" spans="1:5" ht="12.75">
      <c r="A2037" s="34">
        <v>2031</v>
      </c>
      <c r="B2037" s="59"/>
      <c r="C2037" s="59"/>
      <c r="D2037" s="13"/>
      <c r="E2037" s="13"/>
    </row>
    <row r="2038" spans="1:5" ht="12.75">
      <c r="A2038" s="34">
        <v>2032</v>
      </c>
      <c r="B2038" s="59"/>
      <c r="C2038" s="59"/>
      <c r="D2038" s="13"/>
      <c r="E2038" s="13"/>
    </row>
    <row r="2039" spans="1:5" ht="12.75">
      <c r="A2039" s="34">
        <v>2033</v>
      </c>
      <c r="B2039" s="59"/>
      <c r="C2039" s="59"/>
      <c r="D2039" s="13"/>
      <c r="E2039" s="13"/>
    </row>
    <row r="2040" spans="1:5" ht="12.75">
      <c r="A2040" s="34">
        <v>2034</v>
      </c>
      <c r="B2040" s="59"/>
      <c r="C2040" s="59"/>
      <c r="D2040" s="13"/>
      <c r="E2040" s="13"/>
    </row>
    <row r="2041" spans="1:5" ht="12.75">
      <c r="A2041" s="34">
        <v>2035</v>
      </c>
      <c r="B2041" s="59"/>
      <c r="C2041" s="59"/>
      <c r="D2041" s="13"/>
      <c r="E2041" s="13"/>
    </row>
    <row r="2042" spans="1:5" ht="12.75">
      <c r="A2042" s="34">
        <v>2036</v>
      </c>
      <c r="B2042" s="59"/>
      <c r="C2042" s="59"/>
      <c r="D2042" s="13"/>
      <c r="E2042" s="13"/>
    </row>
    <row r="2043" spans="1:5" ht="12.75">
      <c r="A2043" s="34">
        <v>2037</v>
      </c>
      <c r="B2043" s="59"/>
      <c r="C2043" s="59"/>
      <c r="D2043" s="13"/>
      <c r="E2043" s="13"/>
    </row>
    <row r="2044" spans="1:5" ht="12.75">
      <c r="A2044" s="34">
        <v>2038</v>
      </c>
      <c r="B2044" s="59"/>
      <c r="C2044" s="59"/>
      <c r="D2044" s="13"/>
      <c r="E2044" s="13"/>
    </row>
    <row r="2045" spans="1:5" ht="12.75">
      <c r="A2045" s="34">
        <v>2039</v>
      </c>
      <c r="B2045" s="59"/>
      <c r="C2045" s="59"/>
      <c r="D2045" s="13"/>
      <c r="E2045" s="13"/>
    </row>
    <row r="2046" spans="1:5" ht="12.75">
      <c r="A2046" s="34">
        <v>2040</v>
      </c>
      <c r="B2046" s="59"/>
      <c r="C2046" s="59"/>
      <c r="D2046" s="13"/>
      <c r="E2046" s="13"/>
    </row>
    <row r="2047" spans="1:5" ht="12.75">
      <c r="A2047" s="34">
        <v>2041</v>
      </c>
      <c r="B2047" s="59"/>
      <c r="C2047" s="59"/>
      <c r="D2047" s="13"/>
      <c r="E2047" s="13"/>
    </row>
    <row r="2048" spans="1:5" ht="12.75">
      <c r="A2048" s="34">
        <v>2042</v>
      </c>
      <c r="B2048" s="59"/>
      <c r="C2048" s="59"/>
      <c r="D2048" s="13"/>
      <c r="E2048" s="13"/>
    </row>
    <row r="2049" spans="1:5" ht="12.75">
      <c r="A2049" s="34">
        <v>2043</v>
      </c>
      <c r="B2049" s="59"/>
      <c r="C2049" s="59"/>
      <c r="D2049" s="13"/>
      <c r="E2049" s="13"/>
    </row>
    <row r="2050" spans="1:5" ht="12.75">
      <c r="A2050" s="34">
        <v>2044</v>
      </c>
      <c r="B2050" s="59"/>
      <c r="C2050" s="59"/>
      <c r="D2050" s="13"/>
      <c r="E2050" s="13"/>
    </row>
    <row r="2051" spans="1:5" ht="12.75">
      <c r="A2051" s="34">
        <v>2045</v>
      </c>
      <c r="B2051" s="59"/>
      <c r="C2051" s="59"/>
      <c r="D2051" s="13"/>
      <c r="E2051" s="13"/>
    </row>
    <row r="2052" spans="1:5" ht="12.75">
      <c r="A2052" s="34">
        <v>2046</v>
      </c>
      <c r="B2052" s="59"/>
      <c r="C2052" s="59"/>
      <c r="D2052" s="13"/>
      <c r="E2052" s="13"/>
    </row>
    <row r="2053" spans="1:5" ht="12.75">
      <c r="A2053" s="34">
        <v>2047</v>
      </c>
      <c r="B2053" s="59"/>
      <c r="C2053" s="59"/>
      <c r="D2053" s="13"/>
      <c r="E2053" s="13"/>
    </row>
    <row r="2054" spans="1:5" ht="12.75">
      <c r="A2054" s="34">
        <v>2048</v>
      </c>
      <c r="B2054" s="59"/>
      <c r="C2054" s="59"/>
      <c r="D2054" s="13"/>
      <c r="E2054" s="13"/>
    </row>
    <row r="2055" spans="1:5" ht="12.75">
      <c r="A2055" s="34">
        <v>2049</v>
      </c>
      <c r="B2055" s="59"/>
      <c r="C2055" s="59"/>
      <c r="D2055" s="13"/>
      <c r="E2055" s="13"/>
    </row>
    <row r="2056" spans="1:5" ht="12.75">
      <c r="A2056" s="34">
        <v>2050</v>
      </c>
      <c r="B2056" s="59"/>
      <c r="C2056" s="59"/>
      <c r="D2056" s="13"/>
      <c r="E2056" s="13"/>
    </row>
    <row r="2057" spans="1:5" ht="12.75">
      <c r="A2057" s="34">
        <v>2051</v>
      </c>
      <c r="B2057" s="59"/>
      <c r="C2057" s="59"/>
      <c r="D2057" s="13"/>
      <c r="E2057" s="13"/>
    </row>
    <row r="2058" spans="1:5" ht="12.75">
      <c r="A2058" s="34">
        <v>2052</v>
      </c>
      <c r="B2058" s="59"/>
      <c r="C2058" s="59"/>
      <c r="D2058" s="13"/>
      <c r="E2058" s="13"/>
    </row>
    <row r="2059" spans="1:5" ht="12.75">
      <c r="A2059" s="34">
        <v>2053</v>
      </c>
      <c r="B2059" s="59"/>
      <c r="C2059" s="59"/>
      <c r="D2059" s="13"/>
      <c r="E2059" s="13"/>
    </row>
    <row r="2060" spans="1:5" ht="12.75">
      <c r="A2060" s="34">
        <v>2054</v>
      </c>
      <c r="B2060" s="59"/>
      <c r="C2060" s="59"/>
      <c r="D2060" s="13"/>
      <c r="E2060" s="13"/>
    </row>
    <row r="2061" spans="1:5" ht="12.75">
      <c r="A2061" s="34">
        <v>2055</v>
      </c>
      <c r="B2061" s="59"/>
      <c r="C2061" s="59"/>
      <c r="D2061" s="13"/>
      <c r="E2061" s="13"/>
    </row>
    <row r="2062" spans="1:5" ht="12.75">
      <c r="A2062" s="34">
        <v>2056</v>
      </c>
      <c r="B2062" s="59"/>
      <c r="C2062" s="59"/>
      <c r="D2062" s="13"/>
      <c r="E2062" s="13"/>
    </row>
    <row r="2063" spans="1:5" ht="12.75">
      <c r="A2063" s="34">
        <v>2057</v>
      </c>
      <c r="B2063" s="59"/>
      <c r="C2063" s="59"/>
      <c r="D2063" s="13"/>
      <c r="E2063" s="13"/>
    </row>
    <row r="2064" spans="1:5" ht="12.75">
      <c r="A2064" s="34">
        <v>2058</v>
      </c>
      <c r="B2064" s="59"/>
      <c r="C2064" s="59"/>
      <c r="D2064" s="13"/>
      <c r="E2064" s="13"/>
    </row>
    <row r="2065" spans="1:5" ht="12.75">
      <c r="A2065" s="34">
        <v>2059</v>
      </c>
      <c r="B2065" s="59"/>
      <c r="C2065" s="59"/>
      <c r="D2065" s="13"/>
      <c r="E2065" s="13"/>
    </row>
    <row r="2066" spans="1:5" ht="12.75">
      <c r="A2066" s="34">
        <v>2060</v>
      </c>
      <c r="B2066" s="59"/>
      <c r="C2066" s="59"/>
      <c r="D2066" s="13"/>
      <c r="E2066" s="13"/>
    </row>
    <row r="2067" spans="1:5" ht="12.75">
      <c r="A2067" s="34">
        <v>2061</v>
      </c>
      <c r="B2067" s="59"/>
      <c r="C2067" s="59"/>
      <c r="D2067" s="13"/>
      <c r="E2067" s="13"/>
    </row>
    <row r="2068" spans="1:5" ht="12.75">
      <c r="A2068" s="34">
        <v>2062</v>
      </c>
      <c r="B2068" s="59"/>
      <c r="C2068" s="59"/>
      <c r="D2068" s="13"/>
      <c r="E2068" s="13"/>
    </row>
    <row r="2069" spans="1:5" ht="12.75">
      <c r="A2069" s="34">
        <v>2063</v>
      </c>
      <c r="B2069" s="59"/>
      <c r="C2069" s="59"/>
      <c r="D2069" s="13"/>
      <c r="E2069" s="13"/>
    </row>
    <row r="2070" spans="1:5" ht="12.75">
      <c r="A2070" s="34">
        <v>2064</v>
      </c>
      <c r="B2070" s="59"/>
      <c r="C2070" s="59"/>
      <c r="D2070" s="13"/>
      <c r="E2070" s="13"/>
    </row>
    <row r="2071" spans="1:5" ht="12.75">
      <c r="A2071" s="34">
        <v>2065</v>
      </c>
      <c r="B2071" s="59"/>
      <c r="C2071" s="59"/>
      <c r="D2071" s="13"/>
      <c r="E2071" s="13"/>
    </row>
    <row r="2072" spans="1:5" ht="12.75">
      <c r="A2072" s="34">
        <v>2066</v>
      </c>
      <c r="B2072" s="59"/>
      <c r="C2072" s="59"/>
      <c r="D2072" s="13"/>
      <c r="E2072" s="13"/>
    </row>
    <row r="2073" spans="1:5" ht="12.75">
      <c r="A2073" s="34">
        <v>2067</v>
      </c>
      <c r="B2073" s="59"/>
      <c r="C2073" s="59"/>
      <c r="D2073" s="13"/>
      <c r="E2073" s="13"/>
    </row>
    <row r="2074" spans="1:5" ht="12.75">
      <c r="A2074" s="34">
        <v>2068</v>
      </c>
      <c r="B2074" s="59"/>
      <c r="C2074" s="59"/>
      <c r="D2074" s="13"/>
      <c r="E2074" s="13"/>
    </row>
    <row r="2075" spans="1:5" ht="12.75">
      <c r="A2075" s="34">
        <v>2069</v>
      </c>
      <c r="B2075" s="59"/>
      <c r="C2075" s="59"/>
      <c r="D2075" s="13"/>
      <c r="E2075" s="13"/>
    </row>
    <row r="2076" spans="1:5" ht="12.75">
      <c r="A2076" s="34">
        <v>2070</v>
      </c>
      <c r="B2076" s="59"/>
      <c r="C2076" s="59"/>
      <c r="D2076" s="13"/>
      <c r="E2076" s="13"/>
    </row>
    <row r="2077" spans="1:5" ht="12.75">
      <c r="A2077" s="34">
        <v>2071</v>
      </c>
      <c r="B2077" s="59"/>
      <c r="C2077" s="59"/>
      <c r="D2077" s="13"/>
      <c r="E2077" s="13"/>
    </row>
    <row r="2078" spans="1:5" ht="12.75">
      <c r="A2078" s="34">
        <v>2072</v>
      </c>
      <c r="B2078" s="59"/>
      <c r="C2078" s="59"/>
      <c r="D2078" s="13"/>
      <c r="E2078" s="13"/>
    </row>
    <row r="2079" spans="1:5" ht="12.75">
      <c r="A2079" s="34">
        <v>2073</v>
      </c>
      <c r="B2079" s="59"/>
      <c r="C2079" s="59"/>
      <c r="D2079" s="13"/>
      <c r="E2079" s="13"/>
    </row>
    <row r="2080" spans="1:5" ht="12.75">
      <c r="A2080" s="34">
        <v>2074</v>
      </c>
      <c r="B2080" s="59"/>
      <c r="C2080" s="59"/>
      <c r="D2080" s="13"/>
      <c r="E2080" s="13"/>
    </row>
    <row r="2081" spans="1:5" ht="12.75">
      <c r="A2081" s="34">
        <v>2075</v>
      </c>
      <c r="B2081" s="59"/>
      <c r="C2081" s="59"/>
      <c r="D2081" s="13"/>
      <c r="E2081" s="13"/>
    </row>
    <row r="2082" spans="1:5" ht="12.75">
      <c r="A2082" s="34">
        <v>2076</v>
      </c>
      <c r="B2082" s="59"/>
      <c r="C2082" s="59"/>
      <c r="D2082" s="13"/>
      <c r="E2082" s="13"/>
    </row>
    <row r="2083" spans="1:5" ht="12.75">
      <c r="A2083" s="34">
        <v>2077</v>
      </c>
      <c r="B2083" s="59"/>
      <c r="C2083" s="59"/>
      <c r="D2083" s="13"/>
      <c r="E2083" s="13"/>
    </row>
    <row r="2084" spans="1:5" ht="12.75">
      <c r="A2084" s="34">
        <v>2078</v>
      </c>
      <c r="B2084" s="59"/>
      <c r="C2084" s="59"/>
      <c r="D2084" s="13"/>
      <c r="E2084" s="13"/>
    </row>
    <row r="2085" spans="1:5" ht="12.75">
      <c r="A2085" s="34">
        <v>2079</v>
      </c>
      <c r="B2085" s="59"/>
      <c r="C2085" s="59"/>
      <c r="D2085" s="13"/>
      <c r="E2085" s="13"/>
    </row>
    <row r="2086" spans="1:5" ht="12.75">
      <c r="A2086" s="34">
        <v>2080</v>
      </c>
      <c r="B2086" s="59"/>
      <c r="C2086" s="59"/>
      <c r="D2086" s="13"/>
      <c r="E2086" s="13"/>
    </row>
    <row r="2087" spans="1:5" ht="12.75">
      <c r="A2087" s="34">
        <v>2081</v>
      </c>
      <c r="B2087" s="59"/>
      <c r="C2087" s="59"/>
      <c r="D2087" s="13"/>
      <c r="E2087" s="13"/>
    </row>
    <row r="2088" spans="1:5" ht="12.75">
      <c r="A2088" s="34">
        <v>2082</v>
      </c>
      <c r="B2088" s="59"/>
      <c r="C2088" s="59"/>
      <c r="D2088" s="13"/>
      <c r="E2088" s="13"/>
    </row>
    <row r="2089" spans="1:5" ht="12.75">
      <c r="A2089" s="34">
        <v>2083</v>
      </c>
      <c r="B2089" s="59"/>
      <c r="C2089" s="59"/>
      <c r="D2089" s="13"/>
      <c r="E2089" s="13"/>
    </row>
    <row r="2090" spans="1:5" ht="12.75">
      <c r="A2090" s="34">
        <v>2084</v>
      </c>
      <c r="B2090" s="59"/>
      <c r="C2090" s="59"/>
      <c r="D2090" s="13"/>
      <c r="E2090" s="13"/>
    </row>
    <row r="2091" spans="1:5" ht="12.75">
      <c r="A2091" s="34">
        <v>2085</v>
      </c>
      <c r="B2091" s="59"/>
      <c r="C2091" s="59"/>
      <c r="D2091" s="13"/>
      <c r="E2091" s="13"/>
    </row>
    <row r="2092" spans="1:5" ht="12.75">
      <c r="A2092" s="34">
        <v>2086</v>
      </c>
      <c r="B2092" s="59"/>
      <c r="C2092" s="59"/>
      <c r="D2092" s="13"/>
      <c r="E2092" s="13"/>
    </row>
    <row r="2093" spans="1:5" ht="12.75">
      <c r="A2093" s="34">
        <v>2087</v>
      </c>
      <c r="B2093" s="59"/>
      <c r="C2093" s="59"/>
      <c r="D2093" s="13"/>
      <c r="E2093" s="13"/>
    </row>
    <row r="2094" spans="1:5" ht="12.75">
      <c r="A2094" s="34">
        <v>2088</v>
      </c>
      <c r="B2094" s="59"/>
      <c r="C2094" s="59"/>
      <c r="D2094" s="13"/>
      <c r="E2094" s="13"/>
    </row>
    <row r="2095" spans="1:5" ht="12.75">
      <c r="A2095" s="34">
        <v>2089</v>
      </c>
      <c r="B2095" s="59"/>
      <c r="C2095" s="59"/>
      <c r="D2095" s="13"/>
      <c r="E2095" s="13"/>
    </row>
    <row r="2096" spans="1:5" ht="12.75">
      <c r="A2096" s="34">
        <v>2090</v>
      </c>
      <c r="B2096" s="59"/>
      <c r="C2096" s="59"/>
      <c r="D2096" s="13"/>
      <c r="E2096" s="13"/>
    </row>
    <row r="2097" spans="1:5" ht="12.75">
      <c r="A2097" s="34">
        <v>2091</v>
      </c>
      <c r="B2097" s="59"/>
      <c r="C2097" s="59"/>
      <c r="D2097" s="13"/>
      <c r="E2097" s="13"/>
    </row>
    <row r="2098" spans="1:5" ht="12.75">
      <c r="A2098" s="34">
        <v>2092</v>
      </c>
      <c r="B2098" s="59"/>
      <c r="C2098" s="59"/>
      <c r="D2098" s="13"/>
      <c r="E2098" s="13"/>
    </row>
    <row r="2099" spans="1:5" ht="12.75">
      <c r="A2099" s="34">
        <v>2093</v>
      </c>
      <c r="B2099" s="59"/>
      <c r="C2099" s="59"/>
      <c r="D2099" s="13"/>
      <c r="E2099" s="13"/>
    </row>
    <row r="2100" spans="1:5" ht="12.75">
      <c r="A2100" s="34">
        <v>2094</v>
      </c>
      <c r="B2100" s="59"/>
      <c r="C2100" s="59"/>
      <c r="D2100" s="13"/>
      <c r="E2100" s="13"/>
    </row>
    <row r="2101" spans="1:5" ht="12.75">
      <c r="A2101" s="34">
        <v>2095</v>
      </c>
      <c r="B2101" s="59"/>
      <c r="C2101" s="59"/>
      <c r="D2101" s="13"/>
      <c r="E2101" s="13"/>
    </row>
    <row r="2102" spans="1:5" ht="12.75">
      <c r="A2102" s="34">
        <v>2096</v>
      </c>
      <c r="B2102" s="59"/>
      <c r="C2102" s="59"/>
      <c r="D2102" s="13"/>
      <c r="E2102" s="13"/>
    </row>
    <row r="2103" spans="1:5" ht="12.75">
      <c r="A2103" s="34">
        <v>2097</v>
      </c>
      <c r="B2103" s="59"/>
      <c r="C2103" s="59"/>
      <c r="D2103" s="13"/>
      <c r="E2103" s="13"/>
    </row>
    <row r="2104" spans="1:5" ht="12.75">
      <c r="A2104" s="34">
        <v>2098</v>
      </c>
      <c r="B2104" s="59"/>
      <c r="C2104" s="59"/>
      <c r="D2104" s="13"/>
      <c r="E2104" s="13"/>
    </row>
    <row r="2105" spans="1:5" ht="12.75">
      <c r="A2105" s="34">
        <v>2099</v>
      </c>
      <c r="B2105" s="59"/>
      <c r="C2105" s="59"/>
      <c r="D2105" s="13"/>
      <c r="E2105" s="13"/>
    </row>
    <row r="2106" spans="1:5" ht="12.75">
      <c r="A2106" s="34">
        <v>2100</v>
      </c>
      <c r="B2106" s="59"/>
      <c r="C2106" s="59"/>
      <c r="D2106" s="13"/>
      <c r="E2106" s="13"/>
    </row>
    <row r="2107" spans="1:5" ht="12.75">
      <c r="A2107" s="34">
        <v>2101</v>
      </c>
      <c r="B2107" s="59"/>
      <c r="C2107" s="59"/>
      <c r="D2107" s="13"/>
      <c r="E2107" s="13"/>
    </row>
    <row r="2108" spans="1:5" ht="12.75">
      <c r="A2108" s="34">
        <v>2102</v>
      </c>
      <c r="B2108" s="59"/>
      <c r="C2108" s="59"/>
      <c r="D2108" s="13"/>
      <c r="E2108" s="13"/>
    </row>
    <row r="2109" spans="1:5" ht="12.75">
      <c r="A2109" s="34">
        <v>2103</v>
      </c>
      <c r="B2109" s="59"/>
      <c r="C2109" s="59"/>
      <c r="D2109" s="13"/>
      <c r="E2109" s="13"/>
    </row>
    <row r="2110" spans="1:5" ht="12.75">
      <c r="A2110" s="34">
        <v>2104</v>
      </c>
      <c r="B2110" s="59"/>
      <c r="C2110" s="59"/>
      <c r="D2110" s="13"/>
      <c r="E2110" s="13"/>
    </row>
    <row r="2111" spans="1:5" ht="12.75">
      <c r="A2111" s="34">
        <v>2105</v>
      </c>
      <c r="B2111" s="59"/>
      <c r="C2111" s="59"/>
      <c r="D2111" s="13"/>
      <c r="E2111" s="13"/>
    </row>
    <row r="2112" spans="1:5" ht="12.75">
      <c r="A2112" s="34">
        <v>2106</v>
      </c>
      <c r="B2112" s="59"/>
      <c r="C2112" s="59"/>
      <c r="D2112" s="13"/>
      <c r="E2112" s="13"/>
    </row>
    <row r="2113" spans="1:5" ht="12.75">
      <c r="A2113" s="34">
        <v>2107</v>
      </c>
      <c r="B2113" s="59"/>
      <c r="C2113" s="59"/>
      <c r="D2113" s="13"/>
      <c r="E2113" s="13"/>
    </row>
    <row r="2114" spans="1:5" ht="12.75">
      <c r="A2114" s="34">
        <v>2108</v>
      </c>
      <c r="B2114" s="59"/>
      <c r="C2114" s="59"/>
      <c r="D2114" s="13"/>
      <c r="E2114" s="13"/>
    </row>
    <row r="2115" spans="1:5" ht="12.75">
      <c r="A2115" s="34">
        <v>2109</v>
      </c>
      <c r="B2115" s="59"/>
      <c r="C2115" s="59"/>
      <c r="D2115" s="13"/>
      <c r="E2115" s="13"/>
    </row>
    <row r="2116" spans="1:5" ht="12.75">
      <c r="A2116" s="34">
        <v>2110</v>
      </c>
      <c r="B2116" s="59"/>
      <c r="C2116" s="59"/>
      <c r="D2116" s="13"/>
      <c r="E2116" s="13"/>
    </row>
    <row r="2117" spans="1:5" ht="12.75">
      <c r="A2117" s="34">
        <v>2111</v>
      </c>
      <c r="B2117" s="59"/>
      <c r="C2117" s="59"/>
      <c r="D2117" s="13"/>
      <c r="E2117" s="13"/>
    </row>
    <row r="2118" spans="1:5" ht="12.75">
      <c r="A2118" s="34">
        <v>2112</v>
      </c>
      <c r="B2118" s="59"/>
      <c r="C2118" s="59"/>
      <c r="D2118" s="13"/>
      <c r="E2118" s="13"/>
    </row>
    <row r="2119" spans="1:5" ht="12.75">
      <c r="A2119" s="34">
        <v>2113</v>
      </c>
      <c r="B2119" s="59"/>
      <c r="C2119" s="59"/>
      <c r="D2119" s="13"/>
      <c r="E2119" s="13"/>
    </row>
    <row r="2120" spans="1:5" ht="12.75">
      <c r="A2120" s="34">
        <v>2114</v>
      </c>
      <c r="B2120" s="59"/>
      <c r="C2120" s="59"/>
      <c r="D2120" s="13"/>
      <c r="E2120" s="13"/>
    </row>
    <row r="2121" spans="1:5" ht="12.75">
      <c r="A2121" s="34">
        <v>2115</v>
      </c>
      <c r="B2121" s="59"/>
      <c r="C2121" s="59"/>
      <c r="D2121" s="13"/>
      <c r="E2121" s="13"/>
    </row>
    <row r="2122" spans="1:5" ht="12.75">
      <c r="A2122" s="34">
        <v>2116</v>
      </c>
      <c r="B2122" s="59"/>
      <c r="C2122" s="59"/>
      <c r="D2122" s="13"/>
      <c r="E2122" s="13"/>
    </row>
    <row r="2123" spans="1:5" ht="12.75">
      <c r="A2123" s="34">
        <v>2117</v>
      </c>
      <c r="B2123" s="59"/>
      <c r="C2123" s="59"/>
      <c r="D2123" s="13"/>
      <c r="E2123" s="13"/>
    </row>
    <row r="2124" spans="1:5" ht="12.75">
      <c r="A2124" s="34">
        <v>2118</v>
      </c>
      <c r="B2124" s="59"/>
      <c r="C2124" s="59"/>
      <c r="D2124" s="13"/>
      <c r="E2124" s="13"/>
    </row>
    <row r="2125" spans="1:5" ht="12.75">
      <c r="A2125" s="34">
        <v>2119</v>
      </c>
      <c r="B2125" s="59"/>
      <c r="C2125" s="59"/>
      <c r="D2125" s="13"/>
      <c r="E2125" s="13"/>
    </row>
    <row r="2126" spans="1:5" ht="12.75">
      <c r="A2126" s="34">
        <v>2120</v>
      </c>
      <c r="B2126" s="59"/>
      <c r="C2126" s="59"/>
      <c r="D2126" s="13"/>
      <c r="E2126" s="13"/>
    </row>
    <row r="2127" spans="1:5" ht="12.75">
      <c r="A2127" s="34">
        <v>2121</v>
      </c>
      <c r="B2127" s="59"/>
      <c r="C2127" s="59"/>
      <c r="D2127" s="13"/>
      <c r="E2127" s="13"/>
    </row>
    <row r="2128" spans="1:5" ht="12.75">
      <c r="A2128" s="34">
        <v>2122</v>
      </c>
      <c r="B2128" s="59"/>
      <c r="C2128" s="59"/>
      <c r="D2128" s="13"/>
      <c r="E2128" s="13"/>
    </row>
    <row r="2129" spans="1:5" ht="12.75">
      <c r="A2129" s="34">
        <v>2123</v>
      </c>
      <c r="B2129" s="59"/>
      <c r="C2129" s="59"/>
      <c r="D2129" s="13"/>
      <c r="E2129" s="13"/>
    </row>
    <row r="2130" spans="1:5" ht="12.75">
      <c r="A2130" s="34">
        <v>2124</v>
      </c>
      <c r="B2130" s="59"/>
      <c r="C2130" s="59"/>
      <c r="D2130" s="13"/>
      <c r="E2130" s="13"/>
    </row>
    <row r="2131" spans="1:5" ht="12.75">
      <c r="A2131" s="34">
        <v>2125</v>
      </c>
      <c r="B2131" s="59"/>
      <c r="C2131" s="59"/>
      <c r="D2131" s="13"/>
      <c r="E2131" s="13"/>
    </row>
    <row r="2132" spans="1:5" ht="12.75">
      <c r="A2132" s="34">
        <v>2126</v>
      </c>
      <c r="B2132" s="59"/>
      <c r="C2132" s="59"/>
      <c r="D2132" s="13"/>
      <c r="E2132" s="13"/>
    </row>
    <row r="2133" spans="1:5" ht="12.75">
      <c r="A2133" s="34">
        <v>2127</v>
      </c>
      <c r="B2133" s="59"/>
      <c r="C2133" s="59"/>
      <c r="D2133" s="13"/>
      <c r="E2133" s="13"/>
    </row>
    <row r="2134" spans="1:5" ht="12.75">
      <c r="A2134" s="34">
        <v>2128</v>
      </c>
      <c r="B2134" s="59"/>
      <c r="C2134" s="59"/>
      <c r="D2134" s="13"/>
      <c r="E2134" s="13"/>
    </row>
    <row r="2135" spans="1:5" ht="12.75">
      <c r="A2135" s="34">
        <v>2129</v>
      </c>
      <c r="B2135" s="59"/>
      <c r="C2135" s="59"/>
      <c r="D2135" s="13"/>
      <c r="E2135" s="13"/>
    </row>
    <row r="2136" spans="1:5" ht="12.75">
      <c r="A2136" s="34">
        <v>2130</v>
      </c>
      <c r="B2136" s="59"/>
      <c r="C2136" s="59"/>
      <c r="D2136" s="13"/>
      <c r="E2136" s="13"/>
    </row>
    <row r="2137" spans="1:5" ht="12.75">
      <c r="A2137" s="34">
        <v>2131</v>
      </c>
      <c r="B2137" s="59"/>
      <c r="C2137" s="59"/>
      <c r="D2137" s="13"/>
      <c r="E2137" s="13"/>
    </row>
    <row r="2138" spans="1:5" ht="12.75">
      <c r="A2138" s="34">
        <v>2132</v>
      </c>
      <c r="B2138" s="59"/>
      <c r="C2138" s="59"/>
      <c r="D2138" s="13"/>
      <c r="E2138" s="13"/>
    </row>
    <row r="2139" spans="1:5" ht="12.75">
      <c r="A2139" s="34">
        <v>2133</v>
      </c>
      <c r="B2139" s="59"/>
      <c r="C2139" s="59"/>
      <c r="D2139" s="13"/>
      <c r="E2139" s="13"/>
    </row>
    <row r="2140" spans="1:5" ht="12.75">
      <c r="A2140" s="34">
        <v>2134</v>
      </c>
      <c r="B2140" s="59"/>
      <c r="C2140" s="59"/>
      <c r="D2140" s="13"/>
      <c r="E2140" s="13"/>
    </row>
    <row r="2141" spans="1:5" ht="12.75">
      <c r="A2141" s="34">
        <v>2135</v>
      </c>
      <c r="B2141" s="59"/>
      <c r="C2141" s="59"/>
      <c r="D2141" s="13"/>
      <c r="E2141" s="13"/>
    </row>
    <row r="2142" spans="1:5" ht="12.75">
      <c r="A2142" s="34">
        <v>2136</v>
      </c>
      <c r="B2142" s="59"/>
      <c r="C2142" s="59"/>
      <c r="D2142" s="13"/>
      <c r="E2142" s="13"/>
    </row>
    <row r="2143" spans="1:5" ht="12.75">
      <c r="A2143" s="34">
        <v>2137</v>
      </c>
      <c r="B2143" s="59"/>
      <c r="C2143" s="59"/>
      <c r="D2143" s="13"/>
      <c r="E2143" s="13"/>
    </row>
    <row r="2144" spans="1:5" ht="12.75">
      <c r="A2144" s="34">
        <v>2138</v>
      </c>
      <c r="B2144" s="59"/>
      <c r="C2144" s="59"/>
      <c r="D2144" s="13"/>
      <c r="E2144" s="13"/>
    </row>
    <row r="2145" spans="1:5" ht="12.75">
      <c r="A2145" s="34">
        <v>2139</v>
      </c>
      <c r="B2145" s="59"/>
      <c r="C2145" s="59"/>
      <c r="D2145" s="13"/>
      <c r="E2145" s="13"/>
    </row>
    <row r="2146" spans="1:5" ht="12.75">
      <c r="A2146" s="34">
        <v>2140</v>
      </c>
      <c r="B2146" s="59"/>
      <c r="C2146" s="59"/>
      <c r="D2146" s="13"/>
      <c r="E2146" s="13"/>
    </row>
    <row r="2147" spans="1:5" ht="12.75">
      <c r="A2147" s="34">
        <v>2141</v>
      </c>
      <c r="B2147" s="59"/>
      <c r="C2147" s="59"/>
      <c r="D2147" s="13"/>
      <c r="E2147" s="13"/>
    </row>
    <row r="2148" spans="1:5" ht="12.75">
      <c r="A2148" s="34">
        <v>2142</v>
      </c>
      <c r="B2148" s="59"/>
      <c r="C2148" s="59"/>
      <c r="D2148" s="13"/>
      <c r="E2148" s="13"/>
    </row>
    <row r="2149" spans="1:5" ht="12.75">
      <c r="A2149" s="34">
        <v>2143</v>
      </c>
      <c r="B2149" s="59"/>
      <c r="C2149" s="59"/>
      <c r="D2149" s="13"/>
      <c r="E2149" s="13"/>
    </row>
    <row r="2150" spans="1:5" ht="12.75">
      <c r="A2150" s="34">
        <v>2144</v>
      </c>
      <c r="B2150" s="59"/>
      <c r="C2150" s="59"/>
      <c r="D2150" s="13"/>
      <c r="E2150" s="13"/>
    </row>
    <row r="2151" spans="1:5" ht="12.75">
      <c r="A2151" s="34">
        <v>2145</v>
      </c>
      <c r="B2151" s="59"/>
      <c r="C2151" s="59"/>
      <c r="D2151" s="13"/>
      <c r="E2151" s="13"/>
    </row>
    <row r="2152" spans="1:5" ht="12.75">
      <c r="A2152" s="34">
        <v>2146</v>
      </c>
      <c r="B2152" s="59"/>
      <c r="C2152" s="59"/>
      <c r="D2152" s="13"/>
      <c r="E2152" s="13"/>
    </row>
    <row r="2153" spans="1:5" ht="12.75">
      <c r="A2153" s="34">
        <v>2147</v>
      </c>
      <c r="B2153" s="59"/>
      <c r="C2153" s="59"/>
      <c r="D2153" s="13"/>
      <c r="E2153" s="13"/>
    </row>
    <row r="2154" spans="1:5" ht="12.75">
      <c r="A2154" s="34">
        <v>2148</v>
      </c>
      <c r="B2154" s="59"/>
      <c r="C2154" s="59"/>
      <c r="D2154" s="13"/>
      <c r="E2154" s="13"/>
    </row>
    <row r="2155" spans="1:5" ht="12.75">
      <c r="A2155" s="34">
        <v>2149</v>
      </c>
      <c r="B2155" s="59"/>
      <c r="C2155" s="59"/>
      <c r="D2155" s="13"/>
      <c r="E2155" s="13"/>
    </row>
    <row r="2156" spans="1:5" ht="12.75">
      <c r="A2156" s="34">
        <v>2150</v>
      </c>
      <c r="B2156" s="59"/>
      <c r="C2156" s="59"/>
      <c r="D2156" s="13"/>
      <c r="E2156" s="13"/>
    </row>
    <row r="2157" spans="1:5" ht="12.75">
      <c r="A2157" s="34">
        <v>2151</v>
      </c>
      <c r="B2157" s="59"/>
      <c r="C2157" s="59"/>
      <c r="D2157" s="13"/>
      <c r="E2157" s="13"/>
    </row>
    <row r="2158" spans="1:5" ht="12.75">
      <c r="A2158" s="34">
        <v>2152</v>
      </c>
      <c r="B2158" s="59"/>
      <c r="C2158" s="59"/>
      <c r="D2158" s="13"/>
      <c r="E2158" s="13"/>
    </row>
    <row r="2159" spans="1:5" ht="12.75">
      <c r="A2159" s="34">
        <v>2153</v>
      </c>
      <c r="B2159" s="59"/>
      <c r="C2159" s="59"/>
      <c r="D2159" s="13"/>
      <c r="E2159" s="13"/>
    </row>
    <row r="2160" spans="1:5" ht="12.75">
      <c r="A2160" s="34">
        <v>2154</v>
      </c>
      <c r="B2160" s="59"/>
      <c r="C2160" s="59"/>
      <c r="D2160" s="13"/>
      <c r="E2160" s="13"/>
    </row>
    <row r="2161" spans="1:5" ht="12.75">
      <c r="A2161" s="34">
        <v>2155</v>
      </c>
      <c r="B2161" s="59"/>
      <c r="C2161" s="59"/>
      <c r="D2161" s="13"/>
      <c r="E2161" s="13"/>
    </row>
    <row r="2162" spans="1:5" ht="12.75">
      <c r="A2162" s="34">
        <v>2156</v>
      </c>
      <c r="B2162" s="59"/>
      <c r="C2162" s="59"/>
      <c r="D2162" s="13"/>
      <c r="E2162" s="13"/>
    </row>
    <row r="2163" spans="1:5" ht="12.75">
      <c r="A2163" s="34">
        <v>2157</v>
      </c>
      <c r="B2163" s="59"/>
      <c r="C2163" s="59"/>
      <c r="D2163" s="13"/>
      <c r="E2163" s="13"/>
    </row>
    <row r="2164" spans="1:5" ht="12.75">
      <c r="A2164" s="34">
        <v>2158</v>
      </c>
      <c r="B2164" s="59"/>
      <c r="C2164" s="59"/>
      <c r="D2164" s="13"/>
      <c r="E2164" s="13"/>
    </row>
    <row r="2165" spans="1:5" ht="12.75">
      <c r="A2165" s="34">
        <v>2159</v>
      </c>
      <c r="B2165" s="59"/>
      <c r="C2165" s="59"/>
      <c r="D2165" s="13"/>
      <c r="E2165" s="13"/>
    </row>
    <row r="2166" spans="1:5" ht="12.75">
      <c r="A2166" s="34">
        <v>2160</v>
      </c>
      <c r="B2166" s="59"/>
      <c r="C2166" s="59"/>
      <c r="D2166" s="13"/>
      <c r="E2166" s="13"/>
    </row>
    <row r="2167" spans="1:5" ht="12.75">
      <c r="A2167" s="34">
        <v>2161</v>
      </c>
      <c r="B2167" s="59"/>
      <c r="C2167" s="59"/>
      <c r="D2167" s="13"/>
      <c r="E2167" s="13"/>
    </row>
    <row r="2168" spans="1:5" ht="12.75">
      <c r="A2168" s="34">
        <v>2162</v>
      </c>
      <c r="B2168" s="59"/>
      <c r="C2168" s="59"/>
      <c r="D2168" s="13"/>
      <c r="E2168" s="13"/>
    </row>
    <row r="2169" spans="1:5" ht="12.75">
      <c r="A2169" s="34">
        <v>2163</v>
      </c>
      <c r="B2169" s="59"/>
      <c r="C2169" s="59"/>
      <c r="D2169" s="13"/>
      <c r="E2169" s="13"/>
    </row>
    <row r="2170" spans="1:5" ht="12.75">
      <c r="A2170" s="34">
        <v>2164</v>
      </c>
      <c r="B2170" s="59"/>
      <c r="C2170" s="59"/>
      <c r="D2170" s="13"/>
      <c r="E2170" s="13"/>
    </row>
    <row r="2171" spans="1:5" ht="12.75">
      <c r="A2171" s="34">
        <v>2165</v>
      </c>
      <c r="B2171" s="59"/>
      <c r="C2171" s="59"/>
      <c r="D2171" s="13"/>
      <c r="E2171" s="13"/>
    </row>
    <row r="2172" spans="1:5" ht="12.75">
      <c r="A2172" s="34">
        <v>2166</v>
      </c>
      <c r="B2172" s="59"/>
      <c r="C2172" s="59"/>
      <c r="D2172" s="13"/>
      <c r="E2172" s="13"/>
    </row>
    <row r="2173" spans="1:5" ht="12.75">
      <c r="A2173" s="34">
        <v>2167</v>
      </c>
      <c r="B2173" s="59"/>
      <c r="C2173" s="59"/>
      <c r="D2173" s="13"/>
      <c r="E2173" s="13"/>
    </row>
    <row r="2174" spans="1:5" ht="12.75">
      <c r="A2174" s="34">
        <v>2168</v>
      </c>
      <c r="B2174" s="59"/>
      <c r="C2174" s="59"/>
      <c r="D2174" s="13"/>
      <c r="E2174" s="13"/>
    </row>
    <row r="2175" spans="1:5" ht="12.75">
      <c r="A2175" s="34">
        <v>2169</v>
      </c>
      <c r="B2175" s="59"/>
      <c r="C2175" s="59"/>
      <c r="D2175" s="13"/>
      <c r="E2175" s="13"/>
    </row>
    <row r="2176" spans="1:5" ht="12.75">
      <c r="A2176" s="34">
        <v>2170</v>
      </c>
      <c r="B2176" s="59"/>
      <c r="C2176" s="59"/>
      <c r="D2176" s="13"/>
      <c r="E2176" s="13"/>
    </row>
    <row r="2177" spans="1:5" ht="12.75">
      <c r="A2177" s="34">
        <v>2171</v>
      </c>
      <c r="B2177" s="59"/>
      <c r="C2177" s="59"/>
      <c r="D2177" s="13"/>
      <c r="E2177" s="13"/>
    </row>
    <row r="2178" spans="1:5" ht="12.75">
      <c r="A2178" s="34">
        <v>2172</v>
      </c>
      <c r="B2178" s="59"/>
      <c r="C2178" s="59"/>
      <c r="D2178" s="13"/>
      <c r="E2178" s="13"/>
    </row>
    <row r="2179" spans="1:5" ht="12.75">
      <c r="A2179" s="34">
        <v>2173</v>
      </c>
      <c r="B2179" s="59"/>
      <c r="C2179" s="59"/>
      <c r="D2179" s="13"/>
      <c r="E2179" s="13"/>
    </row>
    <row r="2180" spans="1:5" ht="12.75">
      <c r="A2180" s="34">
        <v>2174</v>
      </c>
      <c r="B2180" s="59"/>
      <c r="C2180" s="59"/>
      <c r="D2180" s="13"/>
      <c r="E2180" s="13"/>
    </row>
    <row r="2181" spans="1:5" ht="12.75">
      <c r="A2181" s="34">
        <v>2175</v>
      </c>
      <c r="B2181" s="59"/>
      <c r="C2181" s="59"/>
      <c r="D2181" s="13"/>
      <c r="E2181" s="13"/>
    </row>
    <row r="2182" spans="1:5" ht="12.75">
      <c r="A2182" s="34">
        <v>2176</v>
      </c>
      <c r="B2182" s="59"/>
      <c r="C2182" s="59"/>
      <c r="D2182" s="13"/>
      <c r="E2182" s="13"/>
    </row>
    <row r="2183" spans="1:5" ht="12.75">
      <c r="A2183" s="34">
        <v>2177</v>
      </c>
      <c r="B2183" s="59"/>
      <c r="C2183" s="59"/>
      <c r="D2183" s="13"/>
      <c r="E2183" s="13"/>
    </row>
    <row r="2184" spans="1:5" ht="12.75">
      <c r="A2184" s="34">
        <v>2178</v>
      </c>
      <c r="B2184" s="59"/>
      <c r="C2184" s="59"/>
      <c r="D2184" s="13"/>
      <c r="E2184" s="13"/>
    </row>
    <row r="2185" spans="1:5" ht="12.75">
      <c r="A2185" s="34">
        <v>2179</v>
      </c>
      <c r="B2185" s="59"/>
      <c r="C2185" s="59"/>
      <c r="D2185" s="13"/>
      <c r="E2185" s="13"/>
    </row>
    <row r="2186" spans="1:5" ht="12.75">
      <c r="A2186" s="34">
        <v>2180</v>
      </c>
      <c r="B2186" s="59"/>
      <c r="C2186" s="59"/>
      <c r="D2186" s="13"/>
      <c r="E2186" s="13"/>
    </row>
    <row r="2187" spans="1:5" ht="12.75">
      <c r="A2187" s="34">
        <v>2181</v>
      </c>
      <c r="B2187" s="59"/>
      <c r="C2187" s="59"/>
      <c r="D2187" s="13"/>
      <c r="E2187" s="13"/>
    </row>
    <row r="2188" spans="1:5" ht="12.75">
      <c r="A2188" s="34">
        <v>2182</v>
      </c>
      <c r="B2188" s="59"/>
      <c r="C2188" s="59"/>
      <c r="D2188" s="13"/>
      <c r="E2188" s="13"/>
    </row>
    <row r="2189" spans="1:5" ht="12.75">
      <c r="A2189" s="34">
        <v>2183</v>
      </c>
      <c r="B2189" s="59"/>
      <c r="C2189" s="59"/>
      <c r="D2189" s="13"/>
      <c r="E2189" s="13"/>
    </row>
    <row r="2190" spans="1:5" ht="12.75">
      <c r="A2190" s="34">
        <v>2184</v>
      </c>
      <c r="B2190" s="59"/>
      <c r="C2190" s="59"/>
      <c r="D2190" s="13"/>
      <c r="E2190" s="13"/>
    </row>
    <row r="2191" spans="1:5" ht="12.75">
      <c r="A2191" s="34">
        <v>2185</v>
      </c>
      <c r="B2191" s="59"/>
      <c r="C2191" s="59"/>
      <c r="D2191" s="13"/>
      <c r="E2191" s="13"/>
    </row>
    <row r="2192" spans="1:5" ht="12.75">
      <c r="A2192" s="34">
        <v>2186</v>
      </c>
      <c r="B2192" s="59"/>
      <c r="C2192" s="59"/>
      <c r="D2192" s="13"/>
      <c r="E2192" s="13"/>
    </row>
    <row r="2193" spans="1:5" ht="12.75">
      <c r="A2193" s="34">
        <v>2187</v>
      </c>
      <c r="B2193" s="59"/>
      <c r="C2193" s="59"/>
      <c r="D2193" s="13"/>
      <c r="E2193" s="13"/>
    </row>
    <row r="2194" spans="1:5" ht="12.75">
      <c r="A2194" s="34">
        <v>2188</v>
      </c>
      <c r="B2194" s="59"/>
      <c r="C2194" s="59"/>
      <c r="D2194" s="13"/>
      <c r="E2194" s="13"/>
    </row>
    <row r="2195" spans="1:5" ht="12.75">
      <c r="A2195" s="34">
        <v>2189</v>
      </c>
      <c r="B2195" s="59"/>
      <c r="C2195" s="59"/>
      <c r="D2195" s="13"/>
      <c r="E2195" s="13"/>
    </row>
    <row r="2196" spans="1:5" ht="12.75">
      <c r="A2196" s="34">
        <v>2190</v>
      </c>
      <c r="B2196" s="59"/>
      <c r="C2196" s="59"/>
      <c r="D2196" s="13"/>
      <c r="E2196" s="13"/>
    </row>
    <row r="2197" spans="1:5" ht="12.75">
      <c r="A2197" s="34">
        <v>2191</v>
      </c>
      <c r="B2197" s="59"/>
      <c r="C2197" s="59"/>
      <c r="D2197" s="13"/>
      <c r="E2197" s="13"/>
    </row>
    <row r="2198" spans="1:5" ht="12.75">
      <c r="A2198" s="34">
        <v>2192</v>
      </c>
      <c r="B2198" s="59"/>
      <c r="C2198" s="59"/>
      <c r="D2198" s="13"/>
      <c r="E2198" s="13"/>
    </row>
    <row r="2199" spans="1:5" ht="12.75">
      <c r="A2199" s="34">
        <v>2193</v>
      </c>
      <c r="B2199" s="59"/>
      <c r="C2199" s="59"/>
      <c r="D2199" s="13"/>
      <c r="E2199" s="13"/>
    </row>
    <row r="2200" spans="1:5" ht="12.75">
      <c r="A2200" s="34">
        <v>2194</v>
      </c>
      <c r="B2200" s="59"/>
      <c r="C2200" s="59"/>
      <c r="D2200" s="13"/>
      <c r="E2200" s="13"/>
    </row>
    <row r="2201" spans="1:5" ht="12.75">
      <c r="A2201" s="34">
        <v>2195</v>
      </c>
      <c r="B2201" s="59"/>
      <c r="C2201" s="59"/>
      <c r="D2201" s="13"/>
      <c r="E2201" s="13"/>
    </row>
    <row r="2202" spans="1:5" ht="12.75">
      <c r="A2202" s="34">
        <v>2196</v>
      </c>
      <c r="B2202" s="59"/>
      <c r="C2202" s="59"/>
      <c r="D2202" s="13"/>
      <c r="E2202" s="13"/>
    </row>
    <row r="2203" spans="1:5" ht="12.75">
      <c r="A2203" s="34">
        <v>2197</v>
      </c>
      <c r="B2203" s="59"/>
      <c r="C2203" s="59"/>
      <c r="D2203" s="13"/>
      <c r="E2203" s="13"/>
    </row>
    <row r="2204" spans="1:5" ht="12.75">
      <c r="A2204" s="34">
        <v>2198</v>
      </c>
      <c r="B2204" s="59"/>
      <c r="C2204" s="59"/>
      <c r="D2204" s="13"/>
      <c r="E2204" s="13"/>
    </row>
    <row r="2205" spans="1:5" ht="12.75">
      <c r="A2205" s="34">
        <v>2199</v>
      </c>
      <c r="B2205" s="59"/>
      <c r="C2205" s="59"/>
      <c r="D2205" s="13"/>
      <c r="E2205" s="13"/>
    </row>
    <row r="2206" spans="1:5" ht="12.75">
      <c r="A2206" s="34">
        <v>2200</v>
      </c>
      <c r="B2206" s="59"/>
      <c r="C2206" s="59"/>
      <c r="D2206" s="13"/>
      <c r="E2206" s="13"/>
    </row>
    <row r="2207" spans="1:5" ht="12.75">
      <c r="A2207" s="34">
        <v>2201</v>
      </c>
      <c r="B2207" s="59"/>
      <c r="C2207" s="59"/>
      <c r="D2207" s="13"/>
      <c r="E2207" s="13"/>
    </row>
    <row r="2208" spans="1:5" ht="12.75">
      <c r="A2208" s="34">
        <v>2202</v>
      </c>
      <c r="B2208" s="59"/>
      <c r="C2208" s="59"/>
      <c r="D2208" s="13"/>
      <c r="E2208" s="13"/>
    </row>
    <row r="2209" spans="1:5" ht="12.75">
      <c r="A2209" s="34">
        <v>2203</v>
      </c>
      <c r="B2209" s="59"/>
      <c r="C2209" s="59"/>
      <c r="D2209" s="13"/>
      <c r="E2209" s="13"/>
    </row>
    <row r="2210" spans="1:5" ht="12.75">
      <c r="A2210" s="34">
        <v>2204</v>
      </c>
      <c r="B2210" s="59"/>
      <c r="C2210" s="59"/>
      <c r="D2210" s="13"/>
      <c r="E2210" s="13"/>
    </row>
    <row r="2211" spans="1:5" ht="12.75">
      <c r="A2211" s="34">
        <v>2205</v>
      </c>
      <c r="B2211" s="59"/>
      <c r="C2211" s="59"/>
      <c r="D2211" s="13"/>
      <c r="E2211" s="13"/>
    </row>
    <row r="2212" spans="1:5" ht="12.75">
      <c r="A2212" s="34">
        <v>2206</v>
      </c>
      <c r="B2212" s="59"/>
      <c r="C2212" s="59"/>
      <c r="D2212" s="13"/>
      <c r="E2212" s="13"/>
    </row>
    <row r="2213" spans="1:5" ht="12.75">
      <c r="A2213" s="34">
        <v>2207</v>
      </c>
      <c r="B2213" s="59"/>
      <c r="C2213" s="59"/>
      <c r="D2213" s="13"/>
      <c r="E2213" s="13"/>
    </row>
    <row r="2214" spans="1:5" ht="12.75">
      <c r="A2214" s="34">
        <v>2208</v>
      </c>
      <c r="B2214" s="59"/>
      <c r="C2214" s="59"/>
      <c r="D2214" s="13"/>
      <c r="E2214" s="13"/>
    </row>
    <row r="2215" spans="1:5" ht="12.75">
      <c r="A2215" s="34">
        <v>2209</v>
      </c>
      <c r="B2215" s="59"/>
      <c r="C2215" s="59"/>
      <c r="D2215" s="13"/>
      <c r="E2215" s="13"/>
    </row>
    <row r="2216" spans="1:5" ht="12.75">
      <c r="A2216" s="34">
        <v>2210</v>
      </c>
      <c r="B2216" s="59"/>
      <c r="C2216" s="59"/>
      <c r="D2216" s="13"/>
      <c r="E2216" s="13"/>
    </row>
    <row r="2217" spans="1:5" ht="12.75">
      <c r="A2217" s="34">
        <v>2211</v>
      </c>
      <c r="B2217" s="59"/>
      <c r="C2217" s="59"/>
      <c r="D2217" s="13"/>
      <c r="E2217" s="13"/>
    </row>
    <row r="2218" spans="1:5" ht="12.75">
      <c r="A2218" s="34">
        <v>2212</v>
      </c>
      <c r="B2218" s="59"/>
      <c r="C2218" s="59"/>
      <c r="D2218" s="13"/>
      <c r="E2218" s="13"/>
    </row>
    <row r="2219" spans="1:5" ht="12.75">
      <c r="A2219" s="34">
        <v>2213</v>
      </c>
      <c r="B2219" s="59"/>
      <c r="C2219" s="59"/>
      <c r="D2219" s="13"/>
      <c r="E2219" s="13"/>
    </row>
    <row r="2220" spans="1:5" ht="12.75">
      <c r="A2220" s="34">
        <v>2214</v>
      </c>
      <c r="B2220" s="59"/>
      <c r="C2220" s="59"/>
      <c r="D2220" s="13"/>
      <c r="E2220" s="13"/>
    </row>
    <row r="2221" spans="1:5" ht="12.75">
      <c r="A2221" s="34">
        <v>2215</v>
      </c>
      <c r="B2221" s="59"/>
      <c r="C2221" s="59"/>
      <c r="D2221" s="13"/>
      <c r="E2221" s="13"/>
    </row>
    <row r="2222" spans="1:5" ht="12.75">
      <c r="A2222" s="34">
        <v>2216</v>
      </c>
      <c r="B2222" s="59"/>
      <c r="C2222" s="59"/>
      <c r="D2222" s="13"/>
      <c r="E2222" s="13"/>
    </row>
    <row r="2223" spans="1:5" ht="12.75">
      <c r="A2223" s="34">
        <v>2217</v>
      </c>
      <c r="B2223" s="59"/>
      <c r="C2223" s="59"/>
      <c r="D2223" s="13"/>
      <c r="E2223" s="13"/>
    </row>
    <row r="2224" spans="1:5" ht="12.75">
      <c r="A2224" s="34">
        <v>2218</v>
      </c>
      <c r="B2224" s="59"/>
      <c r="C2224" s="59"/>
      <c r="D2224" s="13"/>
      <c r="E2224" s="13"/>
    </row>
    <row r="2225" spans="1:5" ht="12.75">
      <c r="A2225" s="34">
        <v>2219</v>
      </c>
      <c r="B2225" s="59"/>
      <c r="C2225" s="59"/>
      <c r="D2225" s="13"/>
      <c r="E2225" s="13"/>
    </row>
    <row r="2226" spans="1:5" ht="12.75">
      <c r="A2226" s="34">
        <v>2220</v>
      </c>
      <c r="B2226" s="59"/>
      <c r="C2226" s="59"/>
      <c r="D2226" s="13"/>
      <c r="E2226" s="13"/>
    </row>
    <row r="2227" spans="1:5" ht="12.75">
      <c r="A2227" s="34">
        <v>2221</v>
      </c>
      <c r="B2227" s="59"/>
      <c r="C2227" s="59"/>
      <c r="D2227" s="13"/>
      <c r="E2227" s="13"/>
    </row>
    <row r="2228" spans="1:5" ht="12.75">
      <c r="A2228" s="34">
        <v>2222</v>
      </c>
      <c r="B2228" s="59"/>
      <c r="C2228" s="59"/>
      <c r="D2228" s="13"/>
      <c r="E2228" s="13"/>
    </row>
    <row r="2229" spans="1:5" ht="12.75">
      <c r="A2229" s="34">
        <v>2223</v>
      </c>
      <c r="B2229" s="59"/>
      <c r="C2229" s="59"/>
      <c r="D2229" s="13"/>
      <c r="E2229" s="13"/>
    </row>
    <row r="2230" spans="1:5" ht="12.75">
      <c r="A2230" s="34">
        <v>2224</v>
      </c>
      <c r="B2230" s="59"/>
      <c r="C2230" s="59"/>
      <c r="D2230" s="13"/>
      <c r="E2230" s="13"/>
    </row>
    <row r="2231" spans="1:5" ht="12.75">
      <c r="A2231" s="34">
        <v>2225</v>
      </c>
      <c r="B2231" s="59"/>
      <c r="C2231" s="59"/>
      <c r="D2231" s="13"/>
      <c r="E2231" s="13"/>
    </row>
    <row r="2232" spans="1:5" ht="12.75">
      <c r="A2232" s="34">
        <v>2226</v>
      </c>
      <c r="B2232" s="59"/>
      <c r="C2232" s="59"/>
      <c r="D2232" s="13"/>
      <c r="E2232" s="13"/>
    </row>
    <row r="2233" spans="1:5" ht="12.75">
      <c r="A2233" s="34">
        <v>2227</v>
      </c>
      <c r="B2233" s="59"/>
      <c r="C2233" s="59"/>
      <c r="D2233" s="13"/>
      <c r="E2233" s="13"/>
    </row>
    <row r="2234" spans="1:5" ht="12.75">
      <c r="A2234" s="34">
        <v>2228</v>
      </c>
      <c r="B2234" s="59"/>
      <c r="C2234" s="59"/>
      <c r="D2234" s="13"/>
      <c r="E2234" s="13"/>
    </row>
    <row r="2235" spans="1:5" ht="12.75">
      <c r="A2235" s="34">
        <v>2229</v>
      </c>
      <c r="B2235" s="59"/>
      <c r="C2235" s="59"/>
      <c r="D2235" s="13"/>
      <c r="E2235" s="13"/>
    </row>
    <row r="2236" spans="1:5" ht="12.75">
      <c r="A2236" s="34">
        <v>2230</v>
      </c>
      <c r="B2236" s="59"/>
      <c r="C2236" s="59"/>
      <c r="D2236" s="13"/>
      <c r="E2236" s="13"/>
    </row>
    <row r="2237" spans="1:5" ht="12.75">
      <c r="A2237" s="34">
        <v>2231</v>
      </c>
      <c r="B2237" s="59"/>
      <c r="C2237" s="59"/>
      <c r="D2237" s="13"/>
      <c r="E2237" s="13"/>
    </row>
    <row r="2238" spans="1:5" ht="12.75">
      <c r="A2238" s="34">
        <v>2232</v>
      </c>
      <c r="B2238" s="59"/>
      <c r="C2238" s="59"/>
      <c r="D2238" s="13"/>
      <c r="E2238" s="13"/>
    </row>
    <row r="2239" spans="1:5" ht="12.75">
      <c r="A2239" s="34">
        <v>2233</v>
      </c>
      <c r="B2239" s="59"/>
      <c r="C2239" s="59"/>
      <c r="D2239" s="13"/>
      <c r="E2239" s="13"/>
    </row>
    <row r="2240" spans="1:5" ht="12.75">
      <c r="A2240" s="34">
        <v>2234</v>
      </c>
      <c r="B2240" s="59"/>
      <c r="C2240" s="59"/>
      <c r="D2240" s="13"/>
      <c r="E2240" s="13"/>
    </row>
    <row r="2241" spans="1:5" ht="12.75">
      <c r="A2241" s="34">
        <v>2235</v>
      </c>
      <c r="B2241" s="59"/>
      <c r="C2241" s="59"/>
      <c r="D2241" s="13"/>
      <c r="E2241" s="13"/>
    </row>
    <row r="2242" spans="1:5" ht="12.75">
      <c r="A2242" s="34">
        <v>2236</v>
      </c>
      <c r="B2242" s="59"/>
      <c r="C2242" s="59"/>
      <c r="D2242" s="13"/>
      <c r="E2242" s="13"/>
    </row>
    <row r="2243" spans="1:5" ht="12.75">
      <c r="A2243" s="34">
        <v>2237</v>
      </c>
      <c r="B2243" s="59"/>
      <c r="C2243" s="59"/>
      <c r="D2243" s="13"/>
      <c r="E2243" s="13"/>
    </row>
    <row r="2244" spans="1:5" ht="12.75">
      <c r="A2244" s="34">
        <v>2238</v>
      </c>
      <c r="B2244" s="59"/>
      <c r="C2244" s="59"/>
      <c r="D2244" s="13"/>
      <c r="E2244" s="13"/>
    </row>
    <row r="2245" spans="1:5" ht="12.75">
      <c r="A2245" s="34">
        <v>2239</v>
      </c>
      <c r="B2245" s="59"/>
      <c r="C2245" s="59"/>
      <c r="D2245" s="13"/>
      <c r="E2245" s="13"/>
    </row>
    <row r="2246" spans="1:5" ht="12.75">
      <c r="A2246" s="34">
        <v>2240</v>
      </c>
      <c r="B2246" s="59"/>
      <c r="C2246" s="59"/>
      <c r="D2246" s="13"/>
      <c r="E2246" s="13"/>
    </row>
    <row r="2247" spans="1:5" ht="12.75">
      <c r="A2247" s="34">
        <v>2241</v>
      </c>
      <c r="B2247" s="59"/>
      <c r="C2247" s="59"/>
      <c r="D2247" s="13"/>
      <c r="E2247" s="13"/>
    </row>
    <row r="2248" spans="1:5" ht="12.75">
      <c r="A2248" s="34">
        <v>2242</v>
      </c>
      <c r="B2248" s="59"/>
      <c r="C2248" s="59"/>
      <c r="D2248" s="13"/>
      <c r="E2248" s="13"/>
    </row>
    <row r="2249" spans="1:5" ht="12.75">
      <c r="A2249" s="34">
        <v>2243</v>
      </c>
      <c r="B2249" s="59"/>
      <c r="C2249" s="59"/>
      <c r="D2249" s="13"/>
      <c r="E2249" s="13"/>
    </row>
    <row r="2250" spans="1:5" ht="12.75">
      <c r="A2250" s="34">
        <v>2244</v>
      </c>
      <c r="B2250" s="59"/>
      <c r="C2250" s="59"/>
      <c r="D2250" s="13"/>
      <c r="E2250" s="13"/>
    </row>
    <row r="2251" spans="1:5" ht="12.75">
      <c r="A2251" s="34">
        <v>2245</v>
      </c>
      <c r="B2251" s="59"/>
      <c r="C2251" s="59"/>
      <c r="D2251" s="13"/>
      <c r="E2251" s="13"/>
    </row>
    <row r="2252" spans="1:5" ht="12.75">
      <c r="A2252" s="34">
        <v>2246</v>
      </c>
      <c r="B2252" s="59"/>
      <c r="C2252" s="59"/>
      <c r="D2252" s="13"/>
      <c r="E2252" s="13"/>
    </row>
    <row r="2253" spans="1:5" ht="12.75">
      <c r="A2253" s="34">
        <v>2247</v>
      </c>
      <c r="B2253" s="59"/>
      <c r="C2253" s="59"/>
      <c r="D2253" s="13"/>
      <c r="E2253" s="13"/>
    </row>
    <row r="2254" spans="1:5" ht="12.75">
      <c r="A2254" s="34">
        <v>2248</v>
      </c>
      <c r="B2254" s="59"/>
      <c r="C2254" s="59"/>
      <c r="D2254" s="13"/>
      <c r="E2254" s="13"/>
    </row>
    <row r="2255" spans="1:5" ht="12.75">
      <c r="A2255" s="34">
        <v>2249</v>
      </c>
      <c r="B2255" s="59"/>
      <c r="C2255" s="59"/>
      <c r="D2255" s="13"/>
      <c r="E2255" s="13"/>
    </row>
    <row r="2256" spans="1:5" ht="12.75">
      <c r="A2256" s="34">
        <v>2250</v>
      </c>
      <c r="B2256" s="59"/>
      <c r="C2256" s="59"/>
      <c r="D2256" s="13"/>
      <c r="E2256" s="13"/>
    </row>
    <row r="2257" spans="1:5" ht="12.75">
      <c r="A2257" s="34">
        <v>2251</v>
      </c>
      <c r="B2257" s="59"/>
      <c r="C2257" s="59"/>
      <c r="D2257" s="13"/>
      <c r="E2257" s="13"/>
    </row>
    <row r="2258" spans="1:5" ht="12.75">
      <c r="A2258" s="34">
        <v>2252</v>
      </c>
      <c r="B2258" s="59"/>
      <c r="C2258" s="59"/>
      <c r="D2258" s="13"/>
      <c r="E2258" s="13"/>
    </row>
    <row r="2259" spans="1:5" ht="12.75">
      <c r="A2259" s="34">
        <v>2253</v>
      </c>
      <c r="B2259" s="59"/>
      <c r="C2259" s="59"/>
      <c r="D2259" s="13"/>
      <c r="E2259" s="13"/>
    </row>
    <row r="2260" spans="1:5" ht="12.75">
      <c r="A2260" s="34">
        <v>2254</v>
      </c>
      <c r="B2260" s="59"/>
      <c r="C2260" s="59"/>
      <c r="D2260" s="13"/>
      <c r="E2260" s="13"/>
    </row>
    <row r="2261" spans="1:5" ht="12.75">
      <c r="A2261" s="34">
        <v>2255</v>
      </c>
      <c r="B2261" s="59"/>
      <c r="C2261" s="59"/>
      <c r="D2261" s="13"/>
      <c r="E2261" s="13"/>
    </row>
    <row r="2262" spans="1:5" ht="12.75">
      <c r="A2262" s="34">
        <v>2256</v>
      </c>
      <c r="B2262" s="59"/>
      <c r="C2262" s="59"/>
      <c r="D2262" s="13"/>
      <c r="E2262" s="13"/>
    </row>
    <row r="2263" spans="1:5" ht="12.75">
      <c r="A2263" s="34">
        <v>2257</v>
      </c>
      <c r="B2263" s="59"/>
      <c r="C2263" s="59"/>
      <c r="D2263" s="13"/>
      <c r="E2263" s="13"/>
    </row>
    <row r="2264" spans="1:5" ht="12.75">
      <c r="A2264" s="34">
        <v>2258</v>
      </c>
      <c r="B2264" s="59"/>
      <c r="C2264" s="59"/>
      <c r="D2264" s="13"/>
      <c r="E2264" s="13"/>
    </row>
    <row r="2265" spans="1:5" ht="12.75">
      <c r="A2265" s="34">
        <v>2259</v>
      </c>
      <c r="B2265" s="59"/>
      <c r="C2265" s="59"/>
      <c r="D2265" s="13"/>
      <c r="E2265" s="13"/>
    </row>
    <row r="2266" spans="1:5" ht="12.75">
      <c r="A2266" s="34">
        <v>2260</v>
      </c>
      <c r="B2266" s="59"/>
      <c r="C2266" s="59"/>
      <c r="D2266" s="13"/>
      <c r="E2266" s="13"/>
    </row>
    <row r="2267" spans="1:5" ht="12.75">
      <c r="A2267" s="34">
        <v>2261</v>
      </c>
      <c r="B2267" s="59"/>
      <c r="C2267" s="59"/>
      <c r="D2267" s="13"/>
      <c r="E2267" s="13"/>
    </row>
    <row r="2268" spans="1:5" ht="12.75">
      <c r="A2268" s="34">
        <v>2262</v>
      </c>
      <c r="B2268" s="59"/>
      <c r="C2268" s="59"/>
      <c r="D2268" s="13"/>
      <c r="E2268" s="13"/>
    </row>
    <row r="2269" spans="1:5" ht="12.75">
      <c r="A2269" s="34">
        <v>2263</v>
      </c>
      <c r="B2269" s="59"/>
      <c r="C2269" s="59"/>
      <c r="D2269" s="13"/>
      <c r="E2269" s="13"/>
    </row>
    <row r="2270" spans="1:5" ht="12.75">
      <c r="A2270" s="34">
        <v>2264</v>
      </c>
      <c r="B2270" s="59"/>
      <c r="C2270" s="59"/>
      <c r="D2270" s="13"/>
      <c r="E2270" s="13"/>
    </row>
    <row r="2271" spans="1:5" ht="12.75">
      <c r="A2271" s="34">
        <v>2265</v>
      </c>
      <c r="B2271" s="59"/>
      <c r="C2271" s="59"/>
      <c r="D2271" s="13"/>
      <c r="E2271" s="13"/>
    </row>
    <row r="2272" spans="1:5" ht="12.75">
      <c r="A2272" s="34">
        <v>2266</v>
      </c>
      <c r="B2272" s="59"/>
      <c r="C2272" s="59"/>
      <c r="D2272" s="13"/>
      <c r="E2272" s="13"/>
    </row>
    <row r="2273" spans="1:5" ht="12.75">
      <c r="A2273" s="34">
        <v>2267</v>
      </c>
      <c r="B2273" s="59"/>
      <c r="C2273" s="59"/>
      <c r="D2273" s="13"/>
      <c r="E2273" s="13"/>
    </row>
    <row r="2274" spans="1:5" ht="12.75">
      <c r="A2274" s="34">
        <v>2268</v>
      </c>
      <c r="B2274" s="59"/>
      <c r="C2274" s="59"/>
      <c r="D2274" s="13"/>
      <c r="E2274" s="13"/>
    </row>
    <row r="2275" spans="1:5" ht="12.75">
      <c r="A2275" s="34">
        <v>2269</v>
      </c>
      <c r="B2275" s="59"/>
      <c r="C2275" s="59"/>
      <c r="D2275" s="13"/>
      <c r="E2275" s="13"/>
    </row>
    <row r="2276" spans="1:5" ht="12.75">
      <c r="A2276" s="34">
        <v>2270</v>
      </c>
      <c r="B2276" s="59"/>
      <c r="C2276" s="59"/>
      <c r="D2276" s="13"/>
      <c r="E2276" s="13"/>
    </row>
    <row r="2277" spans="1:5" ht="12.75">
      <c r="A2277" s="34">
        <v>2271</v>
      </c>
      <c r="B2277" s="59"/>
      <c r="C2277" s="59"/>
      <c r="D2277" s="13"/>
      <c r="E2277" s="13"/>
    </row>
    <row r="2278" spans="1:5" ht="12.75">
      <c r="A2278" s="34">
        <v>2272</v>
      </c>
      <c r="B2278" s="59"/>
      <c r="C2278" s="59"/>
      <c r="D2278" s="13"/>
      <c r="E2278" s="13"/>
    </row>
    <row r="2279" spans="1:5" ht="12.75">
      <c r="A2279" s="34">
        <v>2273</v>
      </c>
      <c r="B2279" s="59"/>
      <c r="C2279" s="59"/>
      <c r="D2279" s="13"/>
      <c r="E2279" s="13"/>
    </row>
    <row r="2280" spans="1:5" ht="12.75">
      <c r="A2280" s="34">
        <v>2274</v>
      </c>
      <c r="B2280" s="59"/>
      <c r="C2280" s="59"/>
      <c r="D2280" s="13"/>
      <c r="E2280" s="13"/>
    </row>
    <row r="2281" spans="1:5" ht="12.75">
      <c r="A2281" s="34">
        <v>2275</v>
      </c>
      <c r="B2281" s="59"/>
      <c r="C2281" s="59"/>
      <c r="D2281" s="13"/>
      <c r="E2281" s="13"/>
    </row>
    <row r="2282" spans="1:5" ht="12.75">
      <c r="A2282" s="34">
        <v>2276</v>
      </c>
      <c r="B2282" s="59"/>
      <c r="C2282" s="59"/>
      <c r="D2282" s="13"/>
      <c r="E2282" s="13"/>
    </row>
    <row r="2283" spans="1:5" ht="12.75">
      <c r="A2283" s="34">
        <v>2277</v>
      </c>
      <c r="B2283" s="59"/>
      <c r="C2283" s="59"/>
      <c r="D2283" s="13"/>
      <c r="E2283" s="13"/>
    </row>
    <row r="2284" spans="1:5" ht="12.75">
      <c r="A2284" s="34">
        <v>2278</v>
      </c>
      <c r="B2284" s="59"/>
      <c r="C2284" s="59"/>
      <c r="D2284" s="13"/>
      <c r="E2284" s="13"/>
    </row>
    <row r="2285" spans="1:5" ht="12.75">
      <c r="A2285" s="34">
        <v>2279</v>
      </c>
      <c r="B2285" s="59"/>
      <c r="C2285" s="59"/>
      <c r="D2285" s="13"/>
      <c r="E2285" s="13"/>
    </row>
    <row r="2286" spans="1:5" ht="12.75">
      <c r="A2286" s="34">
        <v>2280</v>
      </c>
      <c r="B2286" s="59"/>
      <c r="C2286" s="59"/>
      <c r="D2286" s="13"/>
      <c r="E2286" s="13"/>
    </row>
    <row r="2287" spans="1:5" ht="12.75">
      <c r="A2287" s="34">
        <v>2281</v>
      </c>
      <c r="B2287" s="59"/>
      <c r="C2287" s="59"/>
      <c r="D2287" s="13"/>
      <c r="E2287" s="13"/>
    </row>
    <row r="2288" spans="1:5" ht="12.75">
      <c r="A2288" s="34">
        <v>2282</v>
      </c>
      <c r="B2288" s="59"/>
      <c r="C2288" s="59"/>
      <c r="D2288" s="13"/>
      <c r="E2288" s="13"/>
    </row>
    <row r="2289" spans="1:5" ht="12.75">
      <c r="A2289" s="34">
        <v>2283</v>
      </c>
      <c r="B2289" s="59"/>
      <c r="C2289" s="59"/>
      <c r="D2289" s="13"/>
      <c r="E2289" s="13"/>
    </row>
    <row r="2290" spans="1:5" ht="12.75">
      <c r="A2290" s="34">
        <v>2284</v>
      </c>
      <c r="B2290" s="59"/>
      <c r="C2290" s="59"/>
      <c r="D2290" s="13"/>
      <c r="E2290" s="13"/>
    </row>
    <row r="2291" spans="1:5" ht="12.75">
      <c r="A2291" s="34">
        <v>2285</v>
      </c>
      <c r="B2291" s="59"/>
      <c r="C2291" s="59"/>
      <c r="D2291" s="13"/>
      <c r="E2291" s="13"/>
    </row>
    <row r="2292" spans="1:5" ht="12.75">
      <c r="A2292" s="34">
        <v>2286</v>
      </c>
      <c r="B2292" s="59"/>
      <c r="C2292" s="59"/>
      <c r="D2292" s="13"/>
      <c r="E2292" s="13"/>
    </row>
    <row r="2293" spans="1:5" ht="12.75">
      <c r="A2293" s="34">
        <v>2287</v>
      </c>
      <c r="B2293" s="59"/>
      <c r="C2293" s="59"/>
      <c r="D2293" s="13"/>
      <c r="E2293" s="13"/>
    </row>
    <row r="2294" spans="1:5" ht="12.75">
      <c r="A2294" s="34">
        <v>2288</v>
      </c>
      <c r="B2294" s="59"/>
      <c r="C2294" s="59"/>
      <c r="D2294" s="13"/>
      <c r="E2294" s="13"/>
    </row>
    <row r="2295" spans="1:5" ht="12.75">
      <c r="A2295" s="34">
        <v>2289</v>
      </c>
      <c r="B2295" s="59"/>
      <c r="C2295" s="59"/>
      <c r="D2295" s="13"/>
      <c r="E2295" s="13"/>
    </row>
    <row r="2296" spans="1:5" ht="12.75">
      <c r="A2296" s="34">
        <v>2290</v>
      </c>
      <c r="B2296" s="59"/>
      <c r="C2296" s="59"/>
      <c r="D2296" s="13"/>
      <c r="E2296" s="13"/>
    </row>
    <row r="2297" spans="1:5" ht="12.75">
      <c r="A2297" s="34">
        <v>2291</v>
      </c>
      <c r="B2297" s="59"/>
      <c r="C2297" s="59"/>
      <c r="D2297" s="13"/>
      <c r="E2297" s="13"/>
    </row>
    <row r="2298" spans="1:5" ht="12.75">
      <c r="A2298" s="34">
        <v>2292</v>
      </c>
      <c r="B2298" s="59"/>
      <c r="C2298" s="59"/>
      <c r="D2298" s="13"/>
      <c r="E2298" s="13"/>
    </row>
    <row r="2299" spans="1:5" ht="12.75">
      <c r="A2299" s="34">
        <v>2293</v>
      </c>
      <c r="B2299" s="59"/>
      <c r="C2299" s="59"/>
      <c r="D2299" s="13"/>
      <c r="E2299" s="13"/>
    </row>
    <row r="2300" spans="1:5" ht="12.75">
      <c r="A2300" s="34">
        <v>2294</v>
      </c>
      <c r="B2300" s="59"/>
      <c r="C2300" s="59"/>
      <c r="D2300" s="13"/>
      <c r="E2300" s="13"/>
    </row>
    <row r="2301" spans="1:5" ht="12.75">
      <c r="A2301" s="34">
        <v>2295</v>
      </c>
      <c r="B2301" s="59"/>
      <c r="C2301" s="59"/>
      <c r="D2301" s="13"/>
      <c r="E2301" s="13"/>
    </row>
    <row r="2302" spans="1:5" ht="12.75">
      <c r="A2302" s="34">
        <v>2296</v>
      </c>
      <c r="B2302" s="59"/>
      <c r="C2302" s="59"/>
      <c r="D2302" s="13"/>
      <c r="E2302" s="13"/>
    </row>
    <row r="2303" spans="1:5" ht="12.75">
      <c r="A2303" s="34">
        <v>2297</v>
      </c>
      <c r="B2303" s="59"/>
      <c r="C2303" s="59"/>
      <c r="D2303" s="13"/>
      <c r="E2303" s="13"/>
    </row>
    <row r="2304" spans="1:5" ht="12.75">
      <c r="A2304" s="34">
        <v>2298</v>
      </c>
      <c r="B2304" s="59"/>
      <c r="C2304" s="59"/>
      <c r="D2304" s="13"/>
      <c r="E2304" s="13"/>
    </row>
    <row r="2305" spans="1:5" ht="12.75">
      <c r="A2305" s="34">
        <v>2299</v>
      </c>
      <c r="B2305" s="59"/>
      <c r="C2305" s="59"/>
      <c r="D2305" s="13"/>
      <c r="E2305" s="13"/>
    </row>
    <row r="2306" spans="1:5" ht="12.75">
      <c r="A2306" s="34">
        <v>2300</v>
      </c>
      <c r="B2306" s="59"/>
      <c r="C2306" s="59"/>
      <c r="D2306" s="13"/>
      <c r="E2306" s="13"/>
    </row>
    <row r="2307" spans="1:5" ht="12.75">
      <c r="A2307" s="34">
        <v>2301</v>
      </c>
      <c r="B2307" s="59"/>
      <c r="C2307" s="59"/>
      <c r="D2307" s="13"/>
      <c r="E2307" s="13"/>
    </row>
    <row r="2308" spans="1:5" ht="12.75">
      <c r="A2308" s="34">
        <v>2302</v>
      </c>
      <c r="B2308" s="59"/>
      <c r="C2308" s="59"/>
      <c r="D2308" s="13"/>
      <c r="E2308" s="13"/>
    </row>
    <row r="2309" spans="1:5" ht="12.75">
      <c r="A2309" s="34">
        <v>2303</v>
      </c>
      <c r="B2309" s="59"/>
      <c r="C2309" s="59"/>
      <c r="D2309" s="13"/>
      <c r="E2309" s="13"/>
    </row>
    <row r="2310" spans="1:5" ht="12.75">
      <c r="A2310" s="34">
        <v>2304</v>
      </c>
      <c r="B2310" s="59"/>
      <c r="C2310" s="59"/>
      <c r="D2310" s="13"/>
      <c r="E2310" s="13"/>
    </row>
    <row r="2311" spans="1:5" ht="12.75">
      <c r="A2311" s="34">
        <v>2305</v>
      </c>
      <c r="B2311" s="59"/>
      <c r="C2311" s="59"/>
      <c r="D2311" s="13"/>
      <c r="E2311" s="13"/>
    </row>
    <row r="2312" spans="1:5" ht="12.75">
      <c r="A2312" s="34">
        <v>2306</v>
      </c>
      <c r="B2312" s="59"/>
      <c r="C2312" s="59"/>
      <c r="D2312" s="13"/>
      <c r="E2312" s="13"/>
    </row>
    <row r="2313" spans="1:5" ht="12.75">
      <c r="A2313" s="34">
        <v>2307</v>
      </c>
      <c r="B2313" s="59"/>
      <c r="C2313" s="59"/>
      <c r="D2313" s="13"/>
      <c r="E2313" s="13"/>
    </row>
    <row r="2314" spans="1:5" ht="12.75">
      <c r="A2314" s="34">
        <v>2308</v>
      </c>
      <c r="B2314" s="59"/>
      <c r="C2314" s="59"/>
      <c r="D2314" s="13"/>
      <c r="E2314" s="13"/>
    </row>
    <row r="2315" spans="1:5" ht="12.75">
      <c r="A2315" s="34">
        <v>2309</v>
      </c>
      <c r="B2315" s="59"/>
      <c r="C2315" s="59"/>
      <c r="D2315" s="13"/>
      <c r="E2315" s="13"/>
    </row>
    <row r="2316" spans="1:5" ht="12.75">
      <c r="A2316" s="34">
        <v>2310</v>
      </c>
      <c r="B2316" s="59"/>
      <c r="C2316" s="59"/>
      <c r="D2316" s="13"/>
      <c r="E2316" s="13"/>
    </row>
    <row r="2317" spans="1:5" ht="12.75">
      <c r="A2317" s="34">
        <v>2311</v>
      </c>
      <c r="B2317" s="59"/>
      <c r="C2317" s="59"/>
      <c r="D2317" s="13"/>
      <c r="E2317" s="13"/>
    </row>
    <row r="2318" spans="1:5" ht="12.75">
      <c r="A2318" s="34">
        <v>2312</v>
      </c>
      <c r="B2318" s="59"/>
      <c r="C2318" s="59"/>
      <c r="D2318" s="13"/>
      <c r="E2318" s="13"/>
    </row>
    <row r="2319" spans="1:5" ht="12.75">
      <c r="A2319" s="34">
        <v>2313</v>
      </c>
      <c r="B2319" s="59"/>
      <c r="C2319" s="59"/>
      <c r="D2319" s="13"/>
      <c r="E2319" s="13"/>
    </row>
    <row r="2320" spans="1:5" ht="12.75">
      <c r="A2320" s="34">
        <v>2314</v>
      </c>
      <c r="B2320" s="59"/>
      <c r="C2320" s="59"/>
      <c r="D2320" s="13"/>
      <c r="E2320" s="13"/>
    </row>
    <row r="2321" spans="1:5" ht="12.75">
      <c r="A2321" s="34">
        <v>2315</v>
      </c>
      <c r="B2321" s="59"/>
      <c r="C2321" s="59"/>
      <c r="D2321" s="13"/>
      <c r="E2321" s="13"/>
    </row>
    <row r="2322" spans="1:5" ht="12.75">
      <c r="A2322" s="34">
        <v>2316</v>
      </c>
      <c r="B2322" s="59"/>
      <c r="C2322" s="59"/>
      <c r="D2322" s="13"/>
      <c r="E2322" s="13"/>
    </row>
    <row r="2323" spans="1:5" ht="12.75">
      <c r="A2323" s="34">
        <v>2317</v>
      </c>
      <c r="B2323" s="59"/>
      <c r="C2323" s="59"/>
      <c r="D2323" s="13"/>
      <c r="E2323" s="13"/>
    </row>
    <row r="2324" spans="1:5" ht="12.75">
      <c r="A2324" s="34">
        <v>2318</v>
      </c>
      <c r="B2324" s="59"/>
      <c r="C2324" s="59"/>
      <c r="D2324" s="13"/>
      <c r="E2324" s="13"/>
    </row>
    <row r="2325" spans="1:5" ht="12.75">
      <c r="A2325" s="34">
        <v>2319</v>
      </c>
      <c r="B2325" s="59"/>
      <c r="C2325" s="59"/>
      <c r="D2325" s="13"/>
      <c r="E2325" s="13"/>
    </row>
    <row r="2326" spans="1:5" ht="12.75">
      <c r="A2326" s="34">
        <v>2320</v>
      </c>
      <c r="B2326" s="59"/>
      <c r="C2326" s="59"/>
      <c r="D2326" s="13"/>
      <c r="E2326" s="13"/>
    </row>
    <row r="2327" spans="1:5" ht="12.75">
      <c r="A2327" s="34">
        <v>2321</v>
      </c>
      <c r="B2327" s="59"/>
      <c r="C2327" s="59"/>
      <c r="D2327" s="13"/>
      <c r="E2327" s="13"/>
    </row>
    <row r="2328" spans="1:5" ht="12.75">
      <c r="A2328" s="34">
        <v>2322</v>
      </c>
      <c r="B2328" s="59"/>
      <c r="C2328" s="59"/>
      <c r="D2328" s="13"/>
      <c r="E2328" s="13"/>
    </row>
    <row r="2329" spans="1:5" ht="12.75">
      <c r="A2329" s="34">
        <v>2323</v>
      </c>
      <c r="B2329" s="59"/>
      <c r="C2329" s="59"/>
      <c r="D2329" s="13"/>
      <c r="E2329" s="13"/>
    </row>
    <row r="2330" spans="1:5" ht="12.75">
      <c r="A2330" s="34">
        <v>2324</v>
      </c>
      <c r="B2330" s="59"/>
      <c r="C2330" s="59"/>
      <c r="D2330" s="13"/>
      <c r="E2330" s="13"/>
    </row>
    <row r="2331" spans="1:5" ht="12.75">
      <c r="A2331" s="34">
        <v>2325</v>
      </c>
      <c r="B2331" s="59"/>
      <c r="C2331" s="59"/>
      <c r="D2331" s="13"/>
      <c r="E2331" s="13"/>
    </row>
    <row r="2332" spans="1:5" ht="12.75">
      <c r="A2332" s="34">
        <v>2326</v>
      </c>
      <c r="B2332" s="59"/>
      <c r="C2332" s="59"/>
      <c r="D2332" s="13"/>
      <c r="E2332" s="13"/>
    </row>
    <row r="2333" spans="1:5" ht="12.75">
      <c r="A2333" s="34">
        <v>2327</v>
      </c>
      <c r="B2333" s="59"/>
      <c r="C2333" s="59"/>
      <c r="D2333" s="13"/>
      <c r="E2333" s="13"/>
    </row>
    <row r="2334" spans="1:5" ht="12.75">
      <c r="A2334" s="34">
        <v>2328</v>
      </c>
      <c r="B2334" s="59"/>
      <c r="C2334" s="59"/>
      <c r="D2334" s="13"/>
      <c r="E2334" s="13"/>
    </row>
    <row r="2335" spans="1:5" ht="12.75">
      <c r="A2335" s="34">
        <v>2329</v>
      </c>
      <c r="B2335" s="59"/>
      <c r="C2335" s="59"/>
      <c r="D2335" s="13"/>
      <c r="E2335" s="13"/>
    </row>
    <row r="2336" spans="1:5" ht="12.75">
      <c r="A2336" s="34">
        <v>2330</v>
      </c>
      <c r="B2336" s="59"/>
      <c r="C2336" s="59"/>
      <c r="D2336" s="13"/>
      <c r="E2336" s="13"/>
    </row>
    <row r="2337" spans="1:5" ht="12.75">
      <c r="A2337" s="34">
        <v>2331</v>
      </c>
      <c r="B2337" s="59"/>
      <c r="C2337" s="59"/>
      <c r="D2337" s="13"/>
      <c r="E2337" s="13"/>
    </row>
    <row r="2338" spans="1:5" ht="12.75">
      <c r="A2338" s="34">
        <v>2332</v>
      </c>
      <c r="B2338" s="59"/>
      <c r="C2338" s="59"/>
      <c r="D2338" s="13"/>
      <c r="E2338" s="13"/>
    </row>
    <row r="2339" spans="1:5" ht="12.75">
      <c r="A2339" s="34">
        <v>2333</v>
      </c>
      <c r="B2339" s="59"/>
      <c r="C2339" s="59"/>
      <c r="D2339" s="13"/>
      <c r="E2339" s="13"/>
    </row>
    <row r="2340" spans="1:5" ht="12.75">
      <c r="A2340" s="34">
        <v>2334</v>
      </c>
      <c r="B2340" s="59"/>
      <c r="C2340" s="59"/>
      <c r="D2340" s="13"/>
      <c r="E2340" s="13"/>
    </row>
    <row r="2341" spans="1:5" ht="12.75">
      <c r="A2341" s="34">
        <v>2335</v>
      </c>
      <c r="B2341" s="59"/>
      <c r="C2341" s="59"/>
      <c r="D2341" s="13"/>
      <c r="E2341" s="13"/>
    </row>
    <row r="2342" spans="1:5" ht="12.75">
      <c r="A2342" s="34">
        <v>2336</v>
      </c>
      <c r="B2342" s="59"/>
      <c r="C2342" s="59"/>
      <c r="D2342" s="13"/>
      <c r="E2342" s="13"/>
    </row>
    <row r="2343" spans="1:5" ht="12.75">
      <c r="A2343" s="34">
        <v>2337</v>
      </c>
      <c r="B2343" s="59"/>
      <c r="C2343" s="59"/>
      <c r="D2343" s="13"/>
      <c r="E2343" s="13"/>
    </row>
    <row r="2344" spans="1:5" ht="12.75">
      <c r="A2344" s="34">
        <v>2338</v>
      </c>
      <c r="B2344" s="59"/>
      <c r="C2344" s="59"/>
      <c r="D2344" s="13"/>
      <c r="E2344" s="13"/>
    </row>
    <row r="2345" spans="1:5" ht="12.75">
      <c r="A2345" s="34">
        <v>2339</v>
      </c>
      <c r="B2345" s="59"/>
      <c r="C2345" s="59"/>
      <c r="D2345" s="13"/>
      <c r="E2345" s="13"/>
    </row>
    <row r="2346" spans="1:5" ht="12.75">
      <c r="A2346" s="34">
        <v>2340</v>
      </c>
      <c r="B2346" s="59"/>
      <c r="C2346" s="59"/>
      <c r="D2346" s="13"/>
      <c r="E2346" s="13"/>
    </row>
    <row r="2347" spans="1:5" ht="12.75">
      <c r="A2347" s="34">
        <v>2341</v>
      </c>
      <c r="B2347" s="59"/>
      <c r="C2347" s="59"/>
      <c r="D2347" s="13"/>
      <c r="E2347" s="13"/>
    </row>
    <row r="2348" spans="1:5" ht="12.75">
      <c r="A2348" s="34">
        <v>2342</v>
      </c>
      <c r="B2348" s="59"/>
      <c r="C2348" s="59"/>
      <c r="D2348" s="13"/>
      <c r="E2348" s="13"/>
    </row>
    <row r="2349" spans="1:5" ht="12.75">
      <c r="A2349" s="34">
        <v>2343</v>
      </c>
      <c r="B2349" s="59"/>
      <c r="C2349" s="59"/>
      <c r="D2349" s="13"/>
      <c r="E2349" s="13"/>
    </row>
    <row r="2350" spans="1:5" ht="12.75">
      <c r="A2350" s="34">
        <v>2344</v>
      </c>
      <c r="B2350" s="59"/>
      <c r="C2350" s="59"/>
      <c r="D2350" s="13"/>
      <c r="E2350" s="13"/>
    </row>
    <row r="2351" spans="1:5" ht="12.75">
      <c r="A2351" s="34">
        <v>2345</v>
      </c>
      <c r="B2351" s="59"/>
      <c r="C2351" s="59"/>
      <c r="D2351" s="13"/>
      <c r="E2351" s="13"/>
    </row>
    <row r="2352" spans="1:5" ht="12.75">
      <c r="A2352" s="34">
        <v>2346</v>
      </c>
      <c r="B2352" s="59"/>
      <c r="C2352" s="59"/>
      <c r="D2352" s="13"/>
      <c r="E2352" s="13"/>
    </row>
    <row r="2353" spans="1:5" ht="12.75">
      <c r="A2353" s="34">
        <v>2347</v>
      </c>
      <c r="B2353" s="59"/>
      <c r="C2353" s="59"/>
      <c r="D2353" s="13"/>
      <c r="E2353" s="13"/>
    </row>
    <row r="2354" spans="1:5" ht="12.75">
      <c r="A2354" s="34">
        <v>2348</v>
      </c>
      <c r="B2354" s="59"/>
      <c r="C2354" s="59"/>
      <c r="D2354" s="13"/>
      <c r="E2354" s="13"/>
    </row>
    <row r="2355" spans="1:5" ht="12.75">
      <c r="A2355" s="34">
        <v>2349</v>
      </c>
      <c r="B2355" s="59"/>
      <c r="C2355" s="59"/>
      <c r="D2355" s="13"/>
      <c r="E2355" s="13"/>
    </row>
    <row r="2356" spans="1:5" ht="12.75">
      <c r="A2356" s="34">
        <v>2350</v>
      </c>
      <c r="B2356" s="59"/>
      <c r="C2356" s="59"/>
      <c r="D2356" s="13"/>
      <c r="E2356" s="13"/>
    </row>
    <row r="2357" spans="1:5" ht="12.75">
      <c r="A2357" s="34">
        <v>2351</v>
      </c>
      <c r="B2357" s="59"/>
      <c r="C2357" s="59"/>
      <c r="D2357" s="13"/>
      <c r="E2357" s="13"/>
    </row>
    <row r="2358" spans="1:5" ht="12.75">
      <c r="A2358" s="34">
        <v>2352</v>
      </c>
      <c r="B2358" s="59"/>
      <c r="C2358" s="59"/>
      <c r="D2358" s="13"/>
      <c r="E2358" s="13"/>
    </row>
    <row r="2359" spans="1:5" ht="12.75">
      <c r="A2359" s="34">
        <v>2353</v>
      </c>
      <c r="B2359" s="59"/>
      <c r="C2359" s="59"/>
      <c r="D2359" s="13"/>
      <c r="E2359" s="13"/>
    </row>
    <row r="2360" spans="1:5" ht="12.75">
      <c r="A2360" s="34">
        <v>2354</v>
      </c>
      <c r="B2360" s="59"/>
      <c r="C2360" s="59"/>
      <c r="D2360" s="13"/>
      <c r="E2360" s="13"/>
    </row>
    <row r="2361" spans="1:5" ht="12.75">
      <c r="A2361" s="34">
        <v>2355</v>
      </c>
      <c r="B2361" s="59"/>
      <c r="C2361" s="59"/>
      <c r="D2361" s="13"/>
      <c r="E2361" s="13"/>
    </row>
    <row r="2362" spans="1:5" ht="12.75">
      <c r="A2362" s="34">
        <v>2356</v>
      </c>
      <c r="B2362" s="59"/>
      <c r="C2362" s="59"/>
      <c r="D2362" s="13"/>
      <c r="E2362" s="13"/>
    </row>
    <row r="2363" spans="1:5" ht="12.75">
      <c r="A2363" s="34">
        <v>2357</v>
      </c>
      <c r="B2363" s="59"/>
      <c r="C2363" s="59"/>
      <c r="D2363" s="13"/>
      <c r="E2363" s="13"/>
    </row>
    <row r="2364" spans="1:5" ht="12.75">
      <c r="A2364" s="34">
        <v>2358</v>
      </c>
      <c r="B2364" s="59"/>
      <c r="C2364" s="59"/>
      <c r="D2364" s="13"/>
      <c r="E2364" s="13"/>
    </row>
    <row r="2365" spans="1:5" ht="12.75">
      <c r="A2365" s="34">
        <v>2359</v>
      </c>
      <c r="B2365" s="59"/>
      <c r="C2365" s="59"/>
      <c r="D2365" s="13"/>
      <c r="E2365" s="13"/>
    </row>
    <row r="2366" spans="1:5" ht="12.75">
      <c r="A2366" s="34">
        <v>2360</v>
      </c>
      <c r="B2366" s="59"/>
      <c r="C2366" s="59"/>
      <c r="D2366" s="13"/>
      <c r="E2366" s="13"/>
    </row>
    <row r="2367" spans="1:5" ht="12.75">
      <c r="A2367" s="34">
        <v>2361</v>
      </c>
      <c r="B2367" s="59"/>
      <c r="C2367" s="59"/>
      <c r="D2367" s="13"/>
      <c r="E2367" s="13"/>
    </row>
    <row r="2368" spans="1:5" ht="12.75">
      <c r="A2368" s="34">
        <v>2362</v>
      </c>
      <c r="B2368" s="59"/>
      <c r="C2368" s="59"/>
      <c r="D2368" s="13"/>
      <c r="E2368" s="13"/>
    </row>
    <row r="2369" spans="1:5" ht="12.75">
      <c r="A2369" s="34">
        <v>2363</v>
      </c>
      <c r="B2369" s="59"/>
      <c r="C2369" s="59"/>
      <c r="D2369" s="13"/>
      <c r="E2369" s="13"/>
    </row>
    <row r="2370" spans="1:5" ht="12.75">
      <c r="A2370" s="34">
        <v>2364</v>
      </c>
      <c r="B2370" s="59"/>
      <c r="C2370" s="59"/>
      <c r="D2370" s="13"/>
      <c r="E2370" s="13"/>
    </row>
    <row r="2371" spans="1:5" ht="12.75">
      <c r="A2371" s="34">
        <v>2365</v>
      </c>
      <c r="B2371" s="59"/>
      <c r="C2371" s="59"/>
      <c r="D2371" s="13"/>
      <c r="E2371" s="13"/>
    </row>
    <row r="2372" spans="1:5" ht="12.75">
      <c r="A2372" s="34">
        <v>2366</v>
      </c>
      <c r="B2372" s="59"/>
      <c r="C2372" s="59"/>
      <c r="D2372" s="13"/>
      <c r="E2372" s="13"/>
    </row>
    <row r="2373" spans="1:5" ht="12.75">
      <c r="A2373" s="34">
        <v>2367</v>
      </c>
      <c r="B2373" s="59"/>
      <c r="C2373" s="59"/>
      <c r="D2373" s="13"/>
      <c r="E2373" s="13"/>
    </row>
    <row r="2374" spans="1:5" ht="12.75">
      <c r="A2374" s="34">
        <v>2368</v>
      </c>
      <c r="B2374" s="59"/>
      <c r="C2374" s="59"/>
      <c r="D2374" s="13"/>
      <c r="E2374" s="13"/>
    </row>
    <row r="2375" spans="1:5" ht="12.75">
      <c r="A2375" s="34">
        <v>2369</v>
      </c>
      <c r="B2375" s="59"/>
      <c r="C2375" s="59"/>
      <c r="D2375" s="13"/>
      <c r="E2375" s="13"/>
    </row>
    <row r="2376" spans="1:5" ht="12.75">
      <c r="A2376" s="34">
        <v>2370</v>
      </c>
      <c r="B2376" s="59"/>
      <c r="C2376" s="59"/>
      <c r="D2376" s="13"/>
      <c r="E2376" s="13"/>
    </row>
    <row r="2377" spans="1:5" ht="12.75">
      <c r="A2377" s="34">
        <v>2371</v>
      </c>
      <c r="B2377" s="59"/>
      <c r="C2377" s="59"/>
      <c r="D2377" s="13"/>
      <c r="E2377" s="13"/>
    </row>
    <row r="2378" spans="1:5" ht="12.75">
      <c r="A2378" s="34">
        <v>2372</v>
      </c>
      <c r="B2378" s="59"/>
      <c r="C2378" s="59"/>
      <c r="D2378" s="13"/>
      <c r="E2378" s="13"/>
    </row>
    <row r="2379" spans="1:5" ht="12.75">
      <c r="A2379" s="34">
        <v>2373</v>
      </c>
      <c r="B2379" s="59"/>
      <c r="C2379" s="59"/>
      <c r="D2379" s="13"/>
      <c r="E2379" s="13"/>
    </row>
    <row r="2380" spans="1:5" ht="12.75">
      <c r="A2380" s="34">
        <v>2374</v>
      </c>
      <c r="B2380" s="59"/>
      <c r="C2380" s="59"/>
      <c r="D2380" s="13"/>
      <c r="E2380" s="13"/>
    </row>
    <row r="2381" spans="1:5" ht="12.75">
      <c r="A2381" s="34">
        <v>2375</v>
      </c>
      <c r="B2381" s="59"/>
      <c r="C2381" s="59"/>
      <c r="D2381" s="13"/>
      <c r="E2381" s="13"/>
    </row>
    <row r="2382" spans="1:5" ht="12.75">
      <c r="A2382" s="34">
        <v>2376</v>
      </c>
      <c r="B2382" s="59"/>
      <c r="C2382" s="59"/>
      <c r="D2382" s="13"/>
      <c r="E2382" s="13"/>
    </row>
    <row r="2383" spans="1:5" ht="12.75">
      <c r="A2383" s="34">
        <v>2377</v>
      </c>
      <c r="B2383" s="59"/>
      <c r="C2383" s="59"/>
      <c r="D2383" s="13"/>
      <c r="E2383" s="13"/>
    </row>
    <row r="2384" spans="1:5" ht="12.75">
      <c r="A2384" s="34">
        <v>2378</v>
      </c>
      <c r="B2384" s="59"/>
      <c r="C2384" s="59"/>
      <c r="D2384" s="13"/>
      <c r="E2384" s="13"/>
    </row>
    <row r="2385" spans="1:5" ht="12.75">
      <c r="A2385" s="34">
        <v>2379</v>
      </c>
      <c r="B2385" s="59"/>
      <c r="C2385" s="59"/>
      <c r="D2385" s="13"/>
      <c r="E2385" s="13"/>
    </row>
    <row r="2386" spans="1:5" ht="12.75">
      <c r="A2386" s="34">
        <v>2380</v>
      </c>
      <c r="B2386" s="59"/>
      <c r="C2386" s="59"/>
      <c r="D2386" s="13"/>
      <c r="E2386" s="13"/>
    </row>
    <row r="2387" spans="1:5" ht="12.75">
      <c r="A2387" s="34">
        <v>2381</v>
      </c>
      <c r="B2387" s="59"/>
      <c r="C2387" s="59"/>
      <c r="D2387" s="13"/>
      <c r="E2387" s="13"/>
    </row>
    <row r="2388" spans="1:5" ht="12.75">
      <c r="A2388" s="34">
        <v>2382</v>
      </c>
      <c r="B2388" s="59"/>
      <c r="C2388" s="59"/>
      <c r="D2388" s="13"/>
      <c r="E2388" s="13"/>
    </row>
    <row r="2389" spans="1:5" ht="12.75">
      <c r="A2389" s="34">
        <v>2383</v>
      </c>
      <c r="B2389" s="59"/>
      <c r="C2389" s="59"/>
      <c r="D2389" s="13"/>
      <c r="E2389" s="13"/>
    </row>
    <row r="2390" spans="1:5" ht="12.75">
      <c r="A2390" s="34">
        <v>2384</v>
      </c>
      <c r="B2390" s="59"/>
      <c r="C2390" s="59"/>
      <c r="D2390" s="13"/>
      <c r="E2390" s="13"/>
    </row>
    <row r="2391" spans="1:5" ht="12.75">
      <c r="A2391" s="34">
        <v>2385</v>
      </c>
      <c r="B2391" s="59"/>
      <c r="C2391" s="59"/>
      <c r="D2391" s="13"/>
      <c r="E2391" s="13"/>
    </row>
    <row r="2392" spans="1:5" ht="12.75">
      <c r="A2392" s="34">
        <v>2386</v>
      </c>
      <c r="B2392" s="59"/>
      <c r="C2392" s="59"/>
      <c r="D2392" s="13"/>
      <c r="E2392" s="13"/>
    </row>
    <row r="2393" spans="1:5" ht="12.75">
      <c r="A2393" s="34">
        <v>2387</v>
      </c>
      <c r="B2393" s="59"/>
      <c r="C2393" s="59"/>
      <c r="D2393" s="13"/>
      <c r="E2393" s="13"/>
    </row>
    <row r="2394" spans="1:5" ht="12.75">
      <c r="A2394" s="34">
        <v>2388</v>
      </c>
      <c r="B2394" s="59"/>
      <c r="C2394" s="59"/>
      <c r="D2394" s="13"/>
      <c r="E2394" s="13"/>
    </row>
    <row r="2395" spans="1:5" ht="12.75">
      <c r="A2395" s="34">
        <v>2389</v>
      </c>
      <c r="B2395" s="59"/>
      <c r="C2395" s="59"/>
      <c r="D2395" s="13"/>
      <c r="E2395" s="13"/>
    </row>
    <row r="2396" spans="1:5" ht="12.75">
      <c r="A2396" s="34">
        <v>2390</v>
      </c>
      <c r="B2396" s="59"/>
      <c r="C2396" s="59"/>
      <c r="D2396" s="13"/>
      <c r="E2396" s="13"/>
    </row>
    <row r="2397" spans="1:5" ht="12.75">
      <c r="A2397" s="34">
        <v>2391</v>
      </c>
      <c r="B2397" s="59"/>
      <c r="C2397" s="59"/>
      <c r="D2397" s="13"/>
      <c r="E2397" s="13"/>
    </row>
    <row r="2398" spans="1:5" ht="12.75">
      <c r="A2398" s="34">
        <v>2392</v>
      </c>
      <c r="B2398" s="59"/>
      <c r="C2398" s="59"/>
      <c r="D2398" s="13"/>
      <c r="E2398" s="13"/>
    </row>
    <row r="2399" spans="1:5" ht="12.75">
      <c r="A2399" s="34">
        <v>2393</v>
      </c>
      <c r="B2399" s="59"/>
      <c r="C2399" s="59"/>
      <c r="D2399" s="13"/>
      <c r="E2399" s="13"/>
    </row>
    <row r="2400" spans="1:5" ht="12.75">
      <c r="A2400" s="34">
        <v>2394</v>
      </c>
      <c r="B2400" s="59"/>
      <c r="C2400" s="59"/>
      <c r="D2400" s="13"/>
      <c r="E2400" s="13"/>
    </row>
    <row r="2401" spans="1:5" ht="12.75">
      <c r="A2401" s="34">
        <v>2395</v>
      </c>
      <c r="B2401" s="59"/>
      <c r="C2401" s="59"/>
      <c r="D2401" s="13"/>
      <c r="E2401" s="13"/>
    </row>
    <row r="2402" spans="1:5" ht="12.75">
      <c r="A2402" s="34">
        <v>2396</v>
      </c>
      <c r="B2402" s="59"/>
      <c r="C2402" s="59"/>
      <c r="D2402" s="13"/>
      <c r="E2402" s="13"/>
    </row>
    <row r="2403" spans="1:5" ht="12.75">
      <c r="A2403" s="34">
        <v>2397</v>
      </c>
      <c r="B2403" s="59"/>
      <c r="C2403" s="59"/>
      <c r="D2403" s="13"/>
      <c r="E2403" s="13"/>
    </row>
    <row r="2404" spans="1:5" ht="12.75">
      <c r="A2404" s="34">
        <v>2398</v>
      </c>
      <c r="B2404" s="59"/>
      <c r="C2404" s="59"/>
      <c r="D2404" s="13"/>
      <c r="E2404" s="13"/>
    </row>
    <row r="2405" spans="1:5" ht="12.75">
      <c r="A2405" s="34">
        <v>2399</v>
      </c>
      <c r="B2405" s="59"/>
      <c r="C2405" s="59"/>
      <c r="D2405" s="13"/>
      <c r="E2405" s="13"/>
    </row>
    <row r="2406" spans="1:5" ht="12.75">
      <c r="A2406" s="34">
        <v>2400</v>
      </c>
      <c r="B2406" s="59"/>
      <c r="C2406" s="59"/>
      <c r="D2406" s="13"/>
      <c r="E2406" s="13"/>
    </row>
    <row r="2407" spans="1:5" ht="12.75">
      <c r="A2407" s="34">
        <v>2401</v>
      </c>
      <c r="B2407" s="59"/>
      <c r="C2407" s="59"/>
      <c r="D2407" s="13"/>
      <c r="E2407" s="13"/>
    </row>
    <row r="2408" spans="1:5" ht="12.75">
      <c r="A2408" s="34">
        <v>2402</v>
      </c>
      <c r="B2408" s="59"/>
      <c r="C2408" s="59"/>
      <c r="D2408" s="13"/>
      <c r="E2408" s="13"/>
    </row>
    <row r="2409" spans="1:5" ht="12.75">
      <c r="A2409" s="34">
        <v>2403</v>
      </c>
      <c r="B2409" s="59"/>
      <c r="C2409" s="59"/>
      <c r="D2409" s="13"/>
      <c r="E2409" s="13"/>
    </row>
    <row r="2410" spans="1:5" ht="12.75">
      <c r="A2410" s="34">
        <v>2404</v>
      </c>
      <c r="B2410" s="59"/>
      <c r="C2410" s="59"/>
      <c r="D2410" s="13"/>
      <c r="E2410" s="13"/>
    </row>
    <row r="2411" spans="1:5" ht="12.75">
      <c r="A2411" s="34">
        <v>2405</v>
      </c>
      <c r="B2411" s="59"/>
      <c r="C2411" s="59"/>
      <c r="D2411" s="13"/>
      <c r="E2411" s="13"/>
    </row>
    <row r="2412" spans="1:5" ht="12.75">
      <c r="A2412" s="34">
        <v>2406</v>
      </c>
      <c r="B2412" s="59"/>
      <c r="C2412" s="59"/>
      <c r="D2412" s="13"/>
      <c r="E2412" s="13"/>
    </row>
    <row r="2413" spans="1:5" ht="12.75">
      <c r="A2413" s="34">
        <v>2407</v>
      </c>
      <c r="B2413" s="59"/>
      <c r="C2413" s="59"/>
      <c r="D2413" s="13"/>
      <c r="E2413" s="13"/>
    </row>
    <row r="2414" spans="1:5" ht="12.75">
      <c r="A2414" s="34">
        <v>2408</v>
      </c>
      <c r="B2414" s="59"/>
      <c r="C2414" s="59"/>
      <c r="D2414" s="13"/>
      <c r="E2414" s="13"/>
    </row>
    <row r="2415" spans="1:5" ht="12.75">
      <c r="A2415" s="34">
        <v>2409</v>
      </c>
      <c r="B2415" s="59"/>
      <c r="C2415" s="59"/>
      <c r="D2415" s="13"/>
      <c r="E2415" s="13"/>
    </row>
    <row r="2416" spans="1:5" ht="12.75">
      <c r="A2416" s="34">
        <v>2410</v>
      </c>
      <c r="B2416" s="59"/>
      <c r="C2416" s="59"/>
      <c r="D2416" s="13"/>
      <c r="E2416" s="13"/>
    </row>
    <row r="2417" spans="1:5" ht="12.75">
      <c r="A2417" s="34">
        <v>2411</v>
      </c>
      <c r="B2417" s="59"/>
      <c r="C2417" s="59"/>
      <c r="D2417" s="13"/>
      <c r="E2417" s="13"/>
    </row>
    <row r="2418" spans="1:5" ht="12.75">
      <c r="A2418" s="34">
        <v>2412</v>
      </c>
      <c r="B2418" s="59"/>
      <c r="C2418" s="59"/>
      <c r="D2418" s="13"/>
      <c r="E2418" s="13"/>
    </row>
    <row r="2419" spans="1:5" ht="12.75">
      <c r="A2419" s="34">
        <v>2413</v>
      </c>
      <c r="B2419" s="59"/>
      <c r="C2419" s="59"/>
      <c r="D2419" s="13"/>
      <c r="E2419" s="13"/>
    </row>
    <row r="2420" spans="1:5" ht="12.75">
      <c r="A2420" s="34">
        <v>2414</v>
      </c>
      <c r="B2420" s="59"/>
      <c r="C2420" s="59"/>
      <c r="D2420" s="13"/>
      <c r="E2420" s="13"/>
    </row>
    <row r="2421" spans="1:5" ht="12.75">
      <c r="A2421" s="34">
        <v>2415</v>
      </c>
      <c r="B2421" s="59"/>
      <c r="C2421" s="59"/>
      <c r="D2421" s="13"/>
      <c r="E2421" s="13"/>
    </row>
    <row r="2422" spans="1:5" ht="12.75">
      <c r="A2422" s="34">
        <v>2416</v>
      </c>
      <c r="B2422" s="59"/>
      <c r="C2422" s="59"/>
      <c r="D2422" s="13"/>
      <c r="E2422" s="13"/>
    </row>
    <row r="2423" spans="1:5" ht="12.75">
      <c r="A2423" s="34">
        <v>2417</v>
      </c>
      <c r="B2423" s="59"/>
      <c r="C2423" s="59"/>
      <c r="D2423" s="13"/>
      <c r="E2423" s="13"/>
    </row>
    <row r="2424" spans="1:5" ht="12.75">
      <c r="A2424" s="34">
        <v>2418</v>
      </c>
      <c r="B2424" s="59"/>
      <c r="C2424" s="59"/>
      <c r="D2424" s="13"/>
      <c r="E2424" s="13"/>
    </row>
    <row r="2425" spans="1:5" ht="12.75">
      <c r="A2425" s="34">
        <v>2419</v>
      </c>
      <c r="B2425" s="59"/>
      <c r="C2425" s="59"/>
      <c r="D2425" s="13"/>
      <c r="E2425" s="13"/>
    </row>
    <row r="2426" spans="1:5" ht="12.75">
      <c r="A2426" s="34">
        <v>2420</v>
      </c>
      <c r="B2426" s="59"/>
      <c r="C2426" s="59"/>
      <c r="D2426" s="13"/>
      <c r="E2426" s="13"/>
    </row>
    <row r="2427" spans="1:5" ht="12.75">
      <c r="A2427" s="34">
        <v>2421</v>
      </c>
      <c r="B2427" s="59"/>
      <c r="C2427" s="59"/>
      <c r="D2427" s="13"/>
      <c r="E2427" s="13"/>
    </row>
    <row r="2428" spans="1:5" ht="12.75">
      <c r="A2428" s="34">
        <v>2422</v>
      </c>
      <c r="B2428" s="59"/>
      <c r="C2428" s="59"/>
      <c r="D2428" s="13"/>
      <c r="E2428" s="13"/>
    </row>
    <row r="2429" spans="1:5" ht="12.75">
      <c r="A2429" s="34">
        <v>2423</v>
      </c>
      <c r="B2429" s="59"/>
      <c r="C2429" s="59"/>
      <c r="D2429" s="13"/>
      <c r="E2429" s="13"/>
    </row>
    <row r="2430" spans="1:5" ht="12.75">
      <c r="A2430" s="34">
        <v>2424</v>
      </c>
      <c r="B2430" s="59"/>
      <c r="C2430" s="59"/>
      <c r="D2430" s="13"/>
      <c r="E2430" s="13"/>
    </row>
    <row r="2431" spans="1:5" ht="12.75">
      <c r="A2431" s="34">
        <v>2425</v>
      </c>
      <c r="B2431" s="59"/>
      <c r="C2431" s="59"/>
      <c r="D2431" s="13"/>
      <c r="E2431" s="13"/>
    </row>
    <row r="2432" spans="1:5" ht="12.75">
      <c r="A2432" s="34">
        <v>2426</v>
      </c>
      <c r="B2432" s="59"/>
      <c r="C2432" s="59"/>
      <c r="D2432" s="13"/>
      <c r="E2432" s="13"/>
    </row>
    <row r="2433" spans="1:5" ht="12.75">
      <c r="A2433" s="34">
        <v>2427</v>
      </c>
      <c r="B2433" s="59"/>
      <c r="C2433" s="59"/>
      <c r="D2433" s="13"/>
      <c r="E2433" s="13"/>
    </row>
    <row r="2434" spans="1:5" ht="12.75">
      <c r="A2434" s="34">
        <v>2428</v>
      </c>
      <c r="B2434" s="59"/>
      <c r="C2434" s="59"/>
      <c r="D2434" s="13"/>
      <c r="E2434" s="13"/>
    </row>
    <row r="2435" spans="1:5" ht="12.75">
      <c r="A2435" s="34">
        <v>2429</v>
      </c>
      <c r="B2435" s="59"/>
      <c r="C2435" s="59"/>
      <c r="D2435" s="13"/>
      <c r="E2435" s="13"/>
    </row>
    <row r="2436" spans="1:5" ht="12.75">
      <c r="A2436" s="34">
        <v>2430</v>
      </c>
      <c r="B2436" s="59"/>
      <c r="C2436" s="59"/>
      <c r="D2436" s="13"/>
      <c r="E2436" s="13"/>
    </row>
    <row r="2437" spans="1:5" ht="12.75">
      <c r="A2437" s="34">
        <v>2431</v>
      </c>
      <c r="B2437" s="59"/>
      <c r="C2437" s="59"/>
      <c r="D2437" s="13"/>
      <c r="E2437" s="13"/>
    </row>
    <row r="2438" spans="1:5" ht="12.75">
      <c r="A2438" s="34">
        <v>2432</v>
      </c>
      <c r="B2438" s="59"/>
      <c r="C2438" s="59"/>
      <c r="D2438" s="13"/>
      <c r="E2438" s="13"/>
    </row>
    <row r="2439" spans="1:5" ht="12.75">
      <c r="A2439" s="34">
        <v>2433</v>
      </c>
      <c r="B2439" s="59"/>
      <c r="C2439" s="59"/>
      <c r="D2439" s="13"/>
      <c r="E2439" s="13"/>
    </row>
    <row r="2440" spans="1:5" ht="12.75">
      <c r="A2440" s="34">
        <v>2434</v>
      </c>
      <c r="B2440" s="59"/>
      <c r="C2440" s="59"/>
      <c r="D2440" s="13"/>
      <c r="E2440" s="13"/>
    </row>
    <row r="2441" spans="1:5" ht="12.75">
      <c r="A2441" s="34">
        <v>2435</v>
      </c>
      <c r="B2441" s="59"/>
      <c r="C2441" s="59"/>
      <c r="D2441" s="13"/>
      <c r="E2441" s="13"/>
    </row>
    <row r="2442" spans="1:5" ht="12.75">
      <c r="A2442" s="34">
        <v>2436</v>
      </c>
      <c r="B2442" s="59"/>
      <c r="C2442" s="59"/>
      <c r="D2442" s="13"/>
      <c r="E2442" s="13"/>
    </row>
    <row r="2443" spans="1:5" ht="12.75">
      <c r="A2443" s="34">
        <v>2437</v>
      </c>
      <c r="B2443" s="59"/>
      <c r="C2443" s="59"/>
      <c r="D2443" s="13"/>
      <c r="E2443" s="13"/>
    </row>
    <row r="2444" spans="1:5" ht="12.75">
      <c r="A2444" s="34">
        <v>2438</v>
      </c>
      <c r="B2444" s="59"/>
      <c r="C2444" s="59"/>
      <c r="D2444" s="13"/>
      <c r="E2444" s="13"/>
    </row>
    <row r="2445" spans="1:5" ht="12.75">
      <c r="A2445" s="34">
        <v>2439</v>
      </c>
      <c r="B2445" s="59"/>
      <c r="C2445" s="59"/>
      <c r="D2445" s="13"/>
      <c r="E2445" s="13"/>
    </row>
    <row r="2446" spans="1:5" ht="12.75">
      <c r="A2446" s="34">
        <v>2440</v>
      </c>
      <c r="B2446" s="59"/>
      <c r="C2446" s="59"/>
      <c r="D2446" s="13"/>
      <c r="E2446" s="13"/>
    </row>
    <row r="2447" spans="1:5" ht="12.75">
      <c r="A2447" s="34">
        <v>2441</v>
      </c>
      <c r="B2447" s="59"/>
      <c r="C2447" s="59"/>
      <c r="D2447" s="13"/>
      <c r="E2447" s="13"/>
    </row>
    <row r="2448" spans="1:5" ht="12.75">
      <c r="A2448" s="34">
        <v>2442</v>
      </c>
      <c r="B2448" s="59"/>
      <c r="C2448" s="59"/>
      <c r="D2448" s="13"/>
      <c r="E2448" s="13"/>
    </row>
    <row r="2449" spans="1:5" ht="12.75">
      <c r="A2449" s="34">
        <v>2443</v>
      </c>
      <c r="B2449" s="59"/>
      <c r="C2449" s="59"/>
      <c r="D2449" s="13"/>
      <c r="E2449" s="13"/>
    </row>
    <row r="2450" spans="1:5" ht="12.75">
      <c r="A2450" s="34">
        <v>2444</v>
      </c>
      <c r="B2450" s="59"/>
      <c r="C2450" s="59"/>
      <c r="D2450" s="13"/>
      <c r="E2450" s="13"/>
    </row>
    <row r="2451" spans="1:5" ht="12.75">
      <c r="A2451" s="34">
        <v>2445</v>
      </c>
      <c r="B2451" s="59"/>
      <c r="C2451" s="59"/>
      <c r="D2451" s="13"/>
      <c r="E2451" s="13"/>
    </row>
    <row r="2452" spans="1:5" ht="12.75">
      <c r="A2452" s="34">
        <v>2446</v>
      </c>
      <c r="B2452" s="59"/>
      <c r="C2452" s="59"/>
      <c r="D2452" s="13"/>
      <c r="E2452" s="13"/>
    </row>
    <row r="2453" spans="1:5" ht="12.75">
      <c r="A2453" s="34">
        <v>2447</v>
      </c>
      <c r="B2453" s="59"/>
      <c r="C2453" s="59"/>
      <c r="D2453" s="13"/>
      <c r="E2453" s="13"/>
    </row>
    <row r="2454" spans="1:5" ht="12.75">
      <c r="A2454" s="34">
        <v>2448</v>
      </c>
      <c r="B2454" s="59"/>
      <c r="C2454" s="59"/>
      <c r="D2454" s="13"/>
      <c r="E2454" s="13"/>
    </row>
    <row r="2455" spans="1:5" ht="12.75">
      <c r="A2455" s="34">
        <v>2449</v>
      </c>
      <c r="B2455" s="59"/>
      <c r="C2455" s="59"/>
      <c r="D2455" s="13"/>
      <c r="E2455" s="13"/>
    </row>
    <row r="2456" spans="1:5" ht="12.75">
      <c r="A2456" s="34">
        <v>2450</v>
      </c>
      <c r="B2456" s="59"/>
      <c r="C2456" s="59"/>
      <c r="D2456" s="13"/>
      <c r="E2456" s="13"/>
    </row>
    <row r="2457" spans="1:5" ht="12.75">
      <c r="A2457" s="34">
        <v>2451</v>
      </c>
      <c r="B2457" s="59"/>
      <c r="C2457" s="59"/>
      <c r="D2457" s="13"/>
      <c r="E2457" s="13"/>
    </row>
    <row r="2458" spans="1:5" ht="12.75">
      <c r="A2458" s="34">
        <v>2452</v>
      </c>
      <c r="B2458" s="59"/>
      <c r="C2458" s="59"/>
      <c r="D2458" s="13"/>
      <c r="E2458" s="13"/>
    </row>
    <row r="2459" spans="1:5" ht="12.75">
      <c r="A2459" s="34">
        <v>2453</v>
      </c>
      <c r="B2459" s="59"/>
      <c r="C2459" s="59"/>
      <c r="D2459" s="13"/>
      <c r="E2459" s="13"/>
    </row>
    <row r="2460" spans="1:5" ht="12.75">
      <c r="A2460" s="34">
        <v>2454</v>
      </c>
      <c r="B2460" s="59"/>
      <c r="C2460" s="59"/>
      <c r="D2460" s="13"/>
      <c r="E2460" s="13"/>
    </row>
    <row r="2461" spans="1:5" ht="12.75">
      <c r="A2461" s="34">
        <v>2455</v>
      </c>
      <c r="B2461" s="59"/>
      <c r="C2461" s="59"/>
      <c r="D2461" s="13"/>
      <c r="E2461" s="13"/>
    </row>
    <row r="2462" spans="1:5" ht="12.75">
      <c r="A2462" s="34">
        <v>2456</v>
      </c>
      <c r="B2462" s="59"/>
      <c r="C2462" s="59"/>
      <c r="D2462" s="13"/>
      <c r="E2462" s="13"/>
    </row>
    <row r="2463" spans="1:5" ht="12.75">
      <c r="A2463" s="34">
        <v>2457</v>
      </c>
      <c r="B2463" s="59"/>
      <c r="C2463" s="59"/>
      <c r="D2463" s="13"/>
      <c r="E2463" s="13"/>
    </row>
    <row r="2464" spans="1:5" ht="12.75">
      <c r="A2464" s="34">
        <v>2458</v>
      </c>
      <c r="B2464" s="59"/>
      <c r="C2464" s="59"/>
      <c r="D2464" s="13"/>
      <c r="E2464" s="13"/>
    </row>
    <row r="2465" spans="1:5" ht="12.75">
      <c r="A2465" s="34">
        <v>2459</v>
      </c>
      <c r="B2465" s="59"/>
      <c r="C2465" s="59"/>
      <c r="D2465" s="13"/>
      <c r="E2465" s="13"/>
    </row>
    <row r="2466" spans="1:5" ht="12.75">
      <c r="A2466" s="34">
        <v>2460</v>
      </c>
      <c r="B2466" s="59"/>
      <c r="C2466" s="59"/>
      <c r="D2466" s="13"/>
      <c r="E2466" s="13"/>
    </row>
    <row r="2467" spans="1:5" ht="12.75">
      <c r="A2467" s="34">
        <v>2461</v>
      </c>
      <c r="B2467" s="59"/>
      <c r="C2467" s="59"/>
      <c r="D2467" s="13"/>
      <c r="E2467" s="13"/>
    </row>
    <row r="2468" spans="1:5" ht="12.75">
      <c r="A2468" s="34">
        <v>2462</v>
      </c>
      <c r="B2468" s="59"/>
      <c r="C2468" s="59"/>
      <c r="D2468" s="13"/>
      <c r="E2468" s="13"/>
    </row>
    <row r="2469" spans="1:5" ht="12.75">
      <c r="A2469" s="34">
        <v>2463</v>
      </c>
      <c r="B2469" s="59"/>
      <c r="C2469" s="59"/>
      <c r="D2469" s="13"/>
      <c r="E2469" s="13"/>
    </row>
    <row r="2470" spans="1:5" ht="12.75">
      <c r="A2470" s="34">
        <v>2464</v>
      </c>
      <c r="B2470" s="59"/>
      <c r="C2470" s="59"/>
      <c r="D2470" s="13"/>
      <c r="E2470" s="13"/>
    </row>
    <row r="2471" spans="1:5" ht="12.75">
      <c r="A2471" s="34">
        <v>2465</v>
      </c>
      <c r="B2471" s="59"/>
      <c r="C2471" s="59"/>
      <c r="D2471" s="13"/>
      <c r="E2471" s="13"/>
    </row>
    <row r="2472" spans="1:5" ht="12.75">
      <c r="A2472" s="34">
        <v>2466</v>
      </c>
      <c r="B2472" s="59"/>
      <c r="C2472" s="59"/>
      <c r="D2472" s="13"/>
      <c r="E2472" s="13"/>
    </row>
    <row r="2473" spans="1:5" ht="12.75">
      <c r="A2473" s="34">
        <v>2467</v>
      </c>
      <c r="B2473" s="59"/>
      <c r="C2473" s="59"/>
      <c r="D2473" s="13"/>
      <c r="E2473" s="13"/>
    </row>
    <row r="2474" spans="1:5" ht="12.75">
      <c r="A2474" s="34">
        <v>2468</v>
      </c>
      <c r="B2474" s="59"/>
      <c r="C2474" s="59"/>
      <c r="D2474" s="13"/>
      <c r="E2474" s="13"/>
    </row>
    <row r="2475" spans="1:5" ht="12.75">
      <c r="A2475" s="34">
        <v>2469</v>
      </c>
      <c r="B2475" s="59"/>
      <c r="C2475" s="59"/>
      <c r="D2475" s="13"/>
      <c r="E2475" s="13"/>
    </row>
    <row r="2476" spans="1:5" ht="12.75">
      <c r="A2476" s="34">
        <v>2470</v>
      </c>
      <c r="B2476" s="59"/>
      <c r="C2476" s="59"/>
      <c r="D2476" s="13"/>
      <c r="E2476" s="13"/>
    </row>
    <row r="2477" spans="1:5" ht="12.75">
      <c r="A2477" s="34">
        <v>2471</v>
      </c>
      <c r="B2477" s="59"/>
      <c r="C2477" s="59"/>
      <c r="D2477" s="13"/>
      <c r="E2477" s="13"/>
    </row>
    <row r="2478" spans="1:5" ht="12.75">
      <c r="A2478" s="34">
        <v>2472</v>
      </c>
      <c r="B2478" s="59"/>
      <c r="C2478" s="59"/>
      <c r="D2478" s="13"/>
      <c r="E2478" s="13"/>
    </row>
    <row r="2479" spans="1:5" ht="12.75">
      <c r="A2479" s="34">
        <v>2473</v>
      </c>
      <c r="B2479" s="59"/>
      <c r="C2479" s="59"/>
      <c r="D2479" s="13"/>
      <c r="E2479" s="13"/>
    </row>
    <row r="2480" spans="1:5" ht="12.75">
      <c r="A2480" s="34">
        <v>2474</v>
      </c>
      <c r="B2480" s="59"/>
      <c r="C2480" s="59"/>
      <c r="D2480" s="13"/>
      <c r="E2480" s="13"/>
    </row>
    <row r="2481" spans="1:5" ht="12.75">
      <c r="A2481" s="34">
        <v>2475</v>
      </c>
      <c r="B2481" s="59"/>
      <c r="C2481" s="59"/>
      <c r="D2481" s="13"/>
      <c r="E2481" s="13"/>
    </row>
    <row r="2482" spans="1:5" ht="12.75">
      <c r="A2482" s="34">
        <v>2476</v>
      </c>
      <c r="B2482" s="59"/>
      <c r="C2482" s="59"/>
      <c r="D2482" s="13"/>
      <c r="E2482" s="13"/>
    </row>
    <row r="2483" spans="1:5" ht="12.75">
      <c r="A2483" s="34">
        <v>2477</v>
      </c>
      <c r="B2483" s="59"/>
      <c r="C2483" s="59"/>
      <c r="D2483" s="13"/>
      <c r="E2483" s="13"/>
    </row>
    <row r="2484" spans="1:5" ht="12.75">
      <c r="A2484" s="34">
        <v>2478</v>
      </c>
      <c r="B2484" s="59"/>
      <c r="C2484" s="59"/>
      <c r="D2484" s="13"/>
      <c r="E2484" s="13"/>
    </row>
    <row r="2485" spans="1:5" ht="12.75">
      <c r="A2485" s="34">
        <v>2479</v>
      </c>
      <c r="B2485" s="59"/>
      <c r="C2485" s="59"/>
      <c r="D2485" s="13"/>
      <c r="E2485" s="13"/>
    </row>
    <row r="2486" spans="1:5" ht="12.75">
      <c r="A2486" s="34">
        <v>2480</v>
      </c>
      <c r="B2486" s="59"/>
      <c r="C2486" s="59"/>
      <c r="D2486" s="13"/>
      <c r="E2486" s="13"/>
    </row>
    <row r="2487" spans="1:5" ht="12.75">
      <c r="A2487" s="34">
        <v>2481</v>
      </c>
      <c r="B2487" s="59"/>
      <c r="C2487" s="59"/>
      <c r="D2487" s="13"/>
      <c r="E2487" s="13"/>
    </row>
    <row r="2488" spans="1:5" ht="12.75">
      <c r="A2488" s="34">
        <v>2482</v>
      </c>
      <c r="B2488" s="59"/>
      <c r="C2488" s="59"/>
      <c r="D2488" s="13"/>
      <c r="E2488" s="13"/>
    </row>
    <row r="2489" spans="1:5" ht="12.75">
      <c r="A2489" s="34">
        <v>2483</v>
      </c>
      <c r="B2489" s="59"/>
      <c r="C2489" s="59"/>
      <c r="D2489" s="13"/>
      <c r="E2489" s="13"/>
    </row>
    <row r="2490" spans="1:5" ht="12.75">
      <c r="A2490" s="34">
        <v>2484</v>
      </c>
      <c r="B2490" s="59"/>
      <c r="C2490" s="59"/>
      <c r="D2490" s="13"/>
      <c r="E2490" s="13"/>
    </row>
    <row r="2491" spans="1:5" ht="12.75">
      <c r="A2491" s="34">
        <v>2485</v>
      </c>
      <c r="B2491" s="59"/>
      <c r="C2491" s="59"/>
      <c r="D2491" s="13"/>
      <c r="E2491" s="13"/>
    </row>
    <row r="2492" spans="1:5" ht="12.75">
      <c r="A2492" s="34">
        <v>2486</v>
      </c>
      <c r="B2492" s="59"/>
      <c r="C2492" s="59"/>
      <c r="D2492" s="13"/>
      <c r="E2492" s="13"/>
    </row>
    <row r="2493" spans="1:5" ht="12.75">
      <c r="A2493" s="34">
        <v>2487</v>
      </c>
      <c r="B2493" s="59"/>
      <c r="C2493" s="59"/>
      <c r="D2493" s="13"/>
      <c r="E2493" s="13"/>
    </row>
    <row r="2494" spans="1:5" ht="12.75">
      <c r="A2494" s="34">
        <v>2488</v>
      </c>
      <c r="B2494" s="59"/>
      <c r="C2494" s="59"/>
      <c r="D2494" s="13"/>
      <c r="E2494" s="13"/>
    </row>
    <row r="2495" spans="1:5" ht="12.75">
      <c r="A2495" s="34">
        <v>2489</v>
      </c>
      <c r="B2495" s="59"/>
      <c r="C2495" s="59"/>
      <c r="D2495" s="13"/>
      <c r="E2495" s="13"/>
    </row>
    <row r="2496" spans="1:5" ht="12.75">
      <c r="A2496" s="34">
        <v>2490</v>
      </c>
      <c r="B2496" s="59"/>
      <c r="C2496" s="59"/>
      <c r="D2496" s="13"/>
      <c r="E2496" s="13"/>
    </row>
    <row r="2497" spans="1:5" ht="12.75">
      <c r="A2497" s="34">
        <v>2491</v>
      </c>
      <c r="B2497" s="59"/>
      <c r="C2497" s="59"/>
      <c r="D2497" s="13"/>
      <c r="E2497" s="13"/>
    </row>
    <row r="2498" spans="1:5" ht="12.75">
      <c r="A2498" s="34">
        <v>2492</v>
      </c>
      <c r="B2498" s="59"/>
      <c r="C2498" s="59"/>
      <c r="D2498" s="13"/>
      <c r="E2498" s="13"/>
    </row>
    <row r="2499" spans="1:5" ht="12.75">
      <c r="A2499" s="34">
        <v>2493</v>
      </c>
      <c r="B2499" s="59"/>
      <c r="C2499" s="59"/>
      <c r="D2499" s="13"/>
      <c r="E2499" s="13"/>
    </row>
    <row r="2500" spans="1:5" ht="12.75">
      <c r="A2500" s="34">
        <v>2494</v>
      </c>
      <c r="B2500" s="59"/>
      <c r="C2500" s="59"/>
      <c r="D2500" s="13"/>
      <c r="E2500" s="13"/>
    </row>
    <row r="2501" spans="1:5" ht="12.75">
      <c r="A2501" s="34">
        <v>2495</v>
      </c>
      <c r="B2501" s="59"/>
      <c r="C2501" s="59"/>
      <c r="D2501" s="13"/>
      <c r="E2501" s="13"/>
    </row>
    <row r="2502" spans="1:5" ht="12.75">
      <c r="A2502" s="34">
        <v>2496</v>
      </c>
      <c r="B2502" s="59"/>
      <c r="C2502" s="59"/>
      <c r="D2502" s="13"/>
      <c r="E2502" s="13"/>
    </row>
    <row r="2503" spans="1:5" ht="12.75">
      <c r="A2503" s="34">
        <v>2497</v>
      </c>
      <c r="B2503" s="59"/>
      <c r="C2503" s="59"/>
      <c r="D2503" s="13"/>
      <c r="E2503" s="13"/>
    </row>
    <row r="2504" spans="1:5" ht="12.75">
      <c r="A2504" s="34">
        <v>2498</v>
      </c>
      <c r="B2504" s="59"/>
      <c r="C2504" s="59"/>
      <c r="D2504" s="13"/>
      <c r="E2504" s="13"/>
    </row>
    <row r="2505" spans="1:5" ht="12.75">
      <c r="A2505" s="34">
        <v>2499</v>
      </c>
      <c r="B2505" s="59"/>
      <c r="C2505" s="59"/>
      <c r="D2505" s="13"/>
      <c r="E2505" s="13"/>
    </row>
    <row r="2506" spans="1:5" ht="12.75">
      <c r="A2506" s="34">
        <v>2500</v>
      </c>
      <c r="B2506" s="59"/>
      <c r="C2506" s="59"/>
      <c r="D2506" s="13"/>
      <c r="E2506" s="13"/>
    </row>
    <row r="2507" spans="1:5" ht="12.75">
      <c r="A2507" s="34">
        <v>2501</v>
      </c>
      <c r="B2507" s="59"/>
      <c r="C2507" s="59"/>
      <c r="D2507" s="13"/>
      <c r="E2507" s="13"/>
    </row>
    <row r="2508" spans="1:5" ht="12.75">
      <c r="A2508" s="34">
        <v>2502</v>
      </c>
      <c r="B2508" s="59"/>
      <c r="C2508" s="59"/>
      <c r="D2508" s="13"/>
      <c r="E2508" s="13"/>
    </row>
    <row r="2509" spans="1:5" ht="12.75">
      <c r="A2509" s="34">
        <v>2503</v>
      </c>
      <c r="B2509" s="59"/>
      <c r="C2509" s="59"/>
      <c r="D2509" s="13"/>
      <c r="E2509" s="13"/>
    </row>
    <row r="2510" spans="1:5" ht="12.75">
      <c r="A2510" s="34">
        <v>2504</v>
      </c>
      <c r="B2510" s="59"/>
      <c r="C2510" s="59"/>
      <c r="D2510" s="13"/>
      <c r="E2510" s="13"/>
    </row>
    <row r="2511" spans="1:5" ht="12.75">
      <c r="A2511" s="34">
        <v>2505</v>
      </c>
      <c r="B2511" s="59"/>
      <c r="C2511" s="59"/>
      <c r="D2511" s="13"/>
      <c r="E2511" s="13"/>
    </row>
    <row r="2512" spans="1:5" ht="12.75">
      <c r="A2512" s="34">
        <v>2506</v>
      </c>
      <c r="B2512" s="59"/>
      <c r="C2512" s="59"/>
      <c r="D2512" s="13"/>
      <c r="E2512" s="13"/>
    </row>
    <row r="2513" spans="1:5" ht="12.75">
      <c r="A2513" s="34">
        <v>2507</v>
      </c>
      <c r="B2513" s="59"/>
      <c r="C2513" s="59"/>
      <c r="D2513" s="13"/>
      <c r="E2513" s="13"/>
    </row>
    <row r="2514" spans="1:5" ht="12.75">
      <c r="A2514" s="34">
        <v>2508</v>
      </c>
      <c r="B2514" s="59"/>
      <c r="C2514" s="59"/>
      <c r="D2514" s="13"/>
      <c r="E2514" s="13"/>
    </row>
    <row r="2515" spans="1:5" ht="12.75">
      <c r="A2515" s="34">
        <v>2509</v>
      </c>
      <c r="B2515" s="59"/>
      <c r="C2515" s="59"/>
      <c r="D2515" s="13"/>
      <c r="E2515" s="13"/>
    </row>
    <row r="2516" spans="1:5" ht="12.75">
      <c r="A2516" s="34">
        <v>2510</v>
      </c>
      <c r="B2516" s="59"/>
      <c r="C2516" s="59"/>
      <c r="D2516" s="13"/>
      <c r="E2516" s="13"/>
    </row>
    <row r="2517" spans="1:5" ht="12.75">
      <c r="A2517" s="34">
        <v>2511</v>
      </c>
      <c r="B2517" s="59"/>
      <c r="C2517" s="59"/>
      <c r="D2517" s="13"/>
      <c r="E2517" s="13"/>
    </row>
    <row r="2518" spans="1:5" ht="12.75">
      <c r="A2518" s="34">
        <v>2512</v>
      </c>
      <c r="B2518" s="59"/>
      <c r="C2518" s="59"/>
      <c r="D2518" s="13"/>
      <c r="E2518" s="13"/>
    </row>
    <row r="2519" spans="1:5" ht="12.75">
      <c r="A2519" s="34">
        <v>2513</v>
      </c>
      <c r="B2519" s="59"/>
      <c r="C2519" s="59"/>
      <c r="D2519" s="13"/>
      <c r="E2519" s="13"/>
    </row>
    <row r="2520" spans="1:5" ht="12.75">
      <c r="A2520" s="34">
        <v>2514</v>
      </c>
      <c r="B2520" s="59"/>
      <c r="C2520" s="59"/>
      <c r="D2520" s="13"/>
      <c r="E2520" s="13"/>
    </row>
    <row r="2521" spans="1:5" ht="12.75">
      <c r="A2521" s="34">
        <v>2515</v>
      </c>
      <c r="B2521" s="59"/>
      <c r="C2521" s="59"/>
      <c r="D2521" s="13"/>
      <c r="E2521" s="13"/>
    </row>
    <row r="2522" spans="1:5" ht="12.75">
      <c r="A2522" s="34">
        <v>2516</v>
      </c>
      <c r="B2522" s="59"/>
      <c r="C2522" s="59"/>
      <c r="D2522" s="13"/>
      <c r="E2522" s="13"/>
    </row>
    <row r="2523" spans="1:5" ht="12.75">
      <c r="A2523" s="34">
        <v>2517</v>
      </c>
      <c r="B2523" s="59"/>
      <c r="C2523" s="59"/>
      <c r="D2523" s="13"/>
      <c r="E2523" s="13"/>
    </row>
    <row r="2524" spans="1:5" ht="12.75">
      <c r="A2524" s="34">
        <v>2518</v>
      </c>
      <c r="B2524" s="59"/>
      <c r="C2524" s="59"/>
      <c r="D2524" s="13"/>
      <c r="E2524" s="13"/>
    </row>
    <row r="2525" spans="1:5" ht="12.75">
      <c r="A2525" s="34">
        <v>2519</v>
      </c>
      <c r="B2525" s="59"/>
      <c r="C2525" s="59"/>
      <c r="D2525" s="13"/>
      <c r="E2525" s="13"/>
    </row>
    <row r="2526" spans="1:5" ht="12.75">
      <c r="A2526" s="34">
        <v>2520</v>
      </c>
      <c r="B2526" s="59"/>
      <c r="C2526" s="59"/>
      <c r="D2526" s="13"/>
      <c r="E2526" s="13"/>
    </row>
    <row r="2527" spans="1:5" ht="12.75">
      <c r="A2527" s="34">
        <v>2521</v>
      </c>
      <c r="B2527" s="59"/>
      <c r="C2527" s="59"/>
      <c r="D2527" s="13"/>
      <c r="E2527" s="13"/>
    </row>
    <row r="2528" spans="1:5" ht="12.75">
      <c r="A2528" s="34">
        <v>2522</v>
      </c>
      <c r="B2528" s="59"/>
      <c r="C2528" s="59"/>
      <c r="D2528" s="13"/>
      <c r="E2528" s="13"/>
    </row>
    <row r="2529" spans="1:5" ht="12.75">
      <c r="A2529" s="34">
        <v>2523</v>
      </c>
      <c r="B2529" s="59"/>
      <c r="C2529" s="59"/>
      <c r="D2529" s="13"/>
      <c r="E2529" s="13"/>
    </row>
    <row r="2530" spans="1:5" ht="12.75">
      <c r="A2530" s="34">
        <v>2524</v>
      </c>
      <c r="B2530" s="59"/>
      <c r="C2530" s="59"/>
      <c r="D2530" s="13"/>
      <c r="E2530" s="13"/>
    </row>
    <row r="2531" spans="1:5" ht="12.75">
      <c r="A2531" s="34">
        <v>2525</v>
      </c>
      <c r="B2531" s="59"/>
      <c r="C2531" s="59"/>
      <c r="D2531" s="13"/>
      <c r="E2531" s="13"/>
    </row>
    <row r="2532" spans="1:5" ht="12.75">
      <c r="A2532" s="34">
        <v>2526</v>
      </c>
      <c r="B2532" s="59"/>
      <c r="C2532" s="59"/>
      <c r="D2532" s="13"/>
      <c r="E2532" s="13"/>
    </row>
    <row r="2533" spans="1:5" ht="12.75">
      <c r="A2533" s="34">
        <v>2527</v>
      </c>
      <c r="B2533" s="59"/>
      <c r="C2533" s="59"/>
      <c r="D2533" s="13"/>
      <c r="E2533" s="13"/>
    </row>
    <row r="2534" spans="1:5" ht="12.75">
      <c r="A2534" s="34">
        <v>2528</v>
      </c>
      <c r="B2534" s="59"/>
      <c r="C2534" s="59"/>
      <c r="D2534" s="13"/>
      <c r="E2534" s="13"/>
    </row>
    <row r="2535" spans="1:5" ht="12.75">
      <c r="A2535" s="34">
        <v>2529</v>
      </c>
      <c r="B2535" s="59"/>
      <c r="C2535" s="59"/>
      <c r="D2535" s="13"/>
      <c r="E2535" s="13"/>
    </row>
    <row r="2536" spans="1:5" ht="12.75">
      <c r="A2536" s="34">
        <v>2530</v>
      </c>
      <c r="B2536" s="59"/>
      <c r="C2536" s="59"/>
      <c r="D2536" s="13"/>
      <c r="E2536" s="13"/>
    </row>
    <row r="2537" spans="1:5" ht="12.75">
      <c r="A2537" s="34">
        <v>2531</v>
      </c>
      <c r="B2537" s="59"/>
      <c r="C2537" s="59"/>
      <c r="D2537" s="13"/>
      <c r="E2537" s="13"/>
    </row>
    <row r="2538" spans="1:5" ht="12.75">
      <c r="A2538" s="34">
        <v>2532</v>
      </c>
      <c r="B2538" s="59"/>
      <c r="C2538" s="59"/>
      <c r="D2538" s="13"/>
      <c r="E2538" s="13"/>
    </row>
    <row r="2539" spans="1:5" ht="12.75">
      <c r="A2539" s="34">
        <v>2533</v>
      </c>
      <c r="B2539" s="59"/>
      <c r="C2539" s="59"/>
      <c r="D2539" s="13"/>
      <c r="E2539" s="13"/>
    </row>
    <row r="2540" spans="1:5" ht="12.75">
      <c r="A2540" s="34">
        <v>2534</v>
      </c>
      <c r="B2540" s="59"/>
      <c r="C2540" s="59"/>
      <c r="D2540" s="13"/>
      <c r="E2540" s="13"/>
    </row>
    <row r="2541" spans="1:5" ht="12.75">
      <c r="A2541" s="34">
        <v>2535</v>
      </c>
      <c r="B2541" s="59"/>
      <c r="C2541" s="59"/>
      <c r="D2541" s="13"/>
      <c r="E2541" s="13"/>
    </row>
    <row r="2542" spans="1:5" ht="12.75">
      <c r="A2542" s="34">
        <v>2536</v>
      </c>
      <c r="B2542" s="59"/>
      <c r="C2542" s="59"/>
      <c r="D2542" s="13"/>
      <c r="E2542" s="13"/>
    </row>
    <row r="2543" spans="1:5" ht="12.75">
      <c r="A2543" s="34">
        <v>2537</v>
      </c>
      <c r="B2543" s="59"/>
      <c r="C2543" s="59"/>
      <c r="D2543" s="13"/>
      <c r="E2543" s="13"/>
    </row>
    <row r="2544" spans="1:5" ht="12.75">
      <c r="A2544" s="34">
        <v>2538</v>
      </c>
      <c r="B2544" s="59"/>
      <c r="C2544" s="59"/>
      <c r="D2544" s="13"/>
      <c r="E2544" s="13"/>
    </row>
    <row r="2545" spans="1:5" ht="12.75">
      <c r="A2545" s="34">
        <v>2539</v>
      </c>
      <c r="B2545" s="59"/>
      <c r="C2545" s="59"/>
      <c r="D2545" s="13"/>
      <c r="E2545" s="13"/>
    </row>
    <row r="2546" spans="1:5" ht="12.75">
      <c r="A2546" s="34">
        <v>2540</v>
      </c>
      <c r="B2546" s="59"/>
      <c r="C2546" s="59"/>
      <c r="D2546" s="13"/>
      <c r="E2546" s="13"/>
    </row>
    <row r="2547" spans="1:5" ht="12.75">
      <c r="A2547" s="34">
        <v>2541</v>
      </c>
      <c r="B2547" s="59"/>
      <c r="C2547" s="59"/>
      <c r="D2547" s="13"/>
      <c r="E2547" s="13"/>
    </row>
    <row r="2548" spans="1:5" ht="12.75">
      <c r="A2548" s="34">
        <v>2542</v>
      </c>
      <c r="B2548" s="59"/>
      <c r="C2548" s="59"/>
      <c r="D2548" s="13"/>
      <c r="E2548" s="13"/>
    </row>
    <row r="2549" spans="1:5" ht="12.75">
      <c r="A2549" s="34">
        <v>2543</v>
      </c>
      <c r="B2549" s="59"/>
      <c r="C2549" s="59"/>
      <c r="D2549" s="13"/>
      <c r="E2549" s="13"/>
    </row>
    <row r="2550" spans="1:5" ht="12.75">
      <c r="A2550" s="34">
        <v>2544</v>
      </c>
      <c r="B2550" s="59"/>
      <c r="C2550" s="59"/>
      <c r="D2550" s="13"/>
      <c r="E2550" s="13"/>
    </row>
    <row r="2551" spans="1:5" ht="12.75">
      <c r="A2551" s="34">
        <v>2545</v>
      </c>
      <c r="B2551" s="59"/>
      <c r="C2551" s="59"/>
      <c r="D2551" s="13"/>
      <c r="E2551" s="13"/>
    </row>
    <row r="2552" spans="1:5" ht="12.75">
      <c r="A2552" s="34">
        <v>2546</v>
      </c>
      <c r="B2552" s="59"/>
      <c r="C2552" s="59"/>
      <c r="D2552" s="13"/>
      <c r="E2552" s="13"/>
    </row>
    <row r="2553" spans="1:5" ht="12.75">
      <c r="A2553" s="34">
        <v>2547</v>
      </c>
      <c r="B2553" s="59"/>
      <c r="C2553" s="59"/>
      <c r="D2553" s="13"/>
      <c r="E2553" s="13"/>
    </row>
    <row r="2554" spans="1:5" ht="12.75">
      <c r="A2554" s="34">
        <v>2548</v>
      </c>
      <c r="B2554" s="59"/>
      <c r="C2554" s="59"/>
      <c r="D2554" s="13"/>
      <c r="E2554" s="13"/>
    </row>
    <row r="2555" spans="1:5" ht="12.75">
      <c r="A2555" s="34">
        <v>2549</v>
      </c>
      <c r="B2555" s="59"/>
      <c r="C2555" s="59"/>
      <c r="D2555" s="13"/>
      <c r="E2555" s="13"/>
    </row>
    <row r="2556" spans="1:5" ht="12.75">
      <c r="A2556" s="34">
        <v>2550</v>
      </c>
      <c r="B2556" s="59"/>
      <c r="C2556" s="59"/>
      <c r="D2556" s="13"/>
      <c r="E2556" s="13"/>
    </row>
    <row r="2557" spans="1:5" ht="12.75">
      <c r="A2557" s="34">
        <v>2551</v>
      </c>
      <c r="B2557" s="59"/>
      <c r="C2557" s="59"/>
      <c r="D2557" s="13"/>
      <c r="E2557" s="13"/>
    </row>
    <row r="2558" spans="1:5" ht="12.75">
      <c r="A2558" s="34">
        <v>2552</v>
      </c>
      <c r="B2558" s="59"/>
      <c r="C2558" s="59"/>
      <c r="D2558" s="13"/>
      <c r="E2558" s="13"/>
    </row>
    <row r="2559" spans="1:5" ht="12.75">
      <c r="A2559" s="34">
        <v>2553</v>
      </c>
      <c r="B2559" s="59"/>
      <c r="C2559" s="59"/>
      <c r="D2559" s="13"/>
      <c r="E2559" s="13"/>
    </row>
    <row r="2560" spans="1:5" ht="12.75">
      <c r="A2560" s="34">
        <v>2554</v>
      </c>
      <c r="B2560" s="59"/>
      <c r="C2560" s="59"/>
      <c r="D2560" s="13"/>
      <c r="E2560" s="13"/>
    </row>
    <row r="2561" spans="1:5" ht="12.75">
      <c r="A2561" s="34">
        <v>2555</v>
      </c>
      <c r="B2561" s="59"/>
      <c r="C2561" s="59"/>
      <c r="D2561" s="13"/>
      <c r="E2561" s="13"/>
    </row>
    <row r="2562" spans="1:5" ht="12.75">
      <c r="A2562" s="34">
        <v>2556</v>
      </c>
      <c r="B2562" s="59"/>
      <c r="C2562" s="59"/>
      <c r="D2562" s="13"/>
      <c r="E2562" s="13"/>
    </row>
    <row r="2563" spans="1:5" ht="12.75">
      <c r="A2563" s="34">
        <v>2557</v>
      </c>
      <c r="B2563" s="59"/>
      <c r="C2563" s="59"/>
      <c r="D2563" s="13"/>
      <c r="E2563" s="13"/>
    </row>
    <row r="2564" spans="1:5" ht="12.75">
      <c r="A2564" s="34">
        <v>2558</v>
      </c>
      <c r="B2564" s="59"/>
      <c r="C2564" s="59"/>
      <c r="D2564" s="13"/>
      <c r="E2564" s="13"/>
    </row>
    <row r="2565" spans="1:5" ht="12.75">
      <c r="A2565" s="34">
        <v>2559</v>
      </c>
      <c r="B2565" s="59"/>
      <c r="C2565" s="59"/>
      <c r="D2565" s="13"/>
      <c r="E2565" s="13"/>
    </row>
    <row r="2566" spans="1:5" ht="12.75">
      <c r="A2566" s="34">
        <v>2560</v>
      </c>
      <c r="B2566" s="59"/>
      <c r="C2566" s="59"/>
      <c r="D2566" s="13"/>
      <c r="E2566" s="13"/>
    </row>
    <row r="2567" spans="1:5" ht="12.75">
      <c r="A2567" s="34">
        <v>2561</v>
      </c>
      <c r="B2567" s="59"/>
      <c r="C2567" s="59"/>
      <c r="D2567" s="13"/>
      <c r="E2567" s="13"/>
    </row>
    <row r="2568" spans="1:5" ht="12.75">
      <c r="A2568" s="34">
        <v>2562</v>
      </c>
      <c r="B2568" s="59"/>
      <c r="C2568" s="59"/>
      <c r="D2568" s="13"/>
      <c r="E2568" s="13"/>
    </row>
    <row r="2569" spans="1:5" ht="12.75">
      <c r="A2569" s="34">
        <v>2563</v>
      </c>
      <c r="B2569" s="59"/>
      <c r="C2569" s="59"/>
      <c r="D2569" s="13"/>
      <c r="E2569" s="13"/>
    </row>
    <row r="2570" spans="1:5" ht="12.75">
      <c r="A2570" s="34">
        <v>2564</v>
      </c>
      <c r="B2570" s="59"/>
      <c r="C2570" s="59"/>
      <c r="D2570" s="13"/>
      <c r="E2570" s="13"/>
    </row>
    <row r="2571" spans="1:5" ht="12.75">
      <c r="A2571" s="34">
        <v>2565</v>
      </c>
      <c r="B2571" s="59"/>
      <c r="C2571" s="59"/>
      <c r="D2571" s="13"/>
      <c r="E2571" s="13"/>
    </row>
    <row r="2572" spans="1:5" ht="12.75">
      <c r="A2572" s="34">
        <v>2566</v>
      </c>
      <c r="B2572" s="59"/>
      <c r="C2572" s="59"/>
      <c r="D2572" s="13"/>
      <c r="E2572" s="13"/>
    </row>
    <row r="2573" spans="1:5" ht="12.75">
      <c r="A2573" s="34">
        <v>2567</v>
      </c>
      <c r="B2573" s="59"/>
      <c r="C2573" s="59"/>
      <c r="D2573" s="13"/>
      <c r="E2573" s="13"/>
    </row>
    <row r="2574" spans="1:5" ht="12.75">
      <c r="A2574" s="34">
        <v>2568</v>
      </c>
      <c r="B2574" s="59"/>
      <c r="C2574" s="59"/>
      <c r="D2574" s="13"/>
      <c r="E2574" s="13"/>
    </row>
    <row r="2575" spans="1:5" ht="12.75">
      <c r="A2575" s="34">
        <v>2569</v>
      </c>
      <c r="B2575" s="59"/>
      <c r="C2575" s="59"/>
      <c r="D2575" s="13"/>
      <c r="E2575" s="13"/>
    </row>
    <row r="2576" spans="1:5" ht="12.75">
      <c r="A2576" s="34">
        <v>2570</v>
      </c>
      <c r="B2576" s="59"/>
      <c r="C2576" s="59"/>
      <c r="D2576" s="13"/>
      <c r="E2576" s="13"/>
    </row>
    <row r="2577" spans="1:5" ht="12.75">
      <c r="A2577" s="34">
        <v>2571</v>
      </c>
      <c r="B2577" s="59"/>
      <c r="C2577" s="59"/>
      <c r="D2577" s="13"/>
      <c r="E2577" s="13"/>
    </row>
    <row r="2578" spans="1:5" ht="12.75">
      <c r="A2578" s="34">
        <v>2572</v>
      </c>
      <c r="B2578" s="59"/>
      <c r="C2578" s="59"/>
      <c r="D2578" s="13"/>
      <c r="E2578" s="13"/>
    </row>
    <row r="2579" spans="1:5" ht="12.75">
      <c r="A2579" s="34">
        <v>2573</v>
      </c>
      <c r="B2579" s="59"/>
      <c r="C2579" s="59"/>
      <c r="D2579" s="13"/>
      <c r="E2579" s="13"/>
    </row>
    <row r="2580" spans="1:5" ht="12.75">
      <c r="A2580" s="34">
        <v>2574</v>
      </c>
      <c r="B2580" s="59"/>
      <c r="C2580" s="59"/>
      <c r="D2580" s="13"/>
      <c r="E2580" s="13"/>
    </row>
    <row r="2581" spans="1:5" ht="12.75">
      <c r="A2581" s="34">
        <v>2575</v>
      </c>
      <c r="B2581" s="59"/>
      <c r="C2581" s="59"/>
      <c r="D2581" s="13"/>
      <c r="E2581" s="13"/>
    </row>
    <row r="2582" spans="1:5" ht="12.75">
      <c r="A2582" s="34">
        <v>2576</v>
      </c>
      <c r="B2582" s="59"/>
      <c r="C2582" s="59"/>
      <c r="D2582" s="13"/>
      <c r="E2582" s="13"/>
    </row>
    <row r="2583" spans="1:5" ht="12.75">
      <c r="A2583" s="34">
        <v>2577</v>
      </c>
      <c r="B2583" s="59"/>
      <c r="C2583" s="59"/>
      <c r="D2583" s="13"/>
      <c r="E2583" s="13"/>
    </row>
    <row r="2584" spans="1:5" ht="12.75">
      <c r="A2584" s="34">
        <v>2578</v>
      </c>
      <c r="B2584" s="59"/>
      <c r="C2584" s="59"/>
      <c r="D2584" s="13"/>
      <c r="E2584" s="13"/>
    </row>
    <row r="2585" spans="1:5" ht="12.75">
      <c r="A2585" s="34">
        <v>2579</v>
      </c>
      <c r="B2585" s="59"/>
      <c r="C2585" s="59"/>
      <c r="D2585" s="13"/>
      <c r="E2585" s="13"/>
    </row>
    <row r="2586" spans="1:5" ht="12.75">
      <c r="A2586" s="34">
        <v>2580</v>
      </c>
      <c r="B2586" s="59"/>
      <c r="C2586" s="59"/>
      <c r="D2586" s="13"/>
      <c r="E2586" s="13"/>
    </row>
    <row r="2587" spans="1:5" ht="12.75">
      <c r="A2587" s="34">
        <v>2581</v>
      </c>
      <c r="B2587" s="59"/>
      <c r="C2587" s="59"/>
      <c r="D2587" s="13"/>
      <c r="E2587" s="13"/>
    </row>
    <row r="2588" spans="1:5" ht="12.75">
      <c r="A2588" s="34">
        <v>2582</v>
      </c>
      <c r="B2588" s="59"/>
      <c r="C2588" s="59"/>
      <c r="D2588" s="13"/>
      <c r="E2588" s="13"/>
    </row>
    <row r="2589" spans="1:5" ht="12.75">
      <c r="A2589" s="34">
        <v>2583</v>
      </c>
      <c r="B2589" s="59"/>
      <c r="C2589" s="59"/>
      <c r="D2589" s="13"/>
      <c r="E2589" s="13"/>
    </row>
    <row r="2590" spans="1:5" ht="12.75">
      <c r="A2590" s="34">
        <v>2584</v>
      </c>
      <c r="B2590" s="59"/>
      <c r="C2590" s="59"/>
      <c r="D2590" s="13"/>
      <c r="E2590" s="13"/>
    </row>
    <row r="2591" spans="1:5" ht="12.75">
      <c r="A2591" s="34">
        <v>2585</v>
      </c>
      <c r="B2591" s="59"/>
      <c r="C2591" s="59"/>
      <c r="D2591" s="13"/>
      <c r="E2591" s="13"/>
    </row>
    <row r="2592" spans="1:5" ht="12.75">
      <c r="A2592" s="34">
        <v>2586</v>
      </c>
      <c r="B2592" s="59"/>
      <c r="C2592" s="59"/>
      <c r="D2592" s="13"/>
      <c r="E2592" s="13"/>
    </row>
    <row r="2593" spans="1:5" ht="12.75">
      <c r="A2593" s="34">
        <v>2587</v>
      </c>
      <c r="B2593" s="59"/>
      <c r="C2593" s="59"/>
      <c r="D2593" s="13"/>
      <c r="E2593" s="13"/>
    </row>
    <row r="2594" spans="1:5" ht="12.75">
      <c r="A2594" s="34">
        <v>2588</v>
      </c>
      <c r="B2594" s="59"/>
      <c r="C2594" s="59"/>
      <c r="D2594" s="13"/>
      <c r="E2594" s="13"/>
    </row>
    <row r="2595" spans="1:5" ht="12.75">
      <c r="A2595" s="34">
        <v>2589</v>
      </c>
      <c r="B2595" s="59"/>
      <c r="C2595" s="59"/>
      <c r="D2595" s="13"/>
      <c r="E2595" s="13"/>
    </row>
    <row r="2596" spans="1:5" ht="12.75">
      <c r="A2596" s="34">
        <v>2590</v>
      </c>
      <c r="B2596" s="59"/>
      <c r="C2596" s="59"/>
      <c r="D2596" s="13"/>
      <c r="E2596" s="13"/>
    </row>
    <row r="2597" spans="1:5" ht="12.75">
      <c r="A2597" s="34">
        <v>2591</v>
      </c>
      <c r="B2597" s="59"/>
      <c r="C2597" s="59"/>
      <c r="D2597" s="13"/>
      <c r="E2597" s="13"/>
    </row>
    <row r="2598" spans="1:5" ht="12.75">
      <c r="A2598" s="34">
        <v>2592</v>
      </c>
      <c r="B2598" s="59"/>
      <c r="C2598" s="59"/>
      <c r="D2598" s="13"/>
      <c r="E2598" s="13"/>
    </row>
    <row r="2599" spans="1:5" ht="12.75">
      <c r="A2599" s="34">
        <v>2593</v>
      </c>
      <c r="B2599" s="59"/>
      <c r="C2599" s="59"/>
      <c r="D2599" s="13"/>
      <c r="E2599" s="13"/>
    </row>
    <row r="2600" spans="1:5" ht="12.75">
      <c r="A2600" s="34">
        <v>2594</v>
      </c>
      <c r="B2600" s="59"/>
      <c r="C2600" s="59"/>
      <c r="D2600" s="13"/>
      <c r="E2600" s="13"/>
    </row>
    <row r="2601" spans="1:5" ht="12.75">
      <c r="A2601" s="34">
        <v>2595</v>
      </c>
      <c r="B2601" s="59"/>
      <c r="C2601" s="59"/>
      <c r="D2601" s="13"/>
      <c r="E2601" s="13"/>
    </row>
    <row r="2602" spans="1:5" ht="12.75">
      <c r="A2602" s="34">
        <v>2596</v>
      </c>
      <c r="B2602" s="59"/>
      <c r="C2602" s="59"/>
      <c r="D2602" s="13"/>
      <c r="E2602" s="13"/>
    </row>
    <row r="2603" spans="1:5" ht="12.75">
      <c r="A2603" s="34">
        <v>2597</v>
      </c>
      <c r="B2603" s="59"/>
      <c r="C2603" s="59"/>
      <c r="D2603" s="13"/>
      <c r="E2603" s="13"/>
    </row>
    <row r="2604" spans="1:5" ht="12.75">
      <c r="A2604" s="34">
        <v>2598</v>
      </c>
      <c r="B2604" s="59"/>
      <c r="C2604" s="59"/>
      <c r="D2604" s="13"/>
      <c r="E2604" s="13"/>
    </row>
    <row r="2605" spans="1:5" ht="12.75">
      <c r="A2605" s="34">
        <v>2599</v>
      </c>
      <c r="B2605" s="59"/>
      <c r="C2605" s="59"/>
      <c r="D2605" s="13"/>
      <c r="E2605" s="13"/>
    </row>
    <row r="2606" spans="1:5" ht="12.75">
      <c r="A2606" s="34">
        <v>2600</v>
      </c>
      <c r="B2606" s="59"/>
      <c r="C2606" s="59"/>
      <c r="D2606" s="13"/>
      <c r="E2606" s="13"/>
    </row>
    <row r="2607" spans="1:5" ht="12.75">
      <c r="A2607" s="34">
        <v>2601</v>
      </c>
      <c r="B2607" s="59"/>
      <c r="C2607" s="59"/>
      <c r="D2607" s="13"/>
      <c r="E2607" s="13"/>
    </row>
    <row r="2608" spans="1:5" ht="12.75">
      <c r="A2608" s="34">
        <v>2602</v>
      </c>
      <c r="B2608" s="59"/>
      <c r="C2608" s="59"/>
      <c r="D2608" s="13"/>
      <c r="E2608" s="13"/>
    </row>
    <row r="2609" spans="1:5" ht="12.75">
      <c r="A2609" s="34">
        <v>2603</v>
      </c>
      <c r="B2609" s="59"/>
      <c r="C2609" s="59"/>
      <c r="D2609" s="13"/>
      <c r="E2609" s="13"/>
    </row>
    <row r="2610" spans="1:5" ht="12.75">
      <c r="A2610" s="34">
        <v>2604</v>
      </c>
      <c r="B2610" s="59"/>
      <c r="C2610" s="59"/>
      <c r="D2610" s="13"/>
      <c r="E2610" s="13"/>
    </row>
    <row r="2611" spans="1:5" ht="12.75">
      <c r="A2611" s="34">
        <v>2605</v>
      </c>
      <c r="B2611" s="59"/>
      <c r="C2611" s="59"/>
      <c r="D2611" s="13"/>
      <c r="E2611" s="13"/>
    </row>
    <row r="2612" spans="1:5" ht="12.75">
      <c r="A2612" s="34">
        <v>2606</v>
      </c>
      <c r="B2612" s="59"/>
      <c r="C2612" s="59"/>
      <c r="D2612" s="13"/>
      <c r="E2612" s="13"/>
    </row>
    <row r="2613" spans="1:5" ht="12.75">
      <c r="A2613" s="34">
        <v>2607</v>
      </c>
      <c r="B2613" s="59"/>
      <c r="C2613" s="59"/>
      <c r="D2613" s="13"/>
      <c r="E2613" s="13"/>
    </row>
    <row r="2614" spans="1:5" ht="12.75">
      <c r="A2614" s="34">
        <v>2608</v>
      </c>
      <c r="B2614" s="59"/>
      <c r="C2614" s="59"/>
      <c r="D2614" s="13"/>
      <c r="E2614" s="13"/>
    </row>
    <row r="2615" spans="1:5" ht="12.75">
      <c r="A2615" s="34">
        <v>2609</v>
      </c>
      <c r="B2615" s="59"/>
      <c r="C2615" s="59"/>
      <c r="D2615" s="13"/>
      <c r="E2615" s="13"/>
    </row>
    <row r="2616" spans="1:5" ht="12.75">
      <c r="A2616" s="34">
        <v>2610</v>
      </c>
      <c r="B2616" s="59"/>
      <c r="C2616" s="59"/>
      <c r="D2616" s="13"/>
      <c r="E2616" s="13"/>
    </row>
    <row r="2617" spans="1:5" ht="12.75">
      <c r="A2617" s="34">
        <v>2611</v>
      </c>
      <c r="B2617" s="59"/>
      <c r="C2617" s="59"/>
      <c r="D2617" s="13"/>
      <c r="E2617" s="13"/>
    </row>
    <row r="2618" spans="1:5" ht="12.75">
      <c r="A2618" s="34">
        <v>2612</v>
      </c>
      <c r="B2618" s="59"/>
      <c r="C2618" s="59"/>
      <c r="D2618" s="13"/>
      <c r="E2618" s="13"/>
    </row>
    <row r="2619" spans="1:5" ht="12.75">
      <c r="A2619" s="34">
        <v>2613</v>
      </c>
      <c r="B2619" s="59"/>
      <c r="C2619" s="59"/>
      <c r="D2619" s="13"/>
      <c r="E2619" s="13"/>
    </row>
    <row r="2620" spans="1:5" ht="12.75">
      <c r="A2620" s="34">
        <v>2614</v>
      </c>
      <c r="B2620" s="59"/>
      <c r="C2620" s="59"/>
      <c r="D2620" s="13"/>
      <c r="E2620" s="13"/>
    </row>
    <row r="2621" spans="1:5" ht="12.75">
      <c r="A2621" s="34">
        <v>2615</v>
      </c>
      <c r="B2621" s="59"/>
      <c r="C2621" s="59"/>
      <c r="D2621" s="13"/>
      <c r="E2621" s="13"/>
    </row>
    <row r="2622" spans="1:5" ht="12.75">
      <c r="A2622" s="34">
        <v>2616</v>
      </c>
      <c r="B2622" s="59"/>
      <c r="C2622" s="59"/>
      <c r="D2622" s="13"/>
      <c r="E2622" s="13"/>
    </row>
    <row r="2623" spans="1:5" ht="12.75">
      <c r="A2623" s="34">
        <v>2617</v>
      </c>
      <c r="B2623" s="59"/>
      <c r="C2623" s="59"/>
      <c r="D2623" s="13"/>
      <c r="E2623" s="13"/>
    </row>
    <row r="2624" spans="1:5" ht="12.75">
      <c r="A2624" s="34">
        <v>2618</v>
      </c>
      <c r="B2624" s="59"/>
      <c r="C2624" s="59"/>
      <c r="D2624" s="13"/>
      <c r="E2624" s="13"/>
    </row>
    <row r="2625" spans="1:5" ht="12.75">
      <c r="A2625" s="34">
        <v>2619</v>
      </c>
      <c r="B2625" s="59"/>
      <c r="C2625" s="59"/>
      <c r="D2625" s="13"/>
      <c r="E2625" s="13"/>
    </row>
    <row r="2626" spans="1:5" ht="12.75">
      <c r="A2626" s="34">
        <v>2620</v>
      </c>
      <c r="B2626" s="59"/>
      <c r="C2626" s="59"/>
      <c r="D2626" s="13"/>
      <c r="E2626" s="13"/>
    </row>
    <row r="2627" spans="1:5" ht="12.75">
      <c r="A2627" s="34">
        <v>2621</v>
      </c>
      <c r="B2627" s="59"/>
      <c r="C2627" s="59"/>
      <c r="D2627" s="13"/>
      <c r="E2627" s="13"/>
    </row>
    <row r="2628" spans="1:5" ht="12.75">
      <c r="A2628" s="34">
        <v>2622</v>
      </c>
      <c r="B2628" s="59"/>
      <c r="C2628" s="59"/>
      <c r="D2628" s="13"/>
      <c r="E2628" s="13"/>
    </row>
    <row r="2629" spans="1:5" ht="12.75">
      <c r="A2629" s="34">
        <v>2623</v>
      </c>
      <c r="B2629" s="59"/>
      <c r="C2629" s="59"/>
      <c r="D2629" s="13"/>
      <c r="E2629" s="13"/>
    </row>
    <row r="2630" spans="1:5" ht="12.75">
      <c r="A2630" s="34">
        <v>2624</v>
      </c>
      <c r="B2630" s="59"/>
      <c r="C2630" s="59"/>
      <c r="D2630" s="13"/>
      <c r="E2630" s="13"/>
    </row>
    <row r="2631" spans="1:5" ht="12.75">
      <c r="A2631" s="34">
        <v>2625</v>
      </c>
      <c r="B2631" s="59"/>
      <c r="C2631" s="59"/>
      <c r="D2631" s="13"/>
      <c r="E2631" s="13"/>
    </row>
    <row r="2632" spans="1:5" ht="12.75">
      <c r="A2632" s="34">
        <v>2626</v>
      </c>
      <c r="B2632" s="59"/>
      <c r="C2632" s="59"/>
      <c r="D2632" s="13"/>
      <c r="E2632" s="13"/>
    </row>
    <row r="2633" spans="1:5" ht="12.75">
      <c r="A2633" s="34">
        <v>2627</v>
      </c>
      <c r="B2633" s="59"/>
      <c r="C2633" s="59"/>
      <c r="D2633" s="13"/>
      <c r="E2633" s="13"/>
    </row>
    <row r="2634" spans="1:5" ht="12.75">
      <c r="A2634" s="34">
        <v>2628</v>
      </c>
      <c r="B2634" s="59"/>
      <c r="C2634" s="59"/>
      <c r="D2634" s="13"/>
      <c r="E2634" s="13"/>
    </row>
    <row r="2635" spans="1:5" ht="12.75">
      <c r="A2635" s="34">
        <v>2629</v>
      </c>
      <c r="B2635" s="59"/>
      <c r="C2635" s="59"/>
      <c r="D2635" s="13"/>
      <c r="E2635" s="13"/>
    </row>
    <row r="2636" spans="1:5" ht="12.75">
      <c r="A2636" s="34">
        <v>2630</v>
      </c>
      <c r="B2636" s="59"/>
      <c r="C2636" s="59"/>
      <c r="D2636" s="13"/>
      <c r="E2636" s="13"/>
    </row>
    <row r="2637" spans="1:5" ht="12.75">
      <c r="A2637" s="34">
        <v>2631</v>
      </c>
      <c r="B2637" s="59"/>
      <c r="C2637" s="59"/>
      <c r="D2637" s="13"/>
      <c r="E2637" s="13"/>
    </row>
    <row r="2638" spans="1:5" ht="12.75">
      <c r="A2638" s="34">
        <v>2632</v>
      </c>
      <c r="B2638" s="59"/>
      <c r="C2638" s="59"/>
      <c r="D2638" s="13"/>
      <c r="E2638" s="13"/>
    </row>
    <row r="2639" spans="1:5" ht="12.75">
      <c r="A2639" s="34">
        <v>2633</v>
      </c>
      <c r="B2639" s="59"/>
      <c r="C2639" s="59"/>
      <c r="D2639" s="13"/>
      <c r="E2639" s="13"/>
    </row>
    <row r="2640" spans="1:5" ht="12.75">
      <c r="A2640" s="34">
        <v>2634</v>
      </c>
      <c r="B2640" s="59"/>
      <c r="C2640" s="59"/>
      <c r="D2640" s="13"/>
      <c r="E2640" s="13"/>
    </row>
    <row r="2641" spans="1:5" ht="12.75">
      <c r="A2641" s="34">
        <v>2635</v>
      </c>
      <c r="B2641" s="59"/>
      <c r="C2641" s="59"/>
      <c r="D2641" s="13"/>
      <c r="E2641" s="13"/>
    </row>
    <row r="2642" spans="1:5" ht="12.75">
      <c r="A2642" s="34">
        <v>2636</v>
      </c>
      <c r="B2642" s="59"/>
      <c r="C2642" s="59"/>
      <c r="D2642" s="13"/>
      <c r="E2642" s="13"/>
    </row>
    <row r="2643" spans="1:5" ht="12.75">
      <c r="A2643" s="34">
        <v>2637</v>
      </c>
      <c r="B2643" s="59"/>
      <c r="C2643" s="59"/>
      <c r="D2643" s="13"/>
      <c r="E2643" s="13"/>
    </row>
    <row r="2644" spans="1:5" ht="12.75">
      <c r="A2644" s="34">
        <v>2638</v>
      </c>
      <c r="B2644" s="59"/>
      <c r="C2644" s="59"/>
      <c r="D2644" s="13"/>
      <c r="E2644" s="13"/>
    </row>
    <row r="2645" spans="1:5" ht="12.75">
      <c r="A2645" s="34">
        <v>2639</v>
      </c>
      <c r="B2645" s="59"/>
      <c r="C2645" s="59"/>
      <c r="D2645" s="13"/>
      <c r="E2645" s="13"/>
    </row>
    <row r="2646" spans="1:5" ht="12.75">
      <c r="A2646" s="34">
        <v>2640</v>
      </c>
      <c r="B2646" s="59"/>
      <c r="C2646" s="59"/>
      <c r="D2646" s="13"/>
      <c r="E2646" s="13"/>
    </row>
    <row r="2647" spans="1:5" ht="12.75">
      <c r="A2647" s="34">
        <v>2641</v>
      </c>
      <c r="B2647" s="59"/>
      <c r="C2647" s="59"/>
      <c r="D2647" s="13"/>
      <c r="E2647" s="13"/>
    </row>
    <row r="2648" spans="1:5" ht="12.75">
      <c r="A2648" s="34">
        <v>2642</v>
      </c>
      <c r="B2648" s="59"/>
      <c r="C2648" s="59"/>
      <c r="D2648" s="13"/>
      <c r="E2648" s="13"/>
    </row>
    <row r="2649" spans="1:5" ht="12.75">
      <c r="A2649" s="34">
        <v>2643</v>
      </c>
      <c r="B2649" s="59"/>
      <c r="C2649" s="59"/>
      <c r="D2649" s="13"/>
      <c r="E2649" s="13"/>
    </row>
    <row r="2650" spans="1:5" ht="12.75">
      <c r="A2650" s="34">
        <v>2644</v>
      </c>
      <c r="B2650" s="59"/>
      <c r="C2650" s="59"/>
      <c r="D2650" s="13"/>
      <c r="E2650" s="13"/>
    </row>
    <row r="2651" spans="1:5" ht="12.75">
      <c r="A2651" s="34">
        <v>2645</v>
      </c>
      <c r="B2651" s="59"/>
      <c r="C2651" s="59"/>
      <c r="D2651" s="13"/>
      <c r="E2651" s="13"/>
    </row>
    <row r="2652" spans="1:5" ht="12.75">
      <c r="A2652" s="34">
        <v>2646</v>
      </c>
      <c r="B2652" s="59"/>
      <c r="C2652" s="59"/>
      <c r="D2652" s="13"/>
      <c r="E2652" s="13"/>
    </row>
    <row r="2653" spans="1:5" ht="12.75">
      <c r="A2653" s="34">
        <v>2647</v>
      </c>
      <c r="B2653" s="59"/>
      <c r="C2653" s="59"/>
      <c r="D2653" s="13"/>
      <c r="E2653" s="13"/>
    </row>
    <row r="2654" spans="1:5" ht="12.75">
      <c r="A2654" s="34">
        <v>2648</v>
      </c>
      <c r="B2654" s="59"/>
      <c r="C2654" s="59"/>
      <c r="D2654" s="13"/>
      <c r="E2654" s="13"/>
    </row>
    <row r="2655" spans="1:5" ht="12.75">
      <c r="A2655" s="34">
        <v>2649</v>
      </c>
      <c r="B2655" s="59"/>
      <c r="C2655" s="59"/>
      <c r="D2655" s="13"/>
      <c r="E2655" s="13"/>
    </row>
    <row r="2656" spans="1:5" ht="12.75">
      <c r="A2656" s="34">
        <v>2650</v>
      </c>
      <c r="B2656" s="59"/>
      <c r="C2656" s="59"/>
      <c r="D2656" s="13"/>
      <c r="E2656" s="13"/>
    </row>
    <row r="2657" spans="1:5" ht="12.75">
      <c r="A2657" s="34">
        <v>2651</v>
      </c>
      <c r="B2657" s="59"/>
      <c r="C2657" s="59"/>
      <c r="D2657" s="13"/>
      <c r="E2657" s="13"/>
    </row>
    <row r="2658" spans="1:5" ht="12.75">
      <c r="A2658" s="34">
        <v>2652</v>
      </c>
      <c r="B2658" s="59"/>
      <c r="C2658" s="59"/>
      <c r="D2658" s="13"/>
      <c r="E2658" s="13"/>
    </row>
    <row r="2659" spans="1:5" ht="12.75">
      <c r="A2659" s="34">
        <v>2653</v>
      </c>
      <c r="B2659" s="59"/>
      <c r="C2659" s="59"/>
      <c r="D2659" s="13"/>
      <c r="E2659" s="13"/>
    </row>
    <row r="2660" spans="1:5" ht="12.75">
      <c r="A2660" s="34">
        <v>2654</v>
      </c>
      <c r="B2660" s="59"/>
      <c r="C2660" s="59"/>
      <c r="D2660" s="13"/>
      <c r="E2660" s="13"/>
    </row>
    <row r="2661" spans="1:5" ht="12.75">
      <c r="A2661" s="34">
        <v>2655</v>
      </c>
      <c r="B2661" s="59"/>
      <c r="C2661" s="59"/>
      <c r="D2661" s="13"/>
      <c r="E2661" s="13"/>
    </row>
    <row r="2662" spans="1:5" ht="12.75">
      <c r="A2662" s="34">
        <v>2656</v>
      </c>
      <c r="B2662" s="59"/>
      <c r="C2662" s="59"/>
      <c r="D2662" s="13"/>
      <c r="E2662" s="13"/>
    </row>
    <row r="2663" spans="1:5" ht="12.75">
      <c r="A2663" s="34">
        <v>2657</v>
      </c>
      <c r="B2663" s="59"/>
      <c r="C2663" s="59"/>
      <c r="D2663" s="13"/>
      <c r="E2663" s="13"/>
    </row>
    <row r="2664" spans="1:5" ht="12.75">
      <c r="A2664" s="34">
        <v>2658</v>
      </c>
      <c r="B2664" s="59"/>
      <c r="C2664" s="59"/>
      <c r="D2664" s="13"/>
      <c r="E2664" s="13"/>
    </row>
    <row r="2665" spans="1:5" ht="12.75">
      <c r="A2665" s="34">
        <v>2659</v>
      </c>
      <c r="B2665" s="59"/>
      <c r="C2665" s="59"/>
      <c r="D2665" s="13"/>
      <c r="E2665" s="13"/>
    </row>
    <row r="2666" spans="1:5" ht="12.75">
      <c r="A2666" s="34">
        <v>2660</v>
      </c>
      <c r="B2666" s="59"/>
      <c r="C2666" s="59"/>
      <c r="D2666" s="13"/>
      <c r="E2666" s="13"/>
    </row>
    <row r="2667" spans="1:5" ht="12.75">
      <c r="A2667" s="34">
        <v>2661</v>
      </c>
      <c r="B2667" s="59"/>
      <c r="C2667" s="59"/>
      <c r="D2667" s="13"/>
      <c r="E2667" s="13"/>
    </row>
    <row r="2668" spans="1:5" ht="12.75">
      <c r="A2668" s="34">
        <v>2662</v>
      </c>
      <c r="B2668" s="59"/>
      <c r="C2668" s="59"/>
      <c r="D2668" s="13"/>
      <c r="E2668" s="13"/>
    </row>
    <row r="2669" spans="1:5" ht="12.75">
      <c r="A2669" s="34">
        <v>2663</v>
      </c>
      <c r="B2669" s="59"/>
      <c r="C2669" s="59"/>
      <c r="D2669" s="13"/>
      <c r="E2669" s="13"/>
    </row>
    <row r="2670" spans="1:5" ht="12.75">
      <c r="A2670" s="34">
        <v>2664</v>
      </c>
      <c r="B2670" s="59"/>
      <c r="C2670" s="59"/>
      <c r="D2670" s="13"/>
      <c r="E2670" s="13"/>
    </row>
    <row r="2671" spans="1:5" ht="12.75">
      <c r="A2671" s="34">
        <v>2665</v>
      </c>
      <c r="B2671" s="59"/>
      <c r="C2671" s="59"/>
      <c r="D2671" s="13"/>
      <c r="E2671" s="13"/>
    </row>
    <row r="2672" spans="1:5" ht="12.75">
      <c r="A2672" s="34">
        <v>2666</v>
      </c>
      <c r="B2672" s="59"/>
      <c r="C2672" s="59"/>
      <c r="D2672" s="13"/>
      <c r="E2672" s="13"/>
    </row>
    <row r="2673" spans="1:5" ht="12.75">
      <c r="A2673" s="34">
        <v>2667</v>
      </c>
      <c r="B2673" s="59"/>
      <c r="C2673" s="59"/>
      <c r="D2673" s="13"/>
      <c r="E2673" s="13"/>
    </row>
    <row r="2674" spans="1:5" ht="12.75">
      <c r="A2674" s="34">
        <v>2668</v>
      </c>
      <c r="B2674" s="59"/>
      <c r="C2674" s="59"/>
      <c r="D2674" s="13"/>
      <c r="E2674" s="13"/>
    </row>
    <row r="2675" spans="1:5" ht="12.75">
      <c r="A2675" s="34">
        <v>2669</v>
      </c>
      <c r="B2675" s="59"/>
      <c r="C2675" s="59"/>
      <c r="D2675" s="13"/>
      <c r="E2675" s="13"/>
    </row>
    <row r="2676" spans="1:5" ht="12.75">
      <c r="A2676" s="34">
        <v>2670</v>
      </c>
      <c r="B2676" s="59"/>
      <c r="C2676" s="59"/>
      <c r="D2676" s="13"/>
      <c r="E2676" s="13"/>
    </row>
    <row r="2677" spans="1:5" ht="12.75">
      <c r="A2677" s="34">
        <v>2671</v>
      </c>
      <c r="B2677" s="59"/>
      <c r="C2677" s="59"/>
      <c r="D2677" s="13"/>
      <c r="E2677" s="13"/>
    </row>
    <row r="2678" spans="1:5" ht="12.75">
      <c r="A2678" s="34">
        <v>2672</v>
      </c>
      <c r="B2678" s="59"/>
      <c r="C2678" s="59"/>
      <c r="D2678" s="13"/>
      <c r="E2678" s="13"/>
    </row>
    <row r="2679" spans="1:5" ht="12.75">
      <c r="A2679" s="34">
        <v>2673</v>
      </c>
      <c r="B2679" s="59"/>
      <c r="C2679" s="59"/>
      <c r="D2679" s="13"/>
      <c r="E2679" s="13"/>
    </row>
    <row r="2680" spans="1:5" ht="12.75">
      <c r="A2680" s="34">
        <v>2674</v>
      </c>
      <c r="B2680" s="59"/>
      <c r="C2680" s="59"/>
      <c r="D2680" s="13"/>
      <c r="E2680" s="13"/>
    </row>
    <row r="2681" spans="1:5" ht="12.75">
      <c r="A2681" s="34">
        <v>2675</v>
      </c>
      <c r="B2681" s="59"/>
      <c r="C2681" s="59"/>
      <c r="D2681" s="13"/>
      <c r="E2681" s="13"/>
    </row>
    <row r="2682" spans="1:5" ht="12.75">
      <c r="A2682" s="34">
        <v>2676</v>
      </c>
      <c r="B2682" s="59"/>
      <c r="C2682" s="59"/>
      <c r="D2682" s="13"/>
      <c r="E2682" s="13"/>
    </row>
    <row r="2683" spans="1:5" ht="12.75">
      <c r="A2683" s="34">
        <v>2677</v>
      </c>
      <c r="B2683" s="59"/>
      <c r="C2683" s="59"/>
      <c r="D2683" s="13"/>
      <c r="E2683" s="13"/>
    </row>
    <row r="2684" spans="1:5" ht="12.75">
      <c r="A2684" s="34">
        <v>2678</v>
      </c>
      <c r="B2684" s="59"/>
      <c r="C2684" s="59"/>
      <c r="D2684" s="13"/>
      <c r="E2684" s="13"/>
    </row>
    <row r="2685" spans="1:5" ht="12.75">
      <c r="A2685" s="34">
        <v>2679</v>
      </c>
      <c r="B2685" s="59"/>
      <c r="C2685" s="59"/>
      <c r="D2685" s="13"/>
      <c r="E2685" s="13"/>
    </row>
    <row r="2686" spans="1:5" ht="12.75">
      <c r="A2686" s="34">
        <v>2680</v>
      </c>
      <c r="B2686" s="59"/>
      <c r="C2686" s="59"/>
      <c r="D2686" s="13"/>
      <c r="E2686" s="13"/>
    </row>
    <row r="2687" spans="1:5" ht="12.75">
      <c r="A2687" s="34">
        <v>2681</v>
      </c>
      <c r="B2687" s="59"/>
      <c r="C2687" s="59"/>
      <c r="D2687" s="13"/>
      <c r="E2687" s="13"/>
    </row>
    <row r="2688" spans="1:5" ht="12.75">
      <c r="A2688" s="34">
        <v>2682</v>
      </c>
      <c r="B2688" s="59"/>
      <c r="C2688" s="59"/>
      <c r="D2688" s="13"/>
      <c r="E2688" s="13"/>
    </row>
    <row r="2689" spans="1:5" ht="12.75">
      <c r="A2689" s="34">
        <v>2683</v>
      </c>
      <c r="B2689" s="59"/>
      <c r="C2689" s="59"/>
      <c r="D2689" s="13"/>
      <c r="E2689" s="13"/>
    </row>
    <row r="2690" spans="1:5" ht="12.75">
      <c r="A2690" s="34">
        <v>2684</v>
      </c>
      <c r="B2690" s="59"/>
      <c r="C2690" s="59"/>
      <c r="D2690" s="13"/>
      <c r="E2690" s="13"/>
    </row>
    <row r="2691" spans="1:5" ht="12.75">
      <c r="A2691" s="34">
        <v>2685</v>
      </c>
      <c r="B2691" s="59"/>
      <c r="C2691" s="59"/>
      <c r="D2691" s="13"/>
      <c r="E2691" s="13"/>
    </row>
    <row r="2692" spans="1:5" ht="12.75">
      <c r="A2692" s="34">
        <v>2686</v>
      </c>
      <c r="B2692" s="59"/>
      <c r="C2692" s="59"/>
      <c r="D2692" s="13"/>
      <c r="E2692" s="13"/>
    </row>
    <row r="2693" spans="1:5" ht="12.75">
      <c r="A2693" s="34">
        <v>2687</v>
      </c>
      <c r="B2693" s="59"/>
      <c r="C2693" s="59"/>
      <c r="D2693" s="13"/>
      <c r="E2693" s="13"/>
    </row>
    <row r="2694" spans="1:5" ht="12.75">
      <c r="A2694" s="34">
        <v>2688</v>
      </c>
      <c r="B2694" s="59"/>
      <c r="C2694" s="59"/>
      <c r="D2694" s="13"/>
      <c r="E2694" s="13"/>
    </row>
    <row r="2695" spans="1:5" ht="12.75">
      <c r="A2695" s="34">
        <v>2689</v>
      </c>
      <c r="B2695" s="59"/>
      <c r="C2695" s="59"/>
      <c r="D2695" s="13"/>
      <c r="E2695" s="13"/>
    </row>
    <row r="2696" spans="1:5" ht="12.75">
      <c r="A2696" s="34">
        <v>2690</v>
      </c>
      <c r="B2696" s="59"/>
      <c r="C2696" s="59"/>
      <c r="D2696" s="13"/>
      <c r="E2696" s="13"/>
    </row>
    <row r="2697" spans="1:5" ht="12.75">
      <c r="A2697" s="34">
        <v>2691</v>
      </c>
      <c r="B2697" s="59"/>
      <c r="C2697" s="59"/>
      <c r="D2697" s="13"/>
      <c r="E2697" s="13"/>
    </row>
    <row r="2698" spans="1:5" ht="12.75">
      <c r="A2698" s="34">
        <v>2692</v>
      </c>
      <c r="B2698" s="59"/>
      <c r="C2698" s="59"/>
      <c r="D2698" s="13"/>
      <c r="E2698" s="13"/>
    </row>
    <row r="2699" spans="1:5" ht="12.75">
      <c r="A2699" s="34">
        <v>2693</v>
      </c>
      <c r="B2699" s="59"/>
      <c r="C2699" s="59"/>
      <c r="D2699" s="13"/>
      <c r="E2699" s="13"/>
    </row>
    <row r="2700" spans="1:5" ht="12.75">
      <c r="A2700" s="34">
        <v>2694</v>
      </c>
      <c r="B2700" s="59"/>
      <c r="C2700" s="59"/>
      <c r="D2700" s="13"/>
      <c r="E2700" s="13"/>
    </row>
    <row r="2701" spans="1:5" ht="12.75">
      <c r="A2701" s="34">
        <v>2695</v>
      </c>
      <c r="B2701" s="59"/>
      <c r="C2701" s="59"/>
      <c r="D2701" s="13"/>
      <c r="E2701" s="13"/>
    </row>
    <row r="2702" spans="1:5" ht="12.75">
      <c r="A2702" s="34">
        <v>2696</v>
      </c>
      <c r="B2702" s="59"/>
      <c r="C2702" s="59"/>
      <c r="D2702" s="13"/>
      <c r="E2702" s="13"/>
    </row>
    <row r="2703" spans="1:5" ht="12.75">
      <c r="A2703" s="34">
        <v>2697</v>
      </c>
      <c r="B2703" s="59"/>
      <c r="C2703" s="59"/>
      <c r="D2703" s="13"/>
      <c r="E2703" s="13"/>
    </row>
    <row r="2704" spans="1:5" ht="12.75">
      <c r="A2704" s="34">
        <v>2698</v>
      </c>
      <c r="B2704" s="59"/>
      <c r="C2704" s="59"/>
      <c r="D2704" s="13"/>
      <c r="E2704" s="13"/>
    </row>
    <row r="2705" spans="1:5" ht="12.75">
      <c r="A2705" s="34">
        <v>2699</v>
      </c>
      <c r="B2705" s="59"/>
      <c r="C2705" s="59"/>
      <c r="D2705" s="13"/>
      <c r="E2705" s="13"/>
    </row>
    <row r="2706" spans="1:5" ht="12.75">
      <c r="A2706" s="34">
        <v>2700</v>
      </c>
      <c r="B2706" s="59"/>
      <c r="C2706" s="59"/>
      <c r="D2706" s="13"/>
      <c r="E2706" s="13"/>
    </row>
    <row r="2707" spans="1:5" ht="12.75">
      <c r="A2707" s="34">
        <v>2701</v>
      </c>
      <c r="B2707" s="59"/>
      <c r="C2707" s="59"/>
      <c r="D2707" s="13"/>
      <c r="E2707" s="13"/>
    </row>
    <row r="2708" spans="1:5" ht="12.75">
      <c r="A2708" s="34">
        <v>2702</v>
      </c>
      <c r="B2708" s="59"/>
      <c r="C2708" s="59"/>
      <c r="D2708" s="13"/>
      <c r="E2708" s="13"/>
    </row>
    <row r="2709" spans="1:5" ht="12.75">
      <c r="A2709" s="34">
        <v>2703</v>
      </c>
      <c r="B2709" s="59"/>
      <c r="C2709" s="59"/>
      <c r="D2709" s="13"/>
      <c r="E2709" s="13"/>
    </row>
    <row r="2710" spans="1:5" ht="12.75">
      <c r="A2710" s="34">
        <v>2704</v>
      </c>
      <c r="B2710" s="59"/>
      <c r="C2710" s="59"/>
      <c r="D2710" s="13"/>
      <c r="E2710" s="13"/>
    </row>
    <row r="2711" spans="1:5" ht="12.75">
      <c r="A2711" s="34">
        <v>2705</v>
      </c>
      <c r="B2711" s="59"/>
      <c r="C2711" s="59"/>
      <c r="D2711" s="13"/>
      <c r="E2711" s="13"/>
    </row>
    <row r="2712" spans="1:5" ht="12.75">
      <c r="A2712" s="34">
        <v>2706</v>
      </c>
      <c r="B2712" s="59"/>
      <c r="C2712" s="59"/>
      <c r="D2712" s="13"/>
      <c r="E2712" s="13"/>
    </row>
    <row r="2713" spans="1:5" ht="12.75">
      <c r="A2713" s="34">
        <v>2707</v>
      </c>
      <c r="B2713" s="59"/>
      <c r="C2713" s="59"/>
      <c r="D2713" s="13"/>
      <c r="E2713" s="13"/>
    </row>
    <row r="2714" spans="1:5" ht="12.75">
      <c r="A2714" s="34">
        <v>2708</v>
      </c>
      <c r="B2714" s="59"/>
      <c r="C2714" s="59"/>
      <c r="D2714" s="13"/>
      <c r="E2714" s="13"/>
    </row>
    <row r="2715" spans="1:5" ht="12.75">
      <c r="A2715" s="34">
        <v>2709</v>
      </c>
      <c r="B2715" s="59"/>
      <c r="C2715" s="59"/>
      <c r="D2715" s="13"/>
      <c r="E2715" s="13"/>
    </row>
    <row r="2716" spans="1:5" ht="12.75">
      <c r="A2716" s="34">
        <v>2710</v>
      </c>
      <c r="B2716" s="59"/>
      <c r="C2716" s="59"/>
      <c r="D2716" s="13"/>
      <c r="E2716" s="13"/>
    </row>
    <row r="2717" spans="1:5" ht="12.75">
      <c r="A2717" s="34">
        <v>2711</v>
      </c>
      <c r="B2717" s="59"/>
      <c r="C2717" s="59"/>
      <c r="D2717" s="13"/>
      <c r="E2717" s="13"/>
    </row>
    <row r="2718" spans="1:5" ht="12.75">
      <c r="A2718" s="34">
        <v>2712</v>
      </c>
      <c r="B2718" s="59"/>
      <c r="C2718" s="59"/>
      <c r="D2718" s="13"/>
      <c r="E2718" s="13"/>
    </row>
    <row r="2719" spans="1:5" ht="12.75">
      <c r="A2719" s="34">
        <v>2713</v>
      </c>
      <c r="B2719" s="59"/>
      <c r="C2719" s="59"/>
      <c r="D2719" s="13"/>
      <c r="E2719" s="13"/>
    </row>
    <row r="2720" spans="1:5" ht="12.75">
      <c r="A2720" s="34">
        <v>2714</v>
      </c>
      <c r="B2720" s="59"/>
      <c r="C2720" s="59"/>
      <c r="D2720" s="13"/>
      <c r="E2720" s="13"/>
    </row>
    <row r="2721" spans="1:5" ht="12.75">
      <c r="A2721" s="34">
        <v>2715</v>
      </c>
      <c r="B2721" s="59"/>
      <c r="C2721" s="59"/>
      <c r="D2721" s="13"/>
      <c r="E2721" s="13"/>
    </row>
    <row r="2722" spans="1:5" ht="12.75">
      <c r="A2722" s="34">
        <v>2716</v>
      </c>
      <c r="B2722" s="59"/>
      <c r="C2722" s="59"/>
      <c r="D2722" s="13"/>
      <c r="E2722" s="13"/>
    </row>
    <row r="2723" spans="1:5" ht="12.75">
      <c r="A2723" s="34">
        <v>2717</v>
      </c>
      <c r="B2723" s="59"/>
      <c r="C2723" s="59"/>
      <c r="D2723" s="13"/>
      <c r="E2723" s="13"/>
    </row>
    <row r="2724" spans="1:5" ht="12.75">
      <c r="A2724" s="34">
        <v>2718</v>
      </c>
      <c r="B2724" s="59"/>
      <c r="C2724" s="59"/>
      <c r="D2724" s="13"/>
      <c r="E2724" s="13"/>
    </row>
    <row r="2725" spans="1:5" ht="12.75">
      <c r="A2725" s="34">
        <v>2719</v>
      </c>
      <c r="B2725" s="59"/>
      <c r="C2725" s="59"/>
      <c r="D2725" s="13"/>
      <c r="E2725" s="13"/>
    </row>
    <row r="2726" spans="1:5" ht="12.75">
      <c r="A2726" s="34">
        <v>2720</v>
      </c>
      <c r="B2726" s="59"/>
      <c r="C2726" s="59"/>
      <c r="D2726" s="13"/>
      <c r="E2726" s="13"/>
    </row>
    <row r="2727" spans="1:5" ht="12.75">
      <c r="A2727" s="34">
        <v>2721</v>
      </c>
      <c r="B2727" s="59"/>
      <c r="C2727" s="59"/>
      <c r="D2727" s="13"/>
      <c r="E2727" s="13"/>
    </row>
    <row r="2728" spans="1:5" ht="12.75">
      <c r="A2728" s="34">
        <v>2722</v>
      </c>
      <c r="B2728" s="59"/>
      <c r="C2728" s="59"/>
      <c r="D2728" s="13"/>
      <c r="E2728" s="13"/>
    </row>
    <row r="2729" spans="1:5" ht="12.75">
      <c r="A2729" s="34">
        <v>2723</v>
      </c>
      <c r="B2729" s="59"/>
      <c r="C2729" s="59"/>
      <c r="D2729" s="13"/>
      <c r="E2729" s="13"/>
    </row>
    <row r="2730" spans="1:5" ht="12.75">
      <c r="A2730" s="34">
        <v>2724</v>
      </c>
      <c r="B2730" s="59"/>
      <c r="C2730" s="59"/>
      <c r="D2730" s="13"/>
      <c r="E2730" s="13"/>
    </row>
    <row r="2731" spans="1:5" ht="12.75">
      <c r="A2731" s="34">
        <v>2725</v>
      </c>
      <c r="B2731" s="59"/>
      <c r="C2731" s="59"/>
      <c r="D2731" s="13"/>
      <c r="E2731" s="13"/>
    </row>
    <row r="2732" spans="1:5" ht="12.75">
      <c r="A2732" s="34">
        <v>2726</v>
      </c>
      <c r="B2732" s="59"/>
      <c r="C2732" s="59"/>
      <c r="D2732" s="13"/>
      <c r="E2732" s="13"/>
    </row>
    <row r="2733" spans="1:5" ht="12.75">
      <c r="A2733" s="34">
        <v>2727</v>
      </c>
      <c r="B2733" s="59"/>
      <c r="C2733" s="59"/>
      <c r="D2733" s="13"/>
      <c r="E2733" s="13"/>
    </row>
    <row r="2734" spans="1:5" ht="12.75">
      <c r="A2734" s="34">
        <v>2728</v>
      </c>
      <c r="B2734" s="59"/>
      <c r="C2734" s="59"/>
      <c r="D2734" s="13"/>
      <c r="E2734" s="13"/>
    </row>
    <row r="2735" spans="1:5" ht="12.75">
      <c r="A2735" s="34">
        <v>2729</v>
      </c>
      <c r="B2735" s="59"/>
      <c r="C2735" s="59"/>
      <c r="D2735" s="13"/>
      <c r="E2735" s="13"/>
    </row>
    <row r="2736" spans="1:5" ht="12.75">
      <c r="A2736" s="34">
        <v>2730</v>
      </c>
      <c r="B2736" s="59"/>
      <c r="C2736" s="59"/>
      <c r="D2736" s="13"/>
      <c r="E2736" s="13"/>
    </row>
    <row r="2737" spans="1:5" ht="12.75">
      <c r="A2737" s="34">
        <v>2731</v>
      </c>
      <c r="B2737" s="59"/>
      <c r="C2737" s="59"/>
      <c r="D2737" s="13"/>
      <c r="E2737" s="13"/>
    </row>
    <row r="2738" spans="1:5" ht="12.75">
      <c r="A2738" s="34">
        <v>2732</v>
      </c>
      <c r="B2738" s="59"/>
      <c r="C2738" s="59"/>
      <c r="D2738" s="13"/>
      <c r="E2738" s="13"/>
    </row>
    <row r="2739" spans="1:5" ht="12.75">
      <c r="A2739" s="34">
        <v>2733</v>
      </c>
      <c r="B2739" s="59"/>
      <c r="C2739" s="59"/>
      <c r="D2739" s="13"/>
      <c r="E2739" s="13"/>
    </row>
    <row r="2740" spans="1:5" ht="12.75">
      <c r="A2740" s="34">
        <v>2734</v>
      </c>
      <c r="B2740" s="59"/>
      <c r="C2740" s="59"/>
      <c r="D2740" s="13"/>
      <c r="E2740" s="13"/>
    </row>
    <row r="2741" spans="1:5" ht="12.75">
      <c r="A2741" s="34">
        <v>2735</v>
      </c>
      <c r="B2741" s="59"/>
      <c r="C2741" s="59"/>
      <c r="D2741" s="13"/>
      <c r="E2741" s="13"/>
    </row>
    <row r="2742" spans="1:5" ht="12.75">
      <c r="A2742" s="34">
        <v>2736</v>
      </c>
      <c r="B2742" s="59"/>
      <c r="C2742" s="59"/>
      <c r="D2742" s="13"/>
      <c r="E2742" s="13"/>
    </row>
    <row r="2743" spans="1:5" ht="12.75">
      <c r="A2743" s="34">
        <v>2737</v>
      </c>
      <c r="B2743" s="59"/>
      <c r="C2743" s="59"/>
      <c r="D2743" s="13"/>
      <c r="E2743" s="13"/>
    </row>
    <row r="2744" spans="1:5" ht="12.75">
      <c r="A2744" s="34">
        <v>2738</v>
      </c>
      <c r="B2744" s="59"/>
      <c r="C2744" s="59"/>
      <c r="D2744" s="13"/>
      <c r="E2744" s="13"/>
    </row>
    <row r="2745" spans="1:5" ht="12.75">
      <c r="A2745" s="34">
        <v>2739</v>
      </c>
      <c r="B2745" s="59"/>
      <c r="C2745" s="59"/>
      <c r="D2745" s="13"/>
      <c r="E2745" s="13"/>
    </row>
    <row r="2746" spans="1:5" ht="12.75">
      <c r="A2746" s="34">
        <v>2740</v>
      </c>
      <c r="B2746" s="59"/>
      <c r="C2746" s="59"/>
      <c r="D2746" s="13"/>
      <c r="E2746" s="13"/>
    </row>
    <row r="2747" spans="1:5" ht="12.75">
      <c r="A2747" s="34">
        <v>2741</v>
      </c>
      <c r="B2747" s="59"/>
      <c r="C2747" s="59"/>
      <c r="D2747" s="13"/>
      <c r="E2747" s="13"/>
    </row>
    <row r="2748" spans="1:5" ht="12.75">
      <c r="A2748" s="34">
        <v>2742</v>
      </c>
      <c r="B2748" s="59"/>
      <c r="C2748" s="59"/>
      <c r="D2748" s="13"/>
      <c r="E2748" s="13"/>
    </row>
    <row r="2749" spans="1:5" ht="12.75">
      <c r="A2749" s="34">
        <v>2743</v>
      </c>
      <c r="B2749" s="59"/>
      <c r="C2749" s="59"/>
      <c r="D2749" s="13"/>
      <c r="E2749" s="13"/>
    </row>
    <row r="2750" spans="1:5" ht="12.75">
      <c r="A2750" s="34">
        <v>2744</v>
      </c>
      <c r="B2750" s="59"/>
      <c r="C2750" s="59"/>
      <c r="D2750" s="13"/>
      <c r="E2750" s="13"/>
    </row>
    <row r="2751" spans="1:5" ht="12.75">
      <c r="A2751" s="34">
        <v>2745</v>
      </c>
      <c r="B2751" s="59"/>
      <c r="C2751" s="59"/>
      <c r="D2751" s="13"/>
      <c r="E2751" s="13"/>
    </row>
    <row r="2752" spans="1:5" ht="12.75">
      <c r="A2752" s="34">
        <v>2746</v>
      </c>
      <c r="B2752" s="59"/>
      <c r="C2752" s="59"/>
      <c r="D2752" s="13"/>
      <c r="E2752" s="13"/>
    </row>
    <row r="2753" spans="1:5" ht="12.75">
      <c r="A2753" s="34">
        <v>2747</v>
      </c>
      <c r="B2753" s="59"/>
      <c r="C2753" s="59"/>
      <c r="D2753" s="13"/>
      <c r="E2753" s="13"/>
    </row>
    <row r="2754" spans="1:5" ht="12.75">
      <c r="A2754" s="34">
        <v>2748</v>
      </c>
      <c r="B2754" s="59"/>
      <c r="C2754" s="59"/>
      <c r="D2754" s="13"/>
      <c r="E2754" s="13"/>
    </row>
    <row r="2755" spans="1:5" ht="12.75">
      <c r="A2755" s="34">
        <v>2749</v>
      </c>
      <c r="B2755" s="59"/>
      <c r="C2755" s="59"/>
      <c r="D2755" s="13"/>
      <c r="E2755" s="13"/>
    </row>
    <row r="2756" spans="1:5" ht="12.75">
      <c r="A2756" s="34">
        <v>2750</v>
      </c>
      <c r="B2756" s="59"/>
      <c r="C2756" s="59"/>
      <c r="D2756" s="13"/>
      <c r="E2756" s="13"/>
    </row>
    <row r="2757" spans="1:5" ht="12.75">
      <c r="A2757" s="34">
        <v>2751</v>
      </c>
      <c r="B2757" s="59"/>
      <c r="C2757" s="59"/>
      <c r="D2757" s="13"/>
      <c r="E2757" s="13"/>
    </row>
    <row r="2758" spans="1:5" ht="12.75">
      <c r="A2758" s="34">
        <v>2752</v>
      </c>
      <c r="B2758" s="59"/>
      <c r="C2758" s="59"/>
      <c r="D2758" s="13"/>
      <c r="E2758" s="13"/>
    </row>
    <row r="2759" spans="1:5" ht="12.75">
      <c r="A2759" s="34">
        <v>2753</v>
      </c>
      <c r="B2759" s="59"/>
      <c r="C2759" s="59"/>
      <c r="D2759" s="13"/>
      <c r="E2759" s="13"/>
    </row>
    <row r="2760" spans="1:5" ht="12.75">
      <c r="A2760" s="34">
        <v>2754</v>
      </c>
      <c r="B2760" s="59"/>
      <c r="C2760" s="59"/>
      <c r="D2760" s="13"/>
      <c r="E2760" s="13"/>
    </row>
    <row r="2761" spans="1:5" ht="12.75">
      <c r="A2761" s="34">
        <v>2755</v>
      </c>
      <c r="B2761" s="59"/>
      <c r="C2761" s="59"/>
      <c r="D2761" s="13"/>
      <c r="E2761" s="13"/>
    </row>
    <row r="2762" spans="1:5" ht="12.75">
      <c r="A2762" s="34">
        <v>2756</v>
      </c>
      <c r="B2762" s="59"/>
      <c r="C2762" s="59"/>
      <c r="D2762" s="13"/>
      <c r="E2762" s="13"/>
    </row>
    <row r="2763" spans="1:5" ht="12.75">
      <c r="A2763" s="34">
        <v>2757</v>
      </c>
      <c r="B2763" s="59"/>
      <c r="C2763" s="59"/>
      <c r="D2763" s="13"/>
      <c r="E2763" s="13"/>
    </row>
    <row r="2764" spans="1:5" ht="12.75">
      <c r="A2764" s="34">
        <v>2758</v>
      </c>
      <c r="B2764" s="59"/>
      <c r="C2764" s="59"/>
      <c r="D2764" s="13"/>
      <c r="E2764" s="13"/>
    </row>
    <row r="2765" spans="1:5" ht="12.75">
      <c r="A2765" s="34">
        <v>2759</v>
      </c>
      <c r="B2765" s="59"/>
      <c r="C2765" s="59"/>
      <c r="D2765" s="13"/>
      <c r="E2765" s="13"/>
    </row>
    <row r="2766" spans="1:5" ht="12.75">
      <c r="A2766" s="34">
        <v>2760</v>
      </c>
      <c r="B2766" s="59"/>
      <c r="C2766" s="59"/>
      <c r="D2766" s="13"/>
      <c r="E2766" s="13"/>
    </row>
    <row r="2767" spans="1:5" ht="12.75">
      <c r="A2767" s="34">
        <v>2761</v>
      </c>
      <c r="B2767" s="59"/>
      <c r="C2767" s="59"/>
      <c r="D2767" s="13"/>
      <c r="E2767" s="13"/>
    </row>
    <row r="2768" spans="1:5" ht="12.75">
      <c r="A2768" s="34">
        <v>2762</v>
      </c>
      <c r="B2768" s="59"/>
      <c r="C2768" s="59"/>
      <c r="D2768" s="13"/>
      <c r="E2768" s="13"/>
    </row>
    <row r="2769" spans="1:5" ht="12.75">
      <c r="A2769" s="34">
        <v>2763</v>
      </c>
      <c r="B2769" s="59"/>
      <c r="C2769" s="59"/>
      <c r="D2769" s="13"/>
      <c r="E2769" s="13"/>
    </row>
    <row r="2770" spans="1:5" ht="12.75">
      <c r="A2770" s="34">
        <v>2764</v>
      </c>
      <c r="B2770" s="59"/>
      <c r="C2770" s="59"/>
      <c r="D2770" s="13"/>
      <c r="E2770" s="13"/>
    </row>
    <row r="2771" spans="1:5" ht="12.75">
      <c r="A2771" s="34">
        <v>2765</v>
      </c>
      <c r="B2771" s="59"/>
      <c r="C2771" s="59"/>
      <c r="D2771" s="13"/>
      <c r="E2771" s="13"/>
    </row>
    <row r="2772" spans="1:5" ht="12.75">
      <c r="A2772" s="34">
        <v>2766</v>
      </c>
      <c r="B2772" s="59"/>
      <c r="C2772" s="59"/>
      <c r="D2772" s="13"/>
      <c r="E2772" s="13"/>
    </row>
    <row r="2773" spans="1:5" ht="12.75">
      <c r="A2773" s="34">
        <v>2767</v>
      </c>
      <c r="B2773" s="59"/>
      <c r="C2773" s="59"/>
      <c r="D2773" s="13"/>
      <c r="E2773" s="13"/>
    </row>
    <row r="2774" spans="1:5" ht="12.75">
      <c r="A2774" s="34">
        <v>2768</v>
      </c>
      <c r="B2774" s="59"/>
      <c r="C2774" s="59"/>
      <c r="D2774" s="13"/>
      <c r="E2774" s="13"/>
    </row>
    <row r="2775" spans="1:5" ht="12.75">
      <c r="A2775" s="34">
        <v>2769</v>
      </c>
      <c r="B2775" s="59"/>
      <c r="C2775" s="59"/>
      <c r="D2775" s="13"/>
      <c r="E2775" s="13"/>
    </row>
    <row r="2776" spans="1:5" ht="12.75">
      <c r="A2776" s="34">
        <v>2770</v>
      </c>
      <c r="B2776" s="59"/>
      <c r="C2776" s="59"/>
      <c r="D2776" s="13"/>
      <c r="E2776" s="13"/>
    </row>
    <row r="2777" spans="1:5" ht="12.75">
      <c r="A2777" s="34">
        <v>2771</v>
      </c>
      <c r="B2777" s="59"/>
      <c r="C2777" s="59"/>
      <c r="D2777" s="13"/>
      <c r="E2777" s="13"/>
    </row>
    <row r="2778" spans="1:5" ht="12.75">
      <c r="A2778" s="34">
        <v>2772</v>
      </c>
      <c r="B2778" s="59"/>
      <c r="C2778" s="59"/>
      <c r="D2778" s="13"/>
      <c r="E2778" s="13"/>
    </row>
    <row r="2779" spans="1:5" ht="12.75">
      <c r="A2779" s="34">
        <v>2773</v>
      </c>
      <c r="B2779" s="59"/>
      <c r="C2779" s="59"/>
      <c r="D2779" s="13"/>
      <c r="E2779" s="13"/>
    </row>
    <row r="2780" spans="1:5" ht="12.75">
      <c r="A2780" s="34">
        <v>2774</v>
      </c>
      <c r="B2780" s="59"/>
      <c r="C2780" s="59"/>
      <c r="D2780" s="13"/>
      <c r="E2780" s="13"/>
    </row>
    <row r="2781" spans="1:5" ht="12.75">
      <c r="A2781" s="34">
        <v>2775</v>
      </c>
      <c r="B2781" s="59"/>
      <c r="C2781" s="59"/>
      <c r="D2781" s="13"/>
      <c r="E2781" s="13"/>
    </row>
    <row r="2782" spans="1:5" ht="12.75">
      <c r="A2782" s="34">
        <v>2776</v>
      </c>
      <c r="B2782" s="59"/>
      <c r="C2782" s="59"/>
      <c r="D2782" s="13"/>
      <c r="E2782" s="13"/>
    </row>
    <row r="2783" spans="1:5" ht="12.75">
      <c r="A2783" s="34">
        <v>2777</v>
      </c>
      <c r="B2783" s="59"/>
      <c r="C2783" s="59"/>
      <c r="D2783" s="13"/>
      <c r="E2783" s="13"/>
    </row>
    <row r="2784" spans="1:5" ht="12.75">
      <c r="A2784" s="34">
        <v>2778</v>
      </c>
      <c r="B2784" s="59"/>
      <c r="C2784" s="59"/>
      <c r="D2784" s="13"/>
      <c r="E2784" s="13"/>
    </row>
    <row r="2785" spans="1:5" ht="12.75">
      <c r="A2785" s="34">
        <v>2779</v>
      </c>
      <c r="B2785" s="59"/>
      <c r="C2785" s="59"/>
      <c r="D2785" s="13"/>
      <c r="E2785" s="13"/>
    </row>
    <row r="2786" spans="1:5" ht="12.75">
      <c r="A2786" s="34">
        <v>2780</v>
      </c>
      <c r="B2786" s="59"/>
      <c r="C2786" s="59"/>
      <c r="D2786" s="13"/>
      <c r="E2786" s="13"/>
    </row>
    <row r="2787" spans="1:5" ht="12.75">
      <c r="A2787" s="34">
        <v>2781</v>
      </c>
      <c r="B2787" s="59"/>
      <c r="C2787" s="59"/>
      <c r="D2787" s="13"/>
      <c r="E2787" s="13"/>
    </row>
    <row r="2788" spans="1:5" ht="12.75">
      <c r="A2788" s="34">
        <v>2782</v>
      </c>
      <c r="B2788" s="59"/>
      <c r="C2788" s="59"/>
      <c r="D2788" s="13"/>
      <c r="E2788" s="13"/>
    </row>
    <row r="2789" spans="1:5" ht="12.75">
      <c r="A2789" s="34">
        <v>2783</v>
      </c>
      <c r="B2789" s="59"/>
      <c r="C2789" s="59"/>
      <c r="D2789" s="13"/>
      <c r="E2789" s="13"/>
    </row>
    <row r="2790" spans="1:5" ht="12.75">
      <c r="A2790" s="34">
        <v>2784</v>
      </c>
      <c r="B2790" s="59"/>
      <c r="C2790" s="59"/>
      <c r="D2790" s="13"/>
      <c r="E2790" s="13"/>
    </row>
    <row r="2791" spans="1:5" ht="12.75">
      <c r="A2791" s="34">
        <v>2785</v>
      </c>
      <c r="B2791" s="59"/>
      <c r="C2791" s="59"/>
      <c r="D2791" s="13"/>
      <c r="E2791" s="13"/>
    </row>
    <row r="2792" spans="1:5" ht="12.75">
      <c r="A2792" s="34">
        <v>2786</v>
      </c>
      <c r="B2792" s="59"/>
      <c r="C2792" s="59"/>
      <c r="D2792" s="13"/>
      <c r="E2792" s="13"/>
    </row>
    <row r="2793" spans="1:5" ht="12.75">
      <c r="A2793" s="34">
        <v>2787</v>
      </c>
      <c r="B2793" s="59"/>
      <c r="C2793" s="59"/>
      <c r="D2793" s="13"/>
      <c r="E2793" s="13"/>
    </row>
    <row r="2794" spans="1:5" ht="12.75">
      <c r="A2794" s="34">
        <v>2788</v>
      </c>
      <c r="B2794" s="59"/>
      <c r="C2794" s="59"/>
      <c r="D2794" s="13"/>
      <c r="E2794" s="13"/>
    </row>
    <row r="2795" spans="1:5" ht="12.75">
      <c r="A2795" s="34">
        <v>2789</v>
      </c>
      <c r="B2795" s="59"/>
      <c r="C2795" s="59"/>
      <c r="D2795" s="13"/>
      <c r="E2795" s="13"/>
    </row>
    <row r="2796" spans="1:5" ht="12.75">
      <c r="A2796" s="34">
        <v>2790</v>
      </c>
      <c r="B2796" s="59"/>
      <c r="C2796" s="59"/>
      <c r="D2796" s="13"/>
      <c r="E2796" s="13"/>
    </row>
    <row r="2797" spans="1:5" ht="12.75">
      <c r="A2797" s="34">
        <v>2791</v>
      </c>
      <c r="B2797" s="59"/>
      <c r="C2797" s="59"/>
      <c r="D2797" s="13"/>
      <c r="E2797" s="13"/>
    </row>
    <row r="2798" spans="1:5" ht="12.75">
      <c r="A2798" s="34">
        <v>2792</v>
      </c>
      <c r="B2798" s="59"/>
      <c r="C2798" s="59"/>
      <c r="D2798" s="13"/>
      <c r="E2798" s="13"/>
    </row>
    <row r="2799" spans="1:5" ht="12.75">
      <c r="A2799" s="34">
        <v>2793</v>
      </c>
      <c r="B2799" s="59"/>
      <c r="C2799" s="59"/>
      <c r="D2799" s="13"/>
      <c r="E2799" s="13"/>
    </row>
    <row r="2800" spans="1:5" ht="12.75">
      <c r="A2800" s="34">
        <v>2794</v>
      </c>
      <c r="B2800" s="59"/>
      <c r="C2800" s="59"/>
      <c r="D2800" s="13"/>
      <c r="E2800" s="13"/>
    </row>
    <row r="2801" spans="1:5" ht="12.75">
      <c r="A2801" s="34">
        <v>2795</v>
      </c>
      <c r="B2801" s="59"/>
      <c r="C2801" s="59"/>
      <c r="D2801" s="13"/>
      <c r="E2801" s="13"/>
    </row>
    <row r="2802" spans="1:5" ht="12.75">
      <c r="A2802" s="34">
        <v>2796</v>
      </c>
      <c r="B2802" s="59"/>
      <c r="C2802" s="59"/>
      <c r="D2802" s="13"/>
      <c r="E2802" s="13"/>
    </row>
    <row r="2803" spans="1:5" ht="12.75">
      <c r="A2803" s="34">
        <v>2797</v>
      </c>
      <c r="B2803" s="59"/>
      <c r="C2803" s="59"/>
      <c r="D2803" s="13"/>
      <c r="E2803" s="13"/>
    </row>
    <row r="2804" spans="1:5" ht="12.75">
      <c r="A2804" s="34">
        <v>2798</v>
      </c>
      <c r="B2804" s="59"/>
      <c r="C2804" s="59"/>
      <c r="D2804" s="13"/>
      <c r="E2804" s="13"/>
    </row>
    <row r="2805" spans="1:5" ht="12.75">
      <c r="A2805" s="34">
        <v>2799</v>
      </c>
      <c r="B2805" s="59"/>
      <c r="C2805" s="59"/>
      <c r="D2805" s="13"/>
      <c r="E2805" s="13"/>
    </row>
    <row r="2806" spans="1:5" ht="12.75">
      <c r="A2806" s="34">
        <v>2800</v>
      </c>
      <c r="B2806" s="59"/>
      <c r="C2806" s="59"/>
      <c r="D2806" s="13"/>
      <c r="E2806" s="13"/>
    </row>
    <row r="2807" spans="1:5" ht="12.75">
      <c r="A2807" s="34">
        <v>2801</v>
      </c>
      <c r="B2807" s="59"/>
      <c r="C2807" s="59"/>
      <c r="D2807" s="13"/>
      <c r="E2807" s="13"/>
    </row>
    <row r="2808" spans="1:5" ht="12.75">
      <c r="A2808" s="34">
        <v>2802</v>
      </c>
      <c r="B2808" s="59"/>
      <c r="C2808" s="59"/>
      <c r="D2808" s="13"/>
      <c r="E2808" s="13"/>
    </row>
    <row r="2809" spans="1:5" ht="12.75">
      <c r="A2809" s="34">
        <v>2803</v>
      </c>
      <c r="B2809" s="59"/>
      <c r="C2809" s="59"/>
      <c r="D2809" s="13"/>
      <c r="E2809" s="13"/>
    </row>
    <row r="2810" spans="1:5" ht="12.75">
      <c r="A2810" s="34">
        <v>2804</v>
      </c>
      <c r="B2810" s="59"/>
      <c r="C2810" s="59"/>
      <c r="D2810" s="13"/>
      <c r="E2810" s="13"/>
    </row>
    <row r="2811" spans="1:5" ht="12.75">
      <c r="A2811" s="34">
        <v>2805</v>
      </c>
      <c r="B2811" s="59"/>
      <c r="C2811" s="59"/>
      <c r="D2811" s="13"/>
      <c r="E2811" s="13"/>
    </row>
    <row r="2812" spans="1:5" ht="12.75">
      <c r="A2812" s="34">
        <v>2806</v>
      </c>
      <c r="B2812" s="59"/>
      <c r="C2812" s="59"/>
      <c r="D2812" s="13"/>
      <c r="E2812" s="13"/>
    </row>
    <row r="2813" spans="1:5" ht="12.75">
      <c r="A2813" s="34">
        <v>2807</v>
      </c>
      <c r="B2813" s="59"/>
      <c r="C2813" s="59"/>
      <c r="D2813" s="13"/>
      <c r="E2813" s="13"/>
    </row>
    <row r="2814" spans="1:5" ht="12.75">
      <c r="A2814" s="34">
        <v>2808</v>
      </c>
      <c r="B2814" s="59"/>
      <c r="C2814" s="59"/>
      <c r="D2814" s="13"/>
      <c r="E2814" s="13"/>
    </row>
    <row r="2815" spans="1:5" ht="12.75">
      <c r="A2815" s="34">
        <v>2809</v>
      </c>
      <c r="B2815" s="59"/>
      <c r="C2815" s="59"/>
      <c r="D2815" s="13"/>
      <c r="E2815" s="13"/>
    </row>
    <row r="2816" spans="1:5" ht="12.75">
      <c r="A2816" s="34">
        <v>2810</v>
      </c>
      <c r="B2816" s="59"/>
      <c r="C2816" s="59"/>
      <c r="D2816" s="13"/>
      <c r="E2816" s="13"/>
    </row>
    <row r="2817" spans="1:5" ht="12.75">
      <c r="A2817" s="34">
        <v>2811</v>
      </c>
      <c r="B2817" s="59"/>
      <c r="C2817" s="59"/>
      <c r="D2817" s="13"/>
      <c r="E2817" s="13"/>
    </row>
    <row r="2818" spans="1:5" ht="12.75">
      <c r="A2818" s="34">
        <v>2812</v>
      </c>
      <c r="B2818" s="59"/>
      <c r="C2818" s="59"/>
      <c r="D2818" s="13"/>
      <c r="E2818" s="13"/>
    </row>
    <row r="2819" spans="1:5" ht="12.75">
      <c r="A2819" s="34">
        <v>2813</v>
      </c>
      <c r="B2819" s="59"/>
      <c r="C2819" s="59"/>
      <c r="D2819" s="13"/>
      <c r="E2819" s="13"/>
    </row>
    <row r="2820" spans="1:5" ht="12.75">
      <c r="A2820" s="34">
        <v>2814</v>
      </c>
      <c r="B2820" s="59"/>
      <c r="C2820" s="59"/>
      <c r="D2820" s="13"/>
      <c r="E2820" s="13"/>
    </row>
    <row r="2821" spans="1:5" ht="12.75">
      <c r="A2821" s="34">
        <v>2815</v>
      </c>
      <c r="B2821" s="59"/>
      <c r="C2821" s="59"/>
      <c r="D2821" s="13"/>
      <c r="E2821" s="13"/>
    </row>
    <row r="2822" spans="1:5" ht="12.75">
      <c r="A2822" s="34">
        <v>2816</v>
      </c>
      <c r="B2822" s="59"/>
      <c r="C2822" s="59"/>
      <c r="D2822" s="13"/>
      <c r="E2822" s="13"/>
    </row>
    <row r="2823" spans="1:5" ht="12.75">
      <c r="A2823" s="34">
        <v>2817</v>
      </c>
      <c r="B2823" s="59"/>
      <c r="C2823" s="59"/>
      <c r="D2823" s="13"/>
      <c r="E2823" s="13"/>
    </row>
    <row r="2824" spans="1:5" ht="12.75">
      <c r="A2824" s="34">
        <v>2818</v>
      </c>
      <c r="B2824" s="59"/>
      <c r="C2824" s="59"/>
      <c r="D2824" s="13"/>
      <c r="E2824" s="13"/>
    </row>
    <row r="2825" spans="1:5" ht="12.75">
      <c r="A2825" s="34">
        <v>2819</v>
      </c>
      <c r="B2825" s="59"/>
      <c r="C2825" s="59"/>
      <c r="D2825" s="13"/>
      <c r="E2825" s="13"/>
    </row>
    <row r="2826" spans="1:5" ht="12.75">
      <c r="A2826" s="34">
        <v>2820</v>
      </c>
      <c r="B2826" s="59"/>
      <c r="C2826" s="59"/>
      <c r="D2826" s="13"/>
      <c r="E2826" s="13"/>
    </row>
    <row r="2827" spans="1:5" ht="12.75">
      <c r="A2827" s="34">
        <v>2821</v>
      </c>
      <c r="B2827" s="59"/>
      <c r="C2827" s="59"/>
      <c r="D2827" s="13"/>
      <c r="E2827" s="13"/>
    </row>
    <row r="2828" spans="1:5" ht="12.75">
      <c r="A2828" s="34">
        <v>2822</v>
      </c>
      <c r="B2828" s="59"/>
      <c r="C2828" s="59"/>
      <c r="D2828" s="13"/>
      <c r="E2828" s="13"/>
    </row>
    <row r="2829" spans="1:5" ht="12.75">
      <c r="A2829" s="34">
        <v>2823</v>
      </c>
      <c r="B2829" s="59"/>
      <c r="C2829" s="59"/>
      <c r="D2829" s="13"/>
      <c r="E2829" s="13"/>
    </row>
    <row r="2830" spans="1:5" ht="12.75">
      <c r="A2830" s="34">
        <v>2824</v>
      </c>
      <c r="B2830" s="59"/>
      <c r="C2830" s="59"/>
      <c r="D2830" s="13"/>
      <c r="E2830" s="13"/>
    </row>
    <row r="2831" spans="1:5" ht="12.75">
      <c r="A2831" s="34">
        <v>2825</v>
      </c>
      <c r="B2831" s="59"/>
      <c r="C2831" s="59"/>
      <c r="D2831" s="13"/>
      <c r="E2831" s="13"/>
    </row>
    <row r="2832" spans="1:5" ht="12.75">
      <c r="A2832" s="34">
        <v>2826</v>
      </c>
      <c r="B2832" s="59"/>
      <c r="C2832" s="59"/>
      <c r="D2832" s="13"/>
      <c r="E2832" s="13"/>
    </row>
    <row r="2833" spans="1:5" ht="12.75">
      <c r="A2833" s="34">
        <v>2827</v>
      </c>
      <c r="B2833" s="59"/>
      <c r="C2833" s="59"/>
      <c r="D2833" s="13"/>
      <c r="E2833" s="13"/>
    </row>
    <row r="2834" spans="1:5" ht="12.75">
      <c r="A2834" s="34">
        <v>2828</v>
      </c>
      <c r="B2834" s="59"/>
      <c r="C2834" s="59"/>
      <c r="D2834" s="13"/>
      <c r="E2834" s="13"/>
    </row>
    <row r="2835" spans="1:5" ht="12.75">
      <c r="A2835" s="34">
        <v>2829</v>
      </c>
      <c r="B2835" s="59"/>
      <c r="C2835" s="59"/>
      <c r="D2835" s="13"/>
      <c r="E2835" s="13"/>
    </row>
    <row r="2836" spans="1:5" ht="12.75">
      <c r="A2836" s="34">
        <v>2830</v>
      </c>
      <c r="B2836" s="59"/>
      <c r="C2836" s="59"/>
      <c r="D2836" s="13"/>
      <c r="E2836" s="13"/>
    </row>
    <row r="2837" spans="1:5" ht="12.75">
      <c r="A2837" s="34">
        <v>2831</v>
      </c>
      <c r="B2837" s="59"/>
      <c r="C2837" s="59"/>
      <c r="D2837" s="13"/>
      <c r="E2837" s="13"/>
    </row>
    <row r="2838" spans="1:5" ht="12.75">
      <c r="A2838" s="34">
        <v>2832</v>
      </c>
      <c r="B2838" s="59"/>
      <c r="C2838" s="59"/>
      <c r="D2838" s="13"/>
      <c r="E2838" s="13"/>
    </row>
    <row r="2839" spans="1:5" ht="12.75">
      <c r="A2839" s="34">
        <v>2833</v>
      </c>
      <c r="B2839" s="59"/>
      <c r="C2839" s="59"/>
      <c r="D2839" s="13"/>
      <c r="E2839" s="13"/>
    </row>
    <row r="2840" spans="1:5" ht="12.75">
      <c r="A2840" s="34">
        <v>2834</v>
      </c>
      <c r="B2840" s="59"/>
      <c r="C2840" s="59"/>
      <c r="D2840" s="13"/>
      <c r="E2840" s="13"/>
    </row>
    <row r="2841" spans="1:5" ht="12.75">
      <c r="A2841" s="34">
        <v>2835</v>
      </c>
      <c r="B2841" s="59"/>
      <c r="C2841" s="59"/>
      <c r="D2841" s="13"/>
      <c r="E2841" s="13"/>
    </row>
    <row r="2842" spans="1:5" ht="12.75">
      <c r="A2842" s="34">
        <v>2836</v>
      </c>
      <c r="B2842" s="59"/>
      <c r="C2842" s="59"/>
      <c r="D2842" s="13"/>
      <c r="E2842" s="13"/>
    </row>
    <row r="2843" spans="1:5" ht="12.75">
      <c r="A2843" s="34">
        <v>2837</v>
      </c>
      <c r="B2843" s="59"/>
      <c r="C2843" s="59"/>
      <c r="D2843" s="13"/>
      <c r="E2843" s="13"/>
    </row>
    <row r="2844" spans="1:5" ht="12.75">
      <c r="A2844" s="34">
        <v>2838</v>
      </c>
      <c r="B2844" s="59"/>
      <c r="C2844" s="59"/>
      <c r="D2844" s="13"/>
      <c r="E2844" s="13"/>
    </row>
    <row r="2845" spans="1:5" ht="12.75">
      <c r="A2845" s="34">
        <v>2839</v>
      </c>
      <c r="B2845" s="59"/>
      <c r="C2845" s="59"/>
      <c r="D2845" s="13"/>
      <c r="E2845" s="13"/>
    </row>
    <row r="2846" spans="1:5" ht="12.75">
      <c r="A2846" s="34">
        <v>2840</v>
      </c>
      <c r="B2846" s="59"/>
      <c r="C2846" s="59"/>
      <c r="D2846" s="13"/>
      <c r="E2846" s="13"/>
    </row>
    <row r="2847" spans="1:5" ht="12.75">
      <c r="A2847" s="34">
        <v>2841</v>
      </c>
      <c r="B2847" s="59"/>
      <c r="C2847" s="59"/>
      <c r="D2847" s="13"/>
      <c r="E2847" s="13"/>
    </row>
    <row r="2848" spans="1:5" ht="12.75">
      <c r="A2848" s="34">
        <v>2842</v>
      </c>
      <c r="B2848" s="59"/>
      <c r="C2848" s="59"/>
      <c r="D2848" s="13"/>
      <c r="E2848" s="13"/>
    </row>
    <row r="2849" spans="1:5" ht="12.75">
      <c r="A2849" s="34">
        <v>2843</v>
      </c>
      <c r="B2849" s="59"/>
      <c r="C2849" s="59"/>
      <c r="D2849" s="13"/>
      <c r="E2849" s="13"/>
    </row>
    <row r="2850" spans="1:5" ht="12.75">
      <c r="A2850" s="34">
        <v>2844</v>
      </c>
      <c r="B2850" s="59"/>
      <c r="C2850" s="59"/>
      <c r="D2850" s="13"/>
      <c r="E2850" s="13"/>
    </row>
    <row r="2851" spans="1:5" ht="12.75">
      <c r="A2851" s="34">
        <v>2845</v>
      </c>
      <c r="B2851" s="59"/>
      <c r="C2851" s="59"/>
      <c r="D2851" s="13"/>
      <c r="E2851" s="13"/>
    </row>
    <row r="2852" spans="1:5" ht="12.75">
      <c r="A2852" s="34">
        <v>2846</v>
      </c>
      <c r="B2852" s="59"/>
      <c r="C2852" s="59"/>
      <c r="D2852" s="13"/>
      <c r="E2852" s="13"/>
    </row>
    <row r="2853" spans="1:5" ht="12.75">
      <c r="A2853" s="34">
        <v>2847</v>
      </c>
      <c r="B2853" s="59"/>
      <c r="C2853" s="59"/>
      <c r="D2853" s="13"/>
      <c r="E2853" s="13"/>
    </row>
    <row r="2854" spans="1:5" ht="12.75">
      <c r="A2854" s="34">
        <v>2848</v>
      </c>
      <c r="B2854" s="59"/>
      <c r="C2854" s="59"/>
      <c r="D2854" s="13"/>
      <c r="E2854" s="13"/>
    </row>
    <row r="2855" spans="1:5" ht="12.75">
      <c r="A2855" s="34">
        <v>2849</v>
      </c>
      <c r="B2855" s="59"/>
      <c r="C2855" s="59"/>
      <c r="D2855" s="13"/>
      <c r="E2855" s="13"/>
    </row>
    <row r="2856" spans="1:5" ht="12.75">
      <c r="A2856" s="34">
        <v>2850</v>
      </c>
      <c r="B2856" s="59"/>
      <c r="C2856" s="59"/>
      <c r="D2856" s="13"/>
      <c r="E2856" s="13"/>
    </row>
    <row r="2857" spans="1:5" ht="12.75">
      <c r="A2857" s="34">
        <v>2851</v>
      </c>
      <c r="B2857" s="59"/>
      <c r="C2857" s="59"/>
      <c r="D2857" s="13"/>
      <c r="E2857" s="13"/>
    </row>
    <row r="2858" spans="1:5" ht="12.75">
      <c r="A2858" s="34">
        <v>2852</v>
      </c>
      <c r="B2858" s="59"/>
      <c r="C2858" s="59"/>
      <c r="D2858" s="13"/>
      <c r="E2858" s="13"/>
    </row>
    <row r="2859" spans="1:5" ht="12.75">
      <c r="A2859" s="34">
        <v>2853</v>
      </c>
      <c r="B2859" s="59"/>
      <c r="C2859" s="59"/>
      <c r="D2859" s="13"/>
      <c r="E2859" s="13"/>
    </row>
    <row r="2860" spans="1:5" ht="12.75">
      <c r="A2860" s="34">
        <v>2854</v>
      </c>
      <c r="B2860" s="59"/>
      <c r="C2860" s="59"/>
      <c r="D2860" s="13"/>
      <c r="E2860" s="13"/>
    </row>
    <row r="2861" spans="1:5" ht="12.75">
      <c r="A2861" s="34">
        <v>2855</v>
      </c>
      <c r="B2861" s="59"/>
      <c r="C2861" s="59"/>
      <c r="D2861" s="13"/>
      <c r="E2861" s="13"/>
    </row>
    <row r="2862" spans="1:5" ht="12.75">
      <c r="A2862" s="34">
        <v>2856</v>
      </c>
      <c r="B2862" s="59"/>
      <c r="C2862" s="59"/>
      <c r="D2862" s="13"/>
      <c r="E2862" s="13"/>
    </row>
    <row r="2863" spans="1:5" ht="12.75">
      <c r="A2863" s="34">
        <v>2857</v>
      </c>
      <c r="B2863" s="59"/>
      <c r="C2863" s="59"/>
      <c r="D2863" s="13"/>
      <c r="E2863" s="13"/>
    </row>
    <row r="2864" spans="1:5" ht="12.75">
      <c r="A2864" s="34">
        <v>2858</v>
      </c>
      <c r="B2864" s="59"/>
      <c r="C2864" s="59"/>
      <c r="D2864" s="13"/>
      <c r="E2864" s="13"/>
    </row>
    <row r="2865" spans="1:5" ht="12.75">
      <c r="A2865" s="34">
        <v>2859</v>
      </c>
      <c r="B2865" s="59"/>
      <c r="C2865" s="59"/>
      <c r="D2865" s="13"/>
      <c r="E2865" s="13"/>
    </row>
    <row r="2866" spans="1:5" ht="12.75">
      <c r="A2866" s="34">
        <v>2860</v>
      </c>
      <c r="B2866" s="59"/>
      <c r="C2866" s="59"/>
      <c r="D2866" s="13"/>
      <c r="E2866" s="13"/>
    </row>
    <row r="2867" spans="1:5" ht="12.75">
      <c r="A2867" s="34">
        <v>2861</v>
      </c>
      <c r="B2867" s="59"/>
      <c r="C2867" s="59"/>
      <c r="D2867" s="13"/>
      <c r="E2867" s="13"/>
    </row>
    <row r="2868" spans="1:5" ht="12.75">
      <c r="A2868" s="34">
        <v>2862</v>
      </c>
      <c r="B2868" s="59"/>
      <c r="C2868" s="59"/>
      <c r="D2868" s="13"/>
      <c r="E2868" s="13"/>
    </row>
    <row r="2869" spans="1:5" ht="12.75">
      <c r="A2869" s="34">
        <v>2863</v>
      </c>
      <c r="B2869" s="59"/>
      <c r="C2869" s="59"/>
      <c r="D2869" s="13"/>
      <c r="E2869" s="13"/>
    </row>
    <row r="2870" spans="1:5" ht="12.75">
      <c r="A2870" s="34">
        <v>2864</v>
      </c>
      <c r="B2870" s="59"/>
      <c r="C2870" s="59"/>
      <c r="D2870" s="13"/>
      <c r="E2870" s="13"/>
    </row>
    <row r="2871" spans="1:5" ht="12.75">
      <c r="A2871" s="34">
        <v>2865</v>
      </c>
      <c r="B2871" s="59"/>
      <c r="C2871" s="59"/>
      <c r="D2871" s="13"/>
      <c r="E2871" s="13"/>
    </row>
    <row r="2872" spans="1:5" ht="12.75">
      <c r="A2872" s="34">
        <v>2866</v>
      </c>
      <c r="B2872" s="59"/>
      <c r="C2872" s="59"/>
      <c r="D2872" s="13"/>
      <c r="E2872" s="13"/>
    </row>
    <row r="2873" spans="1:5" ht="12.75">
      <c r="A2873" s="34">
        <v>2867</v>
      </c>
      <c r="B2873" s="59"/>
      <c r="C2873" s="59"/>
      <c r="D2873" s="13"/>
      <c r="E2873" s="13"/>
    </row>
    <row r="2874" spans="1:5" ht="12.75">
      <c r="A2874" s="34">
        <v>2868</v>
      </c>
      <c r="B2874" s="59"/>
      <c r="C2874" s="59"/>
      <c r="D2874" s="13"/>
      <c r="E2874" s="13"/>
    </row>
    <row r="2875" spans="1:5" ht="12.75">
      <c r="A2875" s="34">
        <v>2869</v>
      </c>
      <c r="B2875" s="59"/>
      <c r="C2875" s="59"/>
      <c r="D2875" s="13"/>
      <c r="E2875" s="13"/>
    </row>
    <row r="2876" spans="1:5" ht="12.75">
      <c r="A2876" s="34">
        <v>2870</v>
      </c>
      <c r="B2876" s="59"/>
      <c r="C2876" s="59"/>
      <c r="D2876" s="13"/>
      <c r="E2876" s="13"/>
    </row>
    <row r="2877" spans="1:5" ht="12.75">
      <c r="A2877" s="34">
        <v>2871</v>
      </c>
      <c r="B2877" s="59"/>
      <c r="C2877" s="59"/>
      <c r="D2877" s="13"/>
      <c r="E2877" s="13"/>
    </row>
    <row r="2878" spans="1:5" ht="12.75">
      <c r="A2878" s="34">
        <v>2872</v>
      </c>
      <c r="B2878" s="59"/>
      <c r="C2878" s="59"/>
      <c r="D2878" s="13"/>
      <c r="E2878" s="13"/>
    </row>
    <row r="2879" spans="1:5" ht="12.75">
      <c r="A2879" s="34">
        <v>2873</v>
      </c>
      <c r="B2879" s="59"/>
      <c r="C2879" s="59"/>
      <c r="D2879" s="13"/>
      <c r="E2879" s="13"/>
    </row>
    <row r="2880" spans="1:5" ht="12.75">
      <c r="A2880" s="34">
        <v>2874</v>
      </c>
      <c r="B2880" s="59"/>
      <c r="C2880" s="59"/>
      <c r="D2880" s="13"/>
      <c r="E2880" s="13"/>
    </row>
    <row r="2881" spans="1:5" ht="12.75">
      <c r="A2881" s="34">
        <v>2875</v>
      </c>
      <c r="B2881" s="59"/>
      <c r="C2881" s="59"/>
      <c r="D2881" s="13"/>
      <c r="E2881" s="13"/>
    </row>
    <row r="2882" spans="1:5" ht="12.75">
      <c r="A2882" s="34">
        <v>2876</v>
      </c>
      <c r="B2882" s="59"/>
      <c r="C2882" s="59"/>
      <c r="D2882" s="13"/>
      <c r="E2882" s="13"/>
    </row>
    <row r="2883" spans="1:5" ht="12.75">
      <c r="A2883" s="34">
        <v>2877</v>
      </c>
      <c r="B2883" s="59"/>
      <c r="C2883" s="59"/>
      <c r="D2883" s="13"/>
      <c r="E2883" s="13"/>
    </row>
    <row r="2884" spans="1:5" ht="12.75">
      <c r="A2884" s="34">
        <v>2878</v>
      </c>
      <c r="B2884" s="59"/>
      <c r="C2884" s="59"/>
      <c r="D2884" s="13"/>
      <c r="E2884" s="13"/>
    </row>
    <row r="2885" spans="1:5" ht="12.75">
      <c r="A2885" s="34">
        <v>2879</v>
      </c>
      <c r="B2885" s="59"/>
      <c r="C2885" s="59"/>
      <c r="D2885" s="13"/>
      <c r="E2885" s="13"/>
    </row>
    <row r="2886" spans="1:5" ht="12.75">
      <c r="A2886" s="34">
        <v>2880</v>
      </c>
      <c r="B2886" s="59"/>
      <c r="C2886" s="59"/>
      <c r="D2886" s="13"/>
      <c r="E2886" s="13"/>
    </row>
    <row r="2887" spans="1:5" ht="12.75">
      <c r="A2887" s="34">
        <v>2881</v>
      </c>
      <c r="B2887" s="59"/>
      <c r="C2887" s="59"/>
      <c r="D2887" s="13"/>
      <c r="E2887" s="13"/>
    </row>
    <row r="2888" spans="1:5" ht="12.75">
      <c r="A2888" s="34">
        <v>2882</v>
      </c>
      <c r="B2888" s="59"/>
      <c r="C2888" s="59"/>
      <c r="D2888" s="13"/>
      <c r="E2888" s="13"/>
    </row>
    <row r="2889" spans="1:5" ht="12.75">
      <c r="A2889" s="34">
        <v>2883</v>
      </c>
      <c r="B2889" s="59"/>
      <c r="C2889" s="59"/>
      <c r="D2889" s="13"/>
      <c r="E2889" s="13"/>
    </row>
    <row r="2890" spans="1:5" ht="12.75">
      <c r="A2890" s="34">
        <v>2884</v>
      </c>
      <c r="B2890" s="59"/>
      <c r="C2890" s="59"/>
      <c r="D2890" s="13"/>
      <c r="E2890" s="13"/>
    </row>
    <row r="2891" spans="1:5" ht="12.75">
      <c r="A2891" s="34">
        <v>2885</v>
      </c>
      <c r="B2891" s="59"/>
      <c r="C2891" s="59"/>
      <c r="D2891" s="13"/>
      <c r="E2891" s="13"/>
    </row>
    <row r="2892" spans="1:5" ht="12.75">
      <c r="A2892" s="34">
        <v>2886</v>
      </c>
      <c r="B2892" s="59"/>
      <c r="C2892" s="59"/>
      <c r="D2892" s="13"/>
      <c r="E2892" s="13"/>
    </row>
    <row r="2893" spans="1:5" ht="12.75">
      <c r="A2893" s="34">
        <v>2887</v>
      </c>
      <c r="B2893" s="59"/>
      <c r="C2893" s="59"/>
      <c r="D2893" s="13"/>
      <c r="E2893" s="13"/>
    </row>
    <row r="2894" spans="1:5" ht="12.75">
      <c r="A2894" s="34">
        <v>2888</v>
      </c>
      <c r="B2894" s="59"/>
      <c r="C2894" s="59"/>
      <c r="D2894" s="13"/>
      <c r="E2894" s="13"/>
    </row>
    <row r="2895" spans="1:5" ht="12.75">
      <c r="A2895" s="34">
        <v>2889</v>
      </c>
      <c r="B2895" s="59"/>
      <c r="C2895" s="59"/>
      <c r="D2895" s="13"/>
      <c r="E2895" s="13"/>
    </row>
    <row r="2896" spans="1:5" ht="12.75">
      <c r="A2896" s="34">
        <v>2890</v>
      </c>
      <c r="B2896" s="59"/>
      <c r="C2896" s="59"/>
      <c r="D2896" s="13"/>
      <c r="E2896" s="13"/>
    </row>
    <row r="2897" spans="1:5" ht="12.75">
      <c r="A2897" s="34">
        <v>2891</v>
      </c>
      <c r="B2897" s="59"/>
      <c r="C2897" s="59"/>
      <c r="D2897" s="13"/>
      <c r="E2897" s="13"/>
    </row>
    <row r="2898" spans="1:5" ht="12.75">
      <c r="A2898" s="34">
        <v>2892</v>
      </c>
      <c r="B2898" s="59"/>
      <c r="C2898" s="59"/>
      <c r="D2898" s="13"/>
      <c r="E2898" s="13"/>
    </row>
    <row r="2899" spans="1:5" ht="12.75">
      <c r="A2899" s="34">
        <v>2893</v>
      </c>
      <c r="B2899" s="59"/>
      <c r="C2899" s="59"/>
      <c r="D2899" s="13"/>
      <c r="E2899" s="13"/>
    </row>
    <row r="2900" spans="1:5" ht="12.75">
      <c r="A2900" s="34">
        <v>2894</v>
      </c>
      <c r="B2900" s="59"/>
      <c r="C2900" s="59"/>
      <c r="D2900" s="13"/>
      <c r="E2900" s="13"/>
    </row>
    <row r="2901" spans="1:5" ht="12.75">
      <c r="A2901" s="34">
        <v>2895</v>
      </c>
      <c r="B2901" s="59"/>
      <c r="C2901" s="59"/>
      <c r="D2901" s="13"/>
      <c r="E2901" s="13"/>
    </row>
    <row r="2902" spans="1:5" ht="12.75">
      <c r="A2902" s="34">
        <v>2896</v>
      </c>
      <c r="B2902" s="59"/>
      <c r="C2902" s="59"/>
      <c r="D2902" s="13"/>
      <c r="E2902" s="13"/>
    </row>
    <row r="2903" spans="1:5" ht="12.75">
      <c r="A2903" s="34">
        <v>2897</v>
      </c>
      <c r="B2903" s="59"/>
      <c r="C2903" s="59"/>
      <c r="D2903" s="13"/>
      <c r="E2903" s="13"/>
    </row>
    <row r="2904" spans="1:5" ht="12.75">
      <c r="A2904" s="34">
        <v>2898</v>
      </c>
      <c r="B2904" s="59"/>
      <c r="C2904" s="59"/>
      <c r="D2904" s="13"/>
      <c r="E2904" s="13"/>
    </row>
    <row r="2905" spans="1:5" ht="12.75">
      <c r="A2905" s="34">
        <v>2899</v>
      </c>
      <c r="B2905" s="59"/>
      <c r="C2905" s="59"/>
      <c r="D2905" s="13"/>
      <c r="E2905" s="13"/>
    </row>
    <row r="2906" spans="1:5" ht="12.75">
      <c r="A2906" s="34">
        <v>2900</v>
      </c>
      <c r="B2906" s="59"/>
      <c r="C2906" s="59"/>
      <c r="D2906" s="13"/>
      <c r="E2906" s="13"/>
    </row>
    <row r="2907" spans="1:5" ht="12.75">
      <c r="A2907" s="34">
        <v>2901</v>
      </c>
      <c r="B2907" s="59"/>
      <c r="C2907" s="59"/>
      <c r="D2907" s="13"/>
      <c r="E2907" s="13"/>
    </row>
    <row r="2908" spans="1:5" ht="12.75">
      <c r="A2908" s="34">
        <v>2902</v>
      </c>
      <c r="B2908" s="59"/>
      <c r="C2908" s="59"/>
      <c r="D2908" s="13"/>
      <c r="E2908" s="13"/>
    </row>
    <row r="2909" spans="1:5" ht="12.75">
      <c r="A2909" s="34">
        <v>2903</v>
      </c>
      <c r="B2909" s="59"/>
      <c r="C2909" s="59"/>
      <c r="D2909" s="13"/>
      <c r="E2909" s="13"/>
    </row>
    <row r="2910" spans="1:5" ht="12.75">
      <c r="A2910" s="34">
        <v>2904</v>
      </c>
      <c r="B2910" s="59"/>
      <c r="C2910" s="59"/>
      <c r="D2910" s="13"/>
      <c r="E2910" s="13"/>
    </row>
    <row r="2911" spans="1:5" ht="12.75">
      <c r="A2911" s="34">
        <v>2905</v>
      </c>
      <c r="B2911" s="59"/>
      <c r="C2911" s="59"/>
      <c r="D2911" s="13"/>
      <c r="E2911" s="13"/>
    </row>
    <row r="2912" spans="1:5" ht="12.75">
      <c r="A2912" s="34">
        <v>2906</v>
      </c>
      <c r="B2912" s="59"/>
      <c r="C2912" s="59"/>
      <c r="D2912" s="13"/>
      <c r="E2912" s="13"/>
    </row>
    <row r="2913" spans="1:5" ht="12.75">
      <c r="A2913" s="34">
        <v>2907</v>
      </c>
      <c r="B2913" s="59"/>
      <c r="C2913" s="59"/>
      <c r="D2913" s="13"/>
      <c r="E2913" s="13"/>
    </row>
    <row r="2914" spans="1:5" ht="12.75">
      <c r="A2914" s="34">
        <v>2908</v>
      </c>
      <c r="B2914" s="59"/>
      <c r="C2914" s="59"/>
      <c r="D2914" s="13"/>
      <c r="E2914" s="13"/>
    </row>
    <row r="2915" spans="1:5" ht="12.75">
      <c r="A2915" s="34">
        <v>2909</v>
      </c>
      <c r="B2915" s="59"/>
      <c r="C2915" s="59"/>
      <c r="D2915" s="13"/>
      <c r="E2915" s="13"/>
    </row>
    <row r="2916" spans="1:5" ht="12.75">
      <c r="A2916" s="34">
        <v>2910</v>
      </c>
      <c r="B2916" s="59"/>
      <c r="C2916" s="59"/>
      <c r="D2916" s="13"/>
      <c r="E2916" s="13"/>
    </row>
    <row r="2917" spans="1:5" ht="12.75">
      <c r="A2917" s="34">
        <v>2911</v>
      </c>
      <c r="B2917" s="59"/>
      <c r="C2917" s="59"/>
      <c r="D2917" s="13"/>
      <c r="E2917" s="13"/>
    </row>
    <row r="2918" spans="1:5" ht="12.75">
      <c r="A2918" s="34">
        <v>2912</v>
      </c>
      <c r="B2918" s="59"/>
      <c r="C2918" s="59"/>
      <c r="D2918" s="13"/>
      <c r="E2918" s="13"/>
    </row>
    <row r="2919" spans="1:5" ht="12.75">
      <c r="A2919" s="34">
        <v>2913</v>
      </c>
      <c r="B2919" s="59"/>
      <c r="C2919" s="59"/>
      <c r="D2919" s="13"/>
      <c r="E2919" s="13"/>
    </row>
    <row r="2920" spans="1:5" ht="12.75">
      <c r="A2920" s="34">
        <v>2914</v>
      </c>
      <c r="B2920" s="59"/>
      <c r="C2920" s="59"/>
      <c r="D2920" s="13"/>
      <c r="E2920" s="13"/>
    </row>
    <row r="2921" spans="1:5" ht="12.75">
      <c r="A2921" s="34">
        <v>2915</v>
      </c>
      <c r="B2921" s="59"/>
      <c r="C2921" s="59"/>
      <c r="D2921" s="13"/>
      <c r="E2921" s="13"/>
    </row>
    <row r="2922" spans="1:5" ht="12.75">
      <c r="A2922" s="34">
        <v>2916</v>
      </c>
      <c r="B2922" s="59"/>
      <c r="C2922" s="59"/>
      <c r="D2922" s="13"/>
      <c r="E2922" s="13"/>
    </row>
    <row r="2923" spans="1:5" ht="12.75">
      <c r="A2923" s="34">
        <v>2917</v>
      </c>
      <c r="B2923" s="59"/>
      <c r="C2923" s="59"/>
      <c r="D2923" s="13"/>
      <c r="E2923" s="13"/>
    </row>
    <row r="2924" spans="1:5" ht="12.75">
      <c r="A2924" s="34">
        <v>2918</v>
      </c>
      <c r="B2924" s="59"/>
      <c r="C2924" s="59"/>
      <c r="D2924" s="13"/>
      <c r="E2924" s="13"/>
    </row>
    <row r="2925" spans="1:5" ht="12.75">
      <c r="A2925" s="34">
        <v>2919</v>
      </c>
      <c r="B2925" s="59"/>
      <c r="C2925" s="59"/>
      <c r="D2925" s="13"/>
      <c r="E2925" s="13"/>
    </row>
    <row r="2926" spans="1:5" ht="12.75">
      <c r="A2926" s="34">
        <v>2920</v>
      </c>
      <c r="B2926" s="59"/>
      <c r="C2926" s="59"/>
      <c r="D2926" s="13"/>
      <c r="E2926" s="13"/>
    </row>
    <row r="2927" spans="1:5" ht="12.75">
      <c r="A2927" s="34">
        <v>2921</v>
      </c>
      <c r="B2927" s="59"/>
      <c r="C2927" s="59"/>
      <c r="D2927" s="13"/>
      <c r="E2927" s="13"/>
    </row>
    <row r="2928" spans="1:5" ht="12.75">
      <c r="A2928" s="34">
        <v>2922</v>
      </c>
      <c r="B2928" s="59"/>
      <c r="C2928" s="59"/>
      <c r="D2928" s="13"/>
      <c r="E2928" s="13"/>
    </row>
    <row r="2929" spans="1:5" ht="12.75">
      <c r="A2929" s="34">
        <v>2923</v>
      </c>
      <c r="B2929" s="59"/>
      <c r="C2929" s="59"/>
      <c r="D2929" s="13"/>
      <c r="E2929" s="13"/>
    </row>
    <row r="2930" spans="1:5" ht="12.75">
      <c r="A2930" s="34">
        <v>2924</v>
      </c>
      <c r="B2930" s="59"/>
      <c r="C2930" s="59"/>
      <c r="D2930" s="13"/>
      <c r="E2930" s="13"/>
    </row>
    <row r="2931" spans="1:5" ht="12.75">
      <c r="A2931" s="34">
        <v>2925</v>
      </c>
      <c r="B2931" s="59"/>
      <c r="C2931" s="59"/>
      <c r="D2931" s="13"/>
      <c r="E2931" s="13"/>
    </row>
    <row r="2932" spans="1:5" ht="12.75">
      <c r="A2932" s="34">
        <v>2926</v>
      </c>
      <c r="B2932" s="59"/>
      <c r="C2932" s="59"/>
      <c r="D2932" s="13"/>
      <c r="E2932" s="13"/>
    </row>
    <row r="2933" spans="1:5" ht="12.75">
      <c r="A2933" s="34">
        <v>2927</v>
      </c>
      <c r="B2933" s="59"/>
      <c r="C2933" s="59"/>
      <c r="D2933" s="13"/>
      <c r="E2933" s="13"/>
    </row>
    <row r="2934" spans="1:5" ht="12.75">
      <c r="A2934" s="34">
        <v>2928</v>
      </c>
      <c r="B2934" s="59"/>
      <c r="C2934" s="59"/>
      <c r="D2934" s="13"/>
      <c r="E2934" s="13"/>
    </row>
    <row r="2935" spans="1:5" ht="12.75">
      <c r="A2935" s="34">
        <v>2929</v>
      </c>
      <c r="B2935" s="59"/>
      <c r="C2935" s="59"/>
      <c r="D2935" s="13"/>
      <c r="E2935" s="13"/>
    </row>
    <row r="2936" spans="1:5" ht="12.75">
      <c r="A2936" s="34">
        <v>2930</v>
      </c>
      <c r="B2936" s="59"/>
      <c r="C2936" s="59"/>
      <c r="D2936" s="13"/>
      <c r="E2936" s="13"/>
    </row>
    <row r="2937" spans="1:5" ht="12.75">
      <c r="A2937" s="34">
        <v>2931</v>
      </c>
      <c r="B2937" s="59"/>
      <c r="C2937" s="59"/>
      <c r="D2937" s="13"/>
      <c r="E2937" s="13"/>
    </row>
    <row r="2938" spans="1:5" ht="12.75">
      <c r="A2938" s="34">
        <v>2932</v>
      </c>
      <c r="B2938" s="59"/>
      <c r="C2938" s="59"/>
      <c r="D2938" s="13"/>
      <c r="E2938" s="13"/>
    </row>
    <row r="2939" spans="1:5" ht="12.75">
      <c r="A2939" s="34">
        <v>2933</v>
      </c>
      <c r="B2939" s="59"/>
      <c r="C2939" s="59"/>
      <c r="D2939" s="13"/>
      <c r="E2939" s="13"/>
    </row>
    <row r="2940" spans="1:5" ht="12.75">
      <c r="A2940" s="34">
        <v>2934</v>
      </c>
      <c r="B2940" s="59"/>
      <c r="C2940" s="59"/>
      <c r="D2940" s="13"/>
      <c r="E2940" s="13"/>
    </row>
    <row r="2941" spans="1:5" ht="12.75">
      <c r="A2941" s="34">
        <v>2935</v>
      </c>
      <c r="B2941" s="59"/>
      <c r="C2941" s="59"/>
      <c r="D2941" s="13"/>
      <c r="E2941" s="13"/>
    </row>
    <row r="2942" spans="1:5" ht="12.75">
      <c r="A2942" s="34">
        <v>2936</v>
      </c>
      <c r="B2942" s="59"/>
      <c r="C2942" s="59"/>
      <c r="D2942" s="13"/>
      <c r="E2942" s="13"/>
    </row>
    <row r="2943" spans="1:5" ht="12.75">
      <c r="A2943" s="34">
        <v>2937</v>
      </c>
      <c r="B2943" s="59"/>
      <c r="C2943" s="59"/>
      <c r="D2943" s="13"/>
      <c r="E2943" s="13"/>
    </row>
    <row r="2944" spans="1:5" ht="12.75">
      <c r="A2944" s="34">
        <v>2938</v>
      </c>
      <c r="B2944" s="59"/>
      <c r="C2944" s="59"/>
      <c r="D2944" s="13"/>
      <c r="E2944" s="13"/>
    </row>
    <row r="2945" spans="1:5" ht="12.75">
      <c r="A2945" s="34">
        <v>2939</v>
      </c>
      <c r="B2945" s="59"/>
      <c r="C2945" s="59"/>
      <c r="D2945" s="13"/>
      <c r="E2945" s="13"/>
    </row>
    <row r="2946" spans="1:5" ht="12.75">
      <c r="A2946" s="34">
        <v>2940</v>
      </c>
      <c r="B2946" s="59"/>
      <c r="C2946" s="59"/>
      <c r="D2946" s="13"/>
      <c r="E2946" s="13"/>
    </row>
    <row r="2947" spans="1:5" ht="12.75">
      <c r="A2947" s="34">
        <v>2941</v>
      </c>
      <c r="B2947" s="59"/>
      <c r="C2947" s="59"/>
      <c r="D2947" s="13"/>
      <c r="E2947" s="13"/>
    </row>
    <row r="2948" spans="1:5" ht="12.75">
      <c r="A2948" s="34">
        <v>2942</v>
      </c>
      <c r="B2948" s="59"/>
      <c r="C2948" s="59"/>
      <c r="D2948" s="13"/>
      <c r="E2948" s="13"/>
    </row>
    <row r="2949" spans="1:5" ht="12.75">
      <c r="A2949" s="34">
        <v>2943</v>
      </c>
      <c r="B2949" s="59"/>
      <c r="C2949" s="59"/>
      <c r="D2949" s="13"/>
      <c r="E2949" s="13"/>
    </row>
    <row r="2950" spans="1:5" ht="12.75">
      <c r="A2950" s="34">
        <v>2944</v>
      </c>
      <c r="B2950" s="59"/>
      <c r="C2950" s="59"/>
      <c r="D2950" s="13"/>
      <c r="E2950" s="13"/>
    </row>
    <row r="2951" spans="1:5" ht="12.75">
      <c r="A2951" s="34">
        <v>2945</v>
      </c>
      <c r="B2951" s="59"/>
      <c r="C2951" s="59"/>
      <c r="D2951" s="13"/>
      <c r="E2951" s="13"/>
    </row>
    <row r="2952" spans="1:5" ht="12.75">
      <c r="A2952" s="34">
        <v>2946</v>
      </c>
      <c r="B2952" s="59"/>
      <c r="C2952" s="59"/>
      <c r="D2952" s="13"/>
      <c r="E2952" s="13"/>
    </row>
    <row r="2953" spans="1:5" ht="12.75">
      <c r="A2953" s="34">
        <v>2947</v>
      </c>
      <c r="B2953" s="59"/>
      <c r="C2953" s="59"/>
      <c r="D2953" s="13"/>
      <c r="E2953" s="13"/>
    </row>
    <row r="2954" spans="1:5" ht="12.75">
      <c r="A2954" s="34">
        <v>2948</v>
      </c>
      <c r="B2954" s="59"/>
      <c r="C2954" s="59"/>
      <c r="D2954" s="13"/>
      <c r="E2954" s="13"/>
    </row>
    <row r="2955" spans="1:5" ht="12.75">
      <c r="A2955" s="34">
        <v>2949</v>
      </c>
      <c r="B2955" s="59"/>
      <c r="C2955" s="59"/>
      <c r="D2955" s="13"/>
      <c r="E2955" s="13"/>
    </row>
    <row r="2956" spans="1:5" ht="12.75">
      <c r="A2956" s="34">
        <v>2950</v>
      </c>
      <c r="B2956" s="59"/>
      <c r="C2956" s="59"/>
      <c r="D2956" s="13"/>
      <c r="E2956" s="13"/>
    </row>
    <row r="2957" spans="1:5" ht="12.75">
      <c r="A2957" s="34">
        <v>2951</v>
      </c>
      <c r="B2957" s="59"/>
      <c r="C2957" s="59"/>
      <c r="D2957" s="13"/>
      <c r="E2957" s="13"/>
    </row>
    <row r="2958" spans="1:5" ht="12.75">
      <c r="A2958" s="34">
        <v>2952</v>
      </c>
      <c r="B2958" s="59"/>
      <c r="C2958" s="59"/>
      <c r="D2958" s="13"/>
      <c r="E2958" s="13"/>
    </row>
    <row r="2959" spans="1:5" ht="12.75">
      <c r="A2959" s="34">
        <v>2953</v>
      </c>
      <c r="B2959" s="59"/>
      <c r="C2959" s="59"/>
      <c r="D2959" s="13"/>
      <c r="E2959" s="13"/>
    </row>
    <row r="2960" spans="1:5" ht="12.75">
      <c r="A2960" s="34">
        <v>2954</v>
      </c>
      <c r="B2960" s="59"/>
      <c r="C2960" s="59"/>
      <c r="D2960" s="13"/>
      <c r="E2960" s="13"/>
    </row>
    <row r="2961" spans="1:5" ht="12.75">
      <c r="A2961" s="34">
        <v>2955</v>
      </c>
      <c r="B2961" s="59"/>
      <c r="C2961" s="59"/>
      <c r="D2961" s="13"/>
      <c r="E2961" s="13"/>
    </row>
    <row r="2962" spans="1:5" ht="12.75">
      <c r="A2962" s="34">
        <v>2956</v>
      </c>
      <c r="B2962" s="59"/>
      <c r="C2962" s="59"/>
      <c r="D2962" s="13"/>
      <c r="E2962" s="13"/>
    </row>
    <row r="2963" spans="1:5" ht="12.75">
      <c r="A2963" s="34">
        <v>2957</v>
      </c>
      <c r="B2963" s="59"/>
      <c r="C2963" s="59"/>
      <c r="D2963" s="13"/>
      <c r="E2963" s="13"/>
    </row>
    <row r="2964" spans="1:5" ht="12.75">
      <c r="A2964" s="34">
        <v>2958</v>
      </c>
      <c r="B2964" s="59"/>
      <c r="C2964" s="59"/>
      <c r="D2964" s="13"/>
      <c r="E2964" s="13"/>
    </row>
    <row r="2965" spans="1:5" ht="12.75">
      <c r="A2965" s="34">
        <v>2959</v>
      </c>
      <c r="B2965" s="59"/>
      <c r="C2965" s="59"/>
      <c r="D2965" s="13"/>
      <c r="E2965" s="13"/>
    </row>
    <row r="2966" spans="1:5" ht="12.75">
      <c r="A2966" s="34">
        <v>2960</v>
      </c>
      <c r="B2966" s="59"/>
      <c r="C2966" s="59"/>
      <c r="D2966" s="13"/>
      <c r="E2966" s="13"/>
    </row>
    <row r="2967" spans="1:5" ht="12.75">
      <c r="A2967" s="34">
        <v>2961</v>
      </c>
      <c r="B2967" s="59"/>
      <c r="C2967" s="59"/>
      <c r="D2967" s="13"/>
      <c r="E2967" s="13"/>
    </row>
    <row r="2968" spans="1:5" ht="12.75">
      <c r="A2968" s="34">
        <v>2962</v>
      </c>
      <c r="B2968" s="59"/>
      <c r="C2968" s="59"/>
      <c r="D2968" s="13"/>
      <c r="E2968" s="13"/>
    </row>
    <row r="2969" spans="1:5" ht="12.75">
      <c r="A2969" s="34">
        <v>2963</v>
      </c>
      <c r="B2969" s="59"/>
      <c r="C2969" s="59"/>
      <c r="D2969" s="13"/>
      <c r="E2969" s="13"/>
    </row>
    <row r="2970" spans="1:5" ht="12.75">
      <c r="A2970" s="34">
        <v>2964</v>
      </c>
      <c r="B2970" s="59"/>
      <c r="C2970" s="59"/>
      <c r="D2970" s="13"/>
      <c r="E2970" s="13"/>
    </row>
    <row r="2971" spans="1:5" ht="12.75">
      <c r="A2971" s="34">
        <v>2965</v>
      </c>
      <c r="B2971" s="59"/>
      <c r="C2971" s="59"/>
      <c r="D2971" s="13"/>
      <c r="E2971" s="13"/>
    </row>
    <row r="2972" spans="1:5" ht="12.75">
      <c r="A2972" s="34">
        <v>2966</v>
      </c>
      <c r="B2972" s="59"/>
      <c r="C2972" s="59"/>
      <c r="D2972" s="13"/>
      <c r="E2972" s="13"/>
    </row>
    <row r="2973" spans="1:5" ht="12.75">
      <c r="A2973" s="34">
        <v>2967</v>
      </c>
      <c r="B2973" s="59"/>
      <c r="C2973" s="59"/>
      <c r="D2973" s="13"/>
      <c r="E2973" s="13"/>
    </row>
    <row r="2974" spans="1:5" ht="12.75">
      <c r="A2974" s="34">
        <v>2968</v>
      </c>
      <c r="B2974" s="59"/>
      <c r="C2974" s="59"/>
      <c r="D2974" s="13"/>
      <c r="E2974" s="13"/>
    </row>
    <row r="2975" spans="1:5" ht="12.75">
      <c r="A2975" s="34">
        <v>2969</v>
      </c>
      <c r="B2975" s="59"/>
      <c r="C2975" s="59"/>
      <c r="D2975" s="13"/>
      <c r="E2975" s="13"/>
    </row>
    <row r="2976" spans="1:5" ht="12.75">
      <c r="A2976" s="34">
        <v>2970</v>
      </c>
      <c r="B2976" s="59"/>
      <c r="C2976" s="59"/>
      <c r="D2976" s="13"/>
      <c r="E2976" s="13"/>
    </row>
    <row r="2977" spans="1:5" ht="12.75">
      <c r="A2977" s="34">
        <v>2971</v>
      </c>
      <c r="B2977" s="59"/>
      <c r="C2977" s="59"/>
      <c r="D2977" s="13"/>
      <c r="E2977" s="13"/>
    </row>
    <row r="2978" spans="1:5" ht="12.75">
      <c r="A2978" s="34">
        <v>2972</v>
      </c>
      <c r="B2978" s="59"/>
      <c r="C2978" s="59"/>
      <c r="D2978" s="13"/>
      <c r="E2978" s="13"/>
    </row>
    <row r="2979" spans="1:5" ht="12.75">
      <c r="A2979" s="34">
        <v>2973</v>
      </c>
      <c r="B2979" s="59"/>
      <c r="C2979" s="59"/>
      <c r="D2979" s="13"/>
      <c r="E2979" s="13"/>
    </row>
    <row r="2980" spans="1:5" ht="12.75">
      <c r="A2980" s="34">
        <v>2974</v>
      </c>
      <c r="B2980" s="59"/>
      <c r="C2980" s="59"/>
      <c r="D2980" s="13"/>
      <c r="E2980" s="13"/>
    </row>
    <row r="2981" spans="1:5" ht="12.75">
      <c r="A2981" s="34">
        <v>2975</v>
      </c>
      <c r="B2981" s="59"/>
      <c r="C2981" s="59"/>
      <c r="D2981" s="13"/>
      <c r="E2981" s="13"/>
    </row>
    <row r="2982" spans="1:5" ht="12.75">
      <c r="A2982" s="34">
        <v>2976</v>
      </c>
      <c r="B2982" s="59"/>
      <c r="C2982" s="59"/>
      <c r="D2982" s="13"/>
      <c r="E2982" s="13"/>
    </row>
    <row r="2983" spans="1:5" ht="12.75">
      <c r="A2983" s="34">
        <v>2977</v>
      </c>
      <c r="B2983" s="59"/>
      <c r="C2983" s="59"/>
      <c r="D2983" s="13"/>
      <c r="E2983" s="13"/>
    </row>
    <row r="2984" spans="1:5" ht="12.75">
      <c r="A2984" s="34">
        <v>2978</v>
      </c>
      <c r="B2984" s="59"/>
      <c r="C2984" s="59"/>
      <c r="D2984" s="13"/>
      <c r="E2984" s="13"/>
    </row>
    <row r="2985" spans="1:5" ht="12.75">
      <c r="A2985" s="34">
        <v>2979</v>
      </c>
      <c r="B2985" s="59"/>
      <c r="C2985" s="59"/>
      <c r="D2985" s="13"/>
      <c r="E2985" s="13"/>
    </row>
    <row r="2986" spans="1:5" ht="12.75">
      <c r="A2986" s="34">
        <v>2980</v>
      </c>
      <c r="B2986" s="59"/>
      <c r="C2986" s="59"/>
      <c r="D2986" s="13"/>
      <c r="E2986" s="13"/>
    </row>
    <row r="2987" spans="1:5" ht="12.75">
      <c r="A2987" s="34">
        <v>2981</v>
      </c>
      <c r="B2987" s="59"/>
      <c r="C2987" s="59"/>
      <c r="D2987" s="13"/>
      <c r="E2987" s="13"/>
    </row>
    <row r="2988" spans="1:5" ht="12.75">
      <c r="A2988" s="34">
        <v>2982</v>
      </c>
      <c r="B2988" s="59"/>
      <c r="C2988" s="59"/>
      <c r="D2988" s="13"/>
      <c r="E2988" s="13"/>
    </row>
    <row r="2989" spans="1:5" ht="12.75">
      <c r="A2989" s="34">
        <v>2983</v>
      </c>
      <c r="B2989" s="59"/>
      <c r="C2989" s="59"/>
      <c r="D2989" s="13"/>
      <c r="E2989" s="13"/>
    </row>
    <row r="2990" spans="1:5" ht="12.75">
      <c r="A2990" s="34">
        <v>2984</v>
      </c>
      <c r="B2990" s="59"/>
      <c r="C2990" s="59"/>
      <c r="D2990" s="13"/>
      <c r="E2990" s="13"/>
    </row>
    <row r="2991" spans="1:5" ht="12.75">
      <c r="A2991" s="34">
        <v>2985</v>
      </c>
      <c r="B2991" s="59"/>
      <c r="C2991" s="59"/>
      <c r="D2991" s="13"/>
      <c r="E2991" s="13"/>
    </row>
    <row r="2992" spans="1:5" ht="12.75">
      <c r="A2992" s="34">
        <v>2986</v>
      </c>
      <c r="B2992" s="59"/>
      <c r="C2992" s="59"/>
      <c r="D2992" s="13"/>
      <c r="E2992" s="13"/>
    </row>
    <row r="2993" spans="1:5" ht="12.75">
      <c r="A2993" s="34">
        <v>2987</v>
      </c>
      <c r="B2993" s="59"/>
      <c r="C2993" s="59"/>
      <c r="D2993" s="13"/>
      <c r="E2993" s="13"/>
    </row>
    <row r="2994" spans="1:5" ht="12.75">
      <c r="A2994" s="34">
        <v>2988</v>
      </c>
      <c r="B2994" s="59"/>
      <c r="C2994" s="59"/>
      <c r="D2994" s="13"/>
      <c r="E2994" s="13"/>
    </row>
    <row r="2995" spans="1:5" ht="12.75">
      <c r="A2995" s="34">
        <v>2989</v>
      </c>
      <c r="B2995" s="59"/>
      <c r="C2995" s="59"/>
      <c r="D2995" s="13"/>
      <c r="E2995" s="13"/>
    </row>
    <row r="2996" spans="1:5" ht="12.75">
      <c r="A2996" s="34">
        <v>2990</v>
      </c>
      <c r="B2996" s="59"/>
      <c r="C2996" s="59"/>
      <c r="D2996" s="13"/>
      <c r="E2996" s="13"/>
    </row>
    <row r="2997" spans="1:5" ht="12.75">
      <c r="A2997" s="34">
        <v>2991</v>
      </c>
      <c r="B2997" s="59"/>
      <c r="C2997" s="59"/>
      <c r="D2997" s="13"/>
      <c r="E2997" s="13"/>
    </row>
    <row r="2998" spans="1:5" ht="12.75">
      <c r="A2998" s="34">
        <v>2992</v>
      </c>
      <c r="B2998" s="59"/>
      <c r="C2998" s="59"/>
      <c r="D2998" s="13"/>
      <c r="E2998" s="13"/>
    </row>
    <row r="2999" spans="1:5" ht="12.75">
      <c r="A2999" s="34">
        <v>2993</v>
      </c>
      <c r="B2999" s="59"/>
      <c r="C2999" s="59"/>
      <c r="D2999" s="13"/>
      <c r="E2999" s="13"/>
    </row>
    <row r="3000" spans="1:5" ht="12.75">
      <c r="A3000" s="34">
        <v>2994</v>
      </c>
      <c r="B3000" s="59"/>
      <c r="C3000" s="59"/>
      <c r="D3000" s="13"/>
      <c r="E3000" s="13"/>
    </row>
    <row r="3001" spans="1:5" ht="12.75">
      <c r="A3001" s="34">
        <v>2995</v>
      </c>
      <c r="B3001" s="59"/>
      <c r="C3001" s="59"/>
      <c r="D3001" s="13"/>
      <c r="E3001" s="13"/>
    </row>
    <row r="3002" spans="1:5" ht="12.75">
      <c r="A3002" s="34">
        <v>2996</v>
      </c>
      <c r="B3002" s="59"/>
      <c r="C3002" s="59"/>
      <c r="D3002" s="13"/>
      <c r="E3002" s="13"/>
    </row>
    <row r="3003" spans="1:5" ht="12.75">
      <c r="A3003" s="34">
        <v>2997</v>
      </c>
      <c r="B3003" s="59"/>
      <c r="C3003" s="59"/>
      <c r="D3003" s="13"/>
      <c r="E3003" s="13"/>
    </row>
    <row r="3004" spans="1:5" ht="12.75">
      <c r="A3004" s="34">
        <v>2998</v>
      </c>
      <c r="B3004" s="59"/>
      <c r="C3004" s="59"/>
      <c r="D3004" s="13"/>
      <c r="E3004" s="13"/>
    </row>
    <row r="3005" spans="1:5" ht="12.75">
      <c r="A3005" s="34">
        <v>2999</v>
      </c>
      <c r="B3005" s="59"/>
      <c r="C3005" s="59"/>
      <c r="D3005" s="13"/>
      <c r="E3005" s="13"/>
    </row>
    <row r="3006" spans="1:5" ht="12.75">
      <c r="A3006" s="34">
        <v>3000</v>
      </c>
      <c r="B3006" s="59"/>
      <c r="C3006" s="59"/>
      <c r="D3006" s="13"/>
      <c r="E3006" s="13"/>
    </row>
    <row r="3007" spans="1:5" ht="12.75">
      <c r="A3007" s="34">
        <v>3001</v>
      </c>
      <c r="B3007" s="59"/>
      <c r="C3007" s="59"/>
      <c r="D3007" s="13"/>
      <c r="E3007" s="13"/>
    </row>
    <row r="3008" spans="1:5" ht="12.75">
      <c r="A3008" s="34">
        <v>3002</v>
      </c>
      <c r="B3008" s="59"/>
      <c r="C3008" s="59"/>
      <c r="D3008" s="13"/>
      <c r="E3008" s="13"/>
    </row>
    <row r="3009" spans="1:5" ht="12.75">
      <c r="A3009" s="34">
        <v>3003</v>
      </c>
      <c r="B3009" s="59"/>
      <c r="C3009" s="59"/>
      <c r="D3009" s="13"/>
      <c r="E3009" s="13"/>
    </row>
    <row r="3010" spans="1:5" ht="12.75">
      <c r="A3010" s="34">
        <v>3004</v>
      </c>
      <c r="B3010" s="59"/>
      <c r="C3010" s="59"/>
      <c r="D3010" s="13"/>
      <c r="E3010" s="13"/>
    </row>
    <row r="3011" spans="1:5" ht="12.75">
      <c r="A3011" s="34">
        <v>3005</v>
      </c>
      <c r="B3011" s="59"/>
      <c r="C3011" s="59"/>
      <c r="D3011" s="13"/>
      <c r="E3011" s="13"/>
    </row>
    <row r="3012" spans="1:5" ht="12.75">
      <c r="A3012" s="34">
        <v>3006</v>
      </c>
      <c r="B3012" s="59"/>
      <c r="C3012" s="59"/>
      <c r="D3012" s="13"/>
      <c r="E3012" s="13"/>
    </row>
    <row r="3013" spans="1:5" ht="12.75">
      <c r="A3013" s="34">
        <v>3007</v>
      </c>
      <c r="B3013" s="59"/>
      <c r="C3013" s="59"/>
      <c r="D3013" s="13"/>
      <c r="E3013" s="13"/>
    </row>
    <row r="3014" spans="1:5" ht="12.75">
      <c r="A3014" s="34">
        <v>3008</v>
      </c>
      <c r="B3014" s="59"/>
      <c r="C3014" s="59"/>
      <c r="D3014" s="13"/>
      <c r="E3014" s="13"/>
    </row>
    <row r="3015" spans="1:5" ht="12.75">
      <c r="A3015" s="34">
        <v>3009</v>
      </c>
      <c r="B3015" s="59"/>
      <c r="C3015" s="59"/>
      <c r="D3015" s="13"/>
      <c r="E3015" s="13"/>
    </row>
    <row r="3016" spans="1:5" ht="12.75">
      <c r="A3016" s="34">
        <v>3010</v>
      </c>
      <c r="B3016" s="59"/>
      <c r="C3016" s="59"/>
      <c r="D3016" s="13"/>
      <c r="E3016" s="13"/>
    </row>
    <row r="3017" spans="1:5" ht="12.75">
      <c r="A3017" s="34">
        <v>3011</v>
      </c>
      <c r="B3017" s="59"/>
      <c r="C3017" s="59"/>
      <c r="D3017" s="13"/>
      <c r="E3017" s="13"/>
    </row>
    <row r="3018" spans="1:5" ht="12.75">
      <c r="A3018" s="34">
        <v>3012</v>
      </c>
      <c r="B3018" s="59"/>
      <c r="C3018" s="59"/>
      <c r="D3018" s="13"/>
      <c r="E3018" s="13"/>
    </row>
    <row r="3019" spans="1:5" ht="12.75">
      <c r="A3019" s="34">
        <v>3013</v>
      </c>
      <c r="B3019" s="59"/>
      <c r="C3019" s="59"/>
      <c r="D3019" s="13"/>
      <c r="E3019" s="13"/>
    </row>
    <row r="3020" spans="1:5" ht="12.75">
      <c r="A3020" s="34">
        <v>3014</v>
      </c>
      <c r="B3020" s="59"/>
      <c r="C3020" s="59"/>
      <c r="D3020" s="13"/>
      <c r="E3020" s="13"/>
    </row>
    <row r="3021" spans="1:5" ht="12.75">
      <c r="A3021" s="34">
        <v>3015</v>
      </c>
      <c r="B3021" s="59"/>
      <c r="C3021" s="59"/>
      <c r="D3021" s="13"/>
      <c r="E3021" s="13"/>
    </row>
    <row r="3022" spans="1:5" ht="12.75">
      <c r="A3022" s="34">
        <v>3016</v>
      </c>
      <c r="B3022" s="59"/>
      <c r="C3022" s="59"/>
      <c r="D3022" s="13"/>
      <c r="E3022" s="13"/>
    </row>
    <row r="3023" spans="1:5" ht="12.75">
      <c r="A3023" s="34">
        <v>3017</v>
      </c>
      <c r="B3023" s="59"/>
      <c r="C3023" s="59"/>
      <c r="D3023" s="13"/>
      <c r="E3023" s="13"/>
    </row>
    <row r="3024" spans="1:5" ht="12.75">
      <c r="A3024" s="34">
        <v>3018</v>
      </c>
      <c r="B3024" s="59"/>
      <c r="C3024" s="59"/>
      <c r="D3024" s="13"/>
      <c r="E3024" s="13"/>
    </row>
    <row r="3025" spans="1:5" ht="12.75">
      <c r="A3025" s="34">
        <v>3019</v>
      </c>
      <c r="B3025" s="59"/>
      <c r="C3025" s="59"/>
      <c r="D3025" s="13"/>
      <c r="E3025" s="13"/>
    </row>
    <row r="3026" spans="1:5" ht="12.75">
      <c r="A3026" s="34">
        <v>3020</v>
      </c>
      <c r="B3026" s="59"/>
      <c r="C3026" s="59"/>
      <c r="D3026" s="13"/>
      <c r="E3026" s="13"/>
    </row>
    <row r="3027" spans="1:5" ht="12.75">
      <c r="A3027" s="34">
        <v>3021</v>
      </c>
      <c r="B3027" s="59"/>
      <c r="C3027" s="59"/>
      <c r="D3027" s="13"/>
      <c r="E3027" s="13"/>
    </row>
    <row r="3028" spans="1:5" ht="12.75">
      <c r="A3028" s="34">
        <v>3022</v>
      </c>
      <c r="B3028" s="59"/>
      <c r="C3028" s="59"/>
      <c r="D3028" s="13"/>
      <c r="E3028" s="13"/>
    </row>
    <row r="3029" spans="1:5" ht="12.75">
      <c r="A3029" s="34">
        <v>3023</v>
      </c>
      <c r="B3029" s="59"/>
      <c r="C3029" s="59"/>
      <c r="D3029" s="13"/>
      <c r="E3029" s="13"/>
    </row>
    <row r="3030" spans="1:5" ht="12.75">
      <c r="A3030" s="34">
        <v>3024</v>
      </c>
      <c r="B3030" s="59"/>
      <c r="C3030" s="59"/>
      <c r="D3030" s="13"/>
      <c r="E3030" s="13"/>
    </row>
    <row r="3031" spans="1:5" ht="12.75">
      <c r="A3031" s="34">
        <v>3025</v>
      </c>
      <c r="B3031" s="59"/>
      <c r="C3031" s="59"/>
      <c r="D3031" s="13"/>
      <c r="E3031" s="13"/>
    </row>
    <row r="3032" spans="1:5" ht="12.75">
      <c r="A3032" s="34">
        <v>3026</v>
      </c>
      <c r="B3032" s="59"/>
      <c r="C3032" s="59"/>
      <c r="D3032" s="13"/>
      <c r="E3032" s="13"/>
    </row>
    <row r="3033" spans="1:5" ht="12.75">
      <c r="A3033" s="34">
        <v>3027</v>
      </c>
      <c r="B3033" s="59"/>
      <c r="C3033" s="59"/>
      <c r="D3033" s="13"/>
      <c r="E3033" s="13"/>
    </row>
    <row r="3034" spans="1:5" ht="12.75">
      <c r="A3034" s="34">
        <v>3028</v>
      </c>
      <c r="B3034" s="59"/>
      <c r="C3034" s="59"/>
      <c r="D3034" s="13"/>
      <c r="E3034" s="13"/>
    </row>
    <row r="3035" spans="1:5" ht="12.75">
      <c r="A3035" s="34">
        <v>3029</v>
      </c>
      <c r="B3035" s="59"/>
      <c r="C3035" s="59"/>
      <c r="D3035" s="13"/>
      <c r="E3035" s="13"/>
    </row>
    <row r="3036" spans="1:5" ht="12.75">
      <c r="A3036" s="34">
        <v>3030</v>
      </c>
      <c r="B3036" s="59"/>
      <c r="C3036" s="59"/>
      <c r="D3036" s="13"/>
      <c r="E3036" s="13"/>
    </row>
    <row r="3037" spans="1:5" ht="12.75">
      <c r="A3037" s="34">
        <v>3031</v>
      </c>
      <c r="B3037" s="59"/>
      <c r="C3037" s="59"/>
      <c r="D3037" s="13"/>
      <c r="E3037" s="13"/>
    </row>
    <row r="3038" spans="1:5" ht="12.75">
      <c r="A3038" s="34">
        <v>3032</v>
      </c>
      <c r="B3038" s="59"/>
      <c r="C3038" s="59"/>
      <c r="D3038" s="13"/>
      <c r="E3038" s="13"/>
    </row>
    <row r="3039" spans="1:5" ht="12.75">
      <c r="A3039" s="34">
        <v>3033</v>
      </c>
      <c r="B3039" s="59"/>
      <c r="C3039" s="59"/>
      <c r="D3039" s="13"/>
      <c r="E3039" s="13"/>
    </row>
    <row r="3040" spans="1:5" ht="12.75">
      <c r="A3040" s="34">
        <v>3034</v>
      </c>
      <c r="B3040" s="59"/>
      <c r="C3040" s="59"/>
      <c r="D3040" s="13"/>
      <c r="E3040" s="13"/>
    </row>
    <row r="3041" spans="1:5" ht="12.75">
      <c r="A3041" s="34">
        <v>3035</v>
      </c>
      <c r="B3041" s="59"/>
      <c r="C3041" s="59"/>
      <c r="D3041" s="13"/>
      <c r="E3041" s="13"/>
    </row>
    <row r="3042" spans="1:5" ht="12.75">
      <c r="A3042" s="34">
        <v>3036</v>
      </c>
      <c r="B3042" s="59"/>
      <c r="C3042" s="59"/>
      <c r="D3042" s="13"/>
      <c r="E3042" s="13"/>
    </row>
    <row r="3043" spans="1:5" ht="12.75">
      <c r="A3043" s="34">
        <v>3037</v>
      </c>
      <c r="B3043" s="59"/>
      <c r="C3043" s="59"/>
      <c r="D3043" s="13"/>
      <c r="E3043" s="13"/>
    </row>
    <row r="3044" spans="1:5" ht="12.75">
      <c r="A3044" s="34">
        <v>3038</v>
      </c>
      <c r="B3044" s="59"/>
      <c r="C3044" s="59"/>
      <c r="D3044" s="13"/>
      <c r="E3044" s="13"/>
    </row>
    <row r="3045" spans="1:5" ht="12.75">
      <c r="A3045" s="34">
        <v>3039</v>
      </c>
      <c r="B3045" s="59"/>
      <c r="C3045" s="59"/>
      <c r="D3045" s="13"/>
      <c r="E3045" s="13"/>
    </row>
    <row r="3046" spans="1:5" ht="12.75">
      <c r="A3046" s="34">
        <v>3040</v>
      </c>
      <c r="B3046" s="59"/>
      <c r="C3046" s="59"/>
      <c r="D3046" s="13"/>
      <c r="E3046" s="13"/>
    </row>
    <row r="3047" spans="1:5" ht="12.75">
      <c r="A3047" s="34">
        <v>3041</v>
      </c>
      <c r="B3047" s="59"/>
      <c r="C3047" s="59"/>
      <c r="D3047" s="13"/>
      <c r="E3047" s="13"/>
    </row>
    <row r="3048" spans="1:5" ht="12.75">
      <c r="A3048" s="34">
        <v>3042</v>
      </c>
      <c r="B3048" s="59"/>
      <c r="C3048" s="59"/>
      <c r="D3048" s="13"/>
      <c r="E3048" s="13"/>
    </row>
    <row r="3049" spans="1:5" ht="12.75">
      <c r="A3049" s="34">
        <v>3043</v>
      </c>
      <c r="B3049" s="59"/>
      <c r="C3049" s="59"/>
      <c r="D3049" s="13"/>
      <c r="E3049" s="13"/>
    </row>
    <row r="3050" spans="1:5" ht="12.75">
      <c r="A3050" s="34">
        <v>3044</v>
      </c>
      <c r="B3050" s="59"/>
      <c r="C3050" s="59"/>
      <c r="D3050" s="13"/>
      <c r="E3050" s="13"/>
    </row>
    <row r="3051" spans="1:5" ht="12.75">
      <c r="A3051" s="34">
        <v>3045</v>
      </c>
      <c r="B3051" s="59"/>
      <c r="C3051" s="59"/>
      <c r="D3051" s="13"/>
      <c r="E3051" s="13"/>
    </row>
    <row r="3052" spans="1:5" ht="12.75">
      <c r="A3052" s="34">
        <v>3046</v>
      </c>
      <c r="B3052" s="59"/>
      <c r="C3052" s="59"/>
      <c r="D3052" s="13"/>
      <c r="E3052" s="13"/>
    </row>
    <row r="3053" spans="1:5" ht="12.75">
      <c r="A3053" s="34">
        <v>3047</v>
      </c>
      <c r="B3053" s="59"/>
      <c r="C3053" s="59"/>
      <c r="D3053" s="13"/>
      <c r="E3053" s="13"/>
    </row>
    <row r="3054" spans="1:5" ht="12.75">
      <c r="A3054" s="34">
        <v>3048</v>
      </c>
      <c r="B3054" s="59"/>
      <c r="C3054" s="59"/>
      <c r="D3054" s="13"/>
      <c r="E3054" s="13"/>
    </row>
    <row r="3055" spans="1:5" ht="12.75">
      <c r="A3055" s="34">
        <v>3049</v>
      </c>
      <c r="B3055" s="59"/>
      <c r="C3055" s="59"/>
      <c r="D3055" s="13"/>
      <c r="E3055" s="13"/>
    </row>
    <row r="3056" spans="1:5" ht="12.75">
      <c r="A3056" s="34">
        <v>3050</v>
      </c>
      <c r="B3056" s="59"/>
      <c r="C3056" s="59"/>
      <c r="D3056" s="13"/>
      <c r="E3056" s="13"/>
    </row>
    <row r="3057" spans="1:5" ht="12.75">
      <c r="A3057" s="34">
        <v>3051</v>
      </c>
      <c r="B3057" s="59"/>
      <c r="C3057" s="59"/>
      <c r="D3057" s="13"/>
      <c r="E3057" s="13"/>
    </row>
    <row r="3058" spans="1:5" ht="12.75">
      <c r="A3058" s="34">
        <v>3052</v>
      </c>
      <c r="B3058" s="59"/>
      <c r="C3058" s="59"/>
      <c r="D3058" s="13"/>
      <c r="E3058" s="13"/>
    </row>
    <row r="3059" spans="1:5" ht="12.75">
      <c r="A3059" s="34">
        <v>3053</v>
      </c>
      <c r="B3059" s="59"/>
      <c r="C3059" s="59"/>
      <c r="D3059" s="13"/>
      <c r="E3059" s="13"/>
    </row>
    <row r="3060" spans="1:5" ht="12.75">
      <c r="A3060" s="34">
        <v>3054</v>
      </c>
      <c r="B3060" s="59"/>
      <c r="C3060" s="59"/>
      <c r="D3060" s="13"/>
      <c r="E3060" s="13"/>
    </row>
    <row r="3061" spans="1:5" ht="12.75">
      <c r="A3061" s="34">
        <v>3055</v>
      </c>
      <c r="B3061" s="59"/>
      <c r="C3061" s="59"/>
      <c r="D3061" s="13"/>
      <c r="E3061" s="13"/>
    </row>
    <row r="3062" spans="1:5" ht="12.75">
      <c r="A3062" s="34">
        <v>3056</v>
      </c>
      <c r="B3062" s="59"/>
      <c r="C3062" s="59"/>
      <c r="D3062" s="13"/>
      <c r="E3062" s="13"/>
    </row>
    <row r="3063" spans="1:5" ht="12.75">
      <c r="A3063" s="34">
        <v>3057</v>
      </c>
      <c r="B3063" s="59"/>
      <c r="C3063" s="59"/>
      <c r="D3063" s="13"/>
      <c r="E3063" s="13"/>
    </row>
    <row r="3064" spans="1:5" ht="12.75">
      <c r="A3064" s="34">
        <v>3058</v>
      </c>
      <c r="B3064" s="59"/>
      <c r="C3064" s="59"/>
      <c r="D3064" s="13"/>
      <c r="E3064" s="13"/>
    </row>
    <row r="3065" spans="1:5" ht="12.75">
      <c r="A3065" s="34">
        <v>3059</v>
      </c>
      <c r="B3065" s="59"/>
      <c r="C3065" s="59"/>
      <c r="D3065" s="13"/>
      <c r="E3065" s="13"/>
    </row>
    <row r="3066" spans="1:5" ht="12.75">
      <c r="A3066" s="34">
        <v>3060</v>
      </c>
      <c r="B3066" s="59"/>
      <c r="C3066" s="59"/>
      <c r="D3066" s="13"/>
      <c r="E3066" s="13"/>
    </row>
    <row r="3067" spans="1:5" ht="12.75">
      <c r="A3067" s="34">
        <v>3061</v>
      </c>
      <c r="B3067" s="59"/>
      <c r="C3067" s="59"/>
      <c r="D3067" s="13"/>
      <c r="E3067" s="13"/>
    </row>
    <row r="3068" spans="1:5" ht="12.75">
      <c r="A3068" s="34">
        <v>3062</v>
      </c>
      <c r="B3068" s="59"/>
      <c r="C3068" s="59"/>
      <c r="D3068" s="13"/>
      <c r="E3068" s="13"/>
    </row>
    <row r="3069" spans="1:5" ht="12.75">
      <c r="A3069" s="34">
        <v>3063</v>
      </c>
      <c r="B3069" s="59"/>
      <c r="C3069" s="59"/>
      <c r="D3069" s="13"/>
      <c r="E3069" s="13"/>
    </row>
    <row r="3070" spans="1:5" ht="12.75">
      <c r="A3070" s="34">
        <v>3064</v>
      </c>
      <c r="B3070" s="59"/>
      <c r="C3070" s="59"/>
      <c r="D3070" s="13"/>
      <c r="E3070" s="13"/>
    </row>
    <row r="3071" spans="1:5" ht="12.75">
      <c r="A3071" s="34">
        <v>3065</v>
      </c>
      <c r="B3071" s="59"/>
      <c r="C3071" s="59"/>
      <c r="D3071" s="13"/>
      <c r="E3071" s="13"/>
    </row>
    <row r="3072" spans="1:5" ht="12.75">
      <c r="A3072" s="34">
        <v>3066</v>
      </c>
      <c r="B3072" s="59"/>
      <c r="C3072" s="59"/>
      <c r="D3072" s="13"/>
      <c r="E3072" s="13"/>
    </row>
    <row r="3073" spans="1:5" ht="12.75">
      <c r="A3073" s="34">
        <v>3067</v>
      </c>
      <c r="B3073" s="59"/>
      <c r="C3073" s="59"/>
      <c r="D3073" s="13"/>
      <c r="E3073" s="13"/>
    </row>
    <row r="3074" spans="1:5" ht="12.75">
      <c r="A3074" s="34">
        <v>3068</v>
      </c>
      <c r="B3074" s="59"/>
      <c r="C3074" s="59"/>
      <c r="D3074" s="13"/>
      <c r="E3074" s="13"/>
    </row>
    <row r="3075" spans="1:5" ht="12.75">
      <c r="A3075" s="34">
        <v>3069</v>
      </c>
      <c r="B3075" s="59"/>
      <c r="C3075" s="59"/>
      <c r="D3075" s="13"/>
      <c r="E3075" s="13"/>
    </row>
    <row r="3076" spans="1:5" ht="12.75">
      <c r="A3076" s="34">
        <v>3070</v>
      </c>
      <c r="B3076" s="59"/>
      <c r="C3076" s="59"/>
      <c r="D3076" s="13"/>
      <c r="E3076" s="13"/>
    </row>
    <row r="3077" spans="1:5" ht="12.75">
      <c r="A3077" s="34">
        <v>3071</v>
      </c>
      <c r="B3077" s="59"/>
      <c r="C3077" s="59"/>
      <c r="D3077" s="13"/>
      <c r="E3077" s="13"/>
    </row>
    <row r="3078" spans="1:5" ht="12.75">
      <c r="A3078" s="34">
        <v>3072</v>
      </c>
      <c r="B3078" s="59"/>
      <c r="C3078" s="59"/>
      <c r="D3078" s="13"/>
      <c r="E3078" s="13"/>
    </row>
    <row r="3079" spans="1:5" ht="12.75">
      <c r="A3079" s="34">
        <v>3073</v>
      </c>
      <c r="B3079" s="59"/>
      <c r="C3079" s="59"/>
      <c r="D3079" s="13"/>
      <c r="E3079" s="13"/>
    </row>
    <row r="3080" spans="1:5" ht="12.75">
      <c r="A3080" s="34">
        <v>3074</v>
      </c>
      <c r="B3080" s="59"/>
      <c r="C3080" s="59"/>
      <c r="D3080" s="13"/>
      <c r="E3080" s="13"/>
    </row>
    <row r="3081" spans="1:5" ht="12.75">
      <c r="A3081" s="34">
        <v>3075</v>
      </c>
      <c r="B3081" s="59"/>
      <c r="C3081" s="59"/>
      <c r="D3081" s="13"/>
      <c r="E3081" s="13"/>
    </row>
    <row r="3082" spans="1:5" ht="12.75">
      <c r="A3082" s="34">
        <v>3076</v>
      </c>
      <c r="B3082" s="59"/>
      <c r="C3082" s="59"/>
      <c r="D3082" s="13"/>
      <c r="E3082" s="13"/>
    </row>
    <row r="3083" spans="1:5" ht="12.75">
      <c r="A3083" s="34">
        <v>3077</v>
      </c>
      <c r="B3083" s="59"/>
      <c r="C3083" s="59"/>
      <c r="D3083" s="13"/>
      <c r="E3083" s="13"/>
    </row>
    <row r="3084" spans="1:5" ht="12.75">
      <c r="A3084" s="34">
        <v>3078</v>
      </c>
      <c r="B3084" s="59"/>
      <c r="C3084" s="59"/>
      <c r="D3084" s="13"/>
      <c r="E3084" s="13"/>
    </row>
    <row r="3085" spans="1:5" ht="12.75">
      <c r="A3085" s="34">
        <v>3079</v>
      </c>
      <c r="B3085" s="59"/>
      <c r="C3085" s="59"/>
      <c r="D3085" s="13"/>
      <c r="E3085" s="13"/>
    </row>
    <row r="3086" spans="1:5" ht="12.75">
      <c r="A3086" s="34">
        <v>3080</v>
      </c>
      <c r="B3086" s="59"/>
      <c r="C3086" s="59"/>
      <c r="D3086" s="13"/>
      <c r="E3086" s="13"/>
    </row>
    <row r="3087" spans="1:5" ht="12.75">
      <c r="A3087" s="34">
        <v>3081</v>
      </c>
      <c r="B3087" s="59"/>
      <c r="C3087" s="59"/>
      <c r="D3087" s="13"/>
      <c r="E3087" s="13"/>
    </row>
    <row r="3088" spans="1:5" ht="12.75">
      <c r="A3088" s="34">
        <v>3082</v>
      </c>
      <c r="B3088" s="59"/>
      <c r="C3088" s="59"/>
      <c r="D3088" s="13"/>
      <c r="E3088" s="13"/>
    </row>
    <row r="3089" spans="1:5" ht="12.75">
      <c r="A3089" s="34">
        <v>3083</v>
      </c>
      <c r="B3089" s="59"/>
      <c r="C3089" s="59"/>
      <c r="D3089" s="13"/>
      <c r="E3089" s="13"/>
    </row>
    <row r="3090" spans="1:5" ht="12.75">
      <c r="A3090" s="34">
        <v>3084</v>
      </c>
      <c r="B3090" s="59"/>
      <c r="C3090" s="59"/>
      <c r="D3090" s="13"/>
      <c r="E3090" s="13"/>
    </row>
    <row r="3091" spans="1:5" ht="12.75">
      <c r="A3091" s="34">
        <v>3085</v>
      </c>
      <c r="B3091" s="59"/>
      <c r="C3091" s="59"/>
      <c r="D3091" s="13"/>
      <c r="E3091" s="13"/>
    </row>
    <row r="3092" spans="1:5" ht="12.75">
      <c r="A3092" s="34">
        <v>3086</v>
      </c>
      <c r="B3092" s="59"/>
      <c r="C3092" s="59"/>
      <c r="D3092" s="13"/>
      <c r="E3092" s="13"/>
    </row>
    <row r="3093" spans="1:5" ht="12.75">
      <c r="A3093" s="34">
        <v>3087</v>
      </c>
      <c r="B3093" s="59"/>
      <c r="C3093" s="59"/>
      <c r="D3093" s="13"/>
      <c r="E3093" s="13"/>
    </row>
    <row r="3094" spans="1:5" ht="12.75">
      <c r="A3094" s="34">
        <v>3088</v>
      </c>
      <c r="B3094" s="59"/>
      <c r="C3094" s="59"/>
      <c r="D3094" s="13"/>
      <c r="E3094" s="13"/>
    </row>
    <row r="3095" spans="1:5" ht="12.75">
      <c r="A3095" s="34">
        <v>3089</v>
      </c>
      <c r="B3095" s="59"/>
      <c r="C3095" s="59"/>
      <c r="D3095" s="13"/>
      <c r="E3095" s="13"/>
    </row>
    <row r="3096" spans="1:5" ht="12.75">
      <c r="A3096" s="34">
        <v>3090</v>
      </c>
      <c r="B3096" s="59"/>
      <c r="C3096" s="59"/>
      <c r="D3096" s="13"/>
      <c r="E3096" s="13"/>
    </row>
    <row r="3097" spans="1:5" ht="12.75">
      <c r="A3097" s="34">
        <v>3091</v>
      </c>
      <c r="B3097" s="59"/>
      <c r="C3097" s="59"/>
      <c r="D3097" s="13"/>
      <c r="E3097" s="13"/>
    </row>
    <row r="3098" spans="1:5" ht="12.75">
      <c r="A3098" s="34">
        <v>3092</v>
      </c>
      <c r="B3098" s="59"/>
      <c r="C3098" s="59"/>
      <c r="D3098" s="13"/>
      <c r="E3098" s="13"/>
    </row>
    <row r="3099" spans="1:5" ht="12.75">
      <c r="A3099" s="34">
        <v>3093</v>
      </c>
      <c r="B3099" s="59"/>
      <c r="C3099" s="59"/>
      <c r="D3099" s="13"/>
      <c r="E3099" s="13"/>
    </row>
    <row r="3100" spans="1:5" ht="12.75">
      <c r="A3100" s="34">
        <v>3094</v>
      </c>
      <c r="B3100" s="59"/>
      <c r="C3100" s="59"/>
      <c r="D3100" s="13"/>
      <c r="E3100" s="13"/>
    </row>
    <row r="3101" spans="1:5" ht="12.75">
      <c r="A3101" s="34">
        <v>3095</v>
      </c>
      <c r="B3101" s="59"/>
      <c r="C3101" s="59"/>
      <c r="D3101" s="13"/>
      <c r="E3101" s="13"/>
    </row>
    <row r="3102" spans="1:5" ht="12.75">
      <c r="A3102" s="34">
        <v>3096</v>
      </c>
      <c r="B3102" s="59"/>
      <c r="C3102" s="59"/>
      <c r="D3102" s="13"/>
      <c r="E3102" s="13"/>
    </row>
    <row r="3103" spans="1:5" ht="12.75">
      <c r="A3103" s="34">
        <v>3097</v>
      </c>
      <c r="B3103" s="59"/>
      <c r="C3103" s="59"/>
      <c r="D3103" s="13"/>
      <c r="E3103" s="13"/>
    </row>
    <row r="3104" spans="1:5" ht="12.75">
      <c r="A3104" s="34">
        <v>3098</v>
      </c>
      <c r="B3104" s="59"/>
      <c r="C3104" s="59"/>
      <c r="D3104" s="13"/>
      <c r="E3104" s="13"/>
    </row>
    <row r="3105" spans="1:5" ht="12.75">
      <c r="A3105" s="34">
        <v>3099</v>
      </c>
      <c r="B3105" s="59"/>
      <c r="C3105" s="59"/>
      <c r="D3105" s="13"/>
      <c r="E3105" s="13"/>
    </row>
    <row r="3106" spans="1:5" ht="12.75">
      <c r="A3106" s="34">
        <v>3100</v>
      </c>
      <c r="B3106" s="59"/>
      <c r="C3106" s="59"/>
      <c r="D3106" s="13"/>
      <c r="E3106" s="13"/>
    </row>
    <row r="3107" spans="1:5" ht="12.75">
      <c r="A3107" s="34">
        <v>3101</v>
      </c>
      <c r="B3107" s="59"/>
      <c r="C3107" s="59"/>
      <c r="D3107" s="13"/>
      <c r="E3107" s="13"/>
    </row>
    <row r="3108" spans="1:5" ht="12.75">
      <c r="A3108" s="34">
        <v>3102</v>
      </c>
      <c r="B3108" s="59"/>
      <c r="C3108" s="59"/>
      <c r="D3108" s="13"/>
      <c r="E3108" s="13"/>
    </row>
    <row r="3109" spans="1:5" ht="12.75">
      <c r="A3109" s="34">
        <v>3103</v>
      </c>
      <c r="B3109" s="59"/>
      <c r="C3109" s="59"/>
      <c r="D3109" s="13"/>
      <c r="E3109" s="13"/>
    </row>
    <row r="3110" spans="1:5" ht="12.75">
      <c r="A3110" s="34">
        <v>3104</v>
      </c>
      <c r="B3110" s="59"/>
      <c r="C3110" s="59"/>
      <c r="D3110" s="13"/>
      <c r="E3110" s="13"/>
    </row>
    <row r="3111" spans="1:5" ht="12.75">
      <c r="A3111" s="34">
        <v>3105</v>
      </c>
      <c r="B3111" s="59"/>
      <c r="C3111" s="59"/>
      <c r="D3111" s="13"/>
      <c r="E3111" s="13"/>
    </row>
    <row r="3112" spans="1:5" ht="12.75">
      <c r="A3112" s="34">
        <v>3106</v>
      </c>
      <c r="B3112" s="59"/>
      <c r="C3112" s="59"/>
      <c r="D3112" s="13"/>
      <c r="E3112" s="13"/>
    </row>
    <row r="3113" spans="1:5" ht="12.75">
      <c r="A3113" s="34">
        <v>3107</v>
      </c>
      <c r="B3113" s="59"/>
      <c r="C3113" s="59"/>
      <c r="D3113" s="13"/>
      <c r="E3113" s="13"/>
    </row>
    <row r="3114" spans="1:5" ht="12.75">
      <c r="A3114" s="34">
        <v>3108</v>
      </c>
      <c r="B3114" s="59"/>
      <c r="C3114" s="59"/>
      <c r="D3114" s="13"/>
      <c r="E3114" s="13"/>
    </row>
    <row r="3115" spans="1:5" ht="12.75">
      <c r="A3115" s="34">
        <v>3109</v>
      </c>
      <c r="B3115" s="59"/>
      <c r="C3115" s="59"/>
      <c r="D3115" s="13"/>
      <c r="E3115" s="13"/>
    </row>
    <row r="3116" spans="1:5" ht="12.75">
      <c r="A3116" s="34">
        <v>3110</v>
      </c>
      <c r="B3116" s="59"/>
      <c r="C3116" s="59"/>
      <c r="D3116" s="13"/>
      <c r="E3116" s="13"/>
    </row>
    <row r="3117" spans="1:5" ht="12.75">
      <c r="A3117" s="34">
        <v>3111</v>
      </c>
      <c r="B3117" s="59"/>
      <c r="C3117" s="59"/>
      <c r="D3117" s="13"/>
      <c r="E3117" s="13"/>
    </row>
    <row r="3118" spans="1:5" ht="12.75">
      <c r="A3118" s="34">
        <v>3112</v>
      </c>
      <c r="B3118" s="59"/>
      <c r="C3118" s="59"/>
      <c r="D3118" s="13"/>
      <c r="E3118" s="13"/>
    </row>
    <row r="3119" spans="1:5" ht="12.75">
      <c r="A3119" s="34">
        <v>3113</v>
      </c>
      <c r="B3119" s="59"/>
      <c r="C3119" s="59"/>
      <c r="D3119" s="13"/>
      <c r="E3119" s="13"/>
    </row>
    <row r="3120" spans="1:5" ht="12.75">
      <c r="A3120" s="34">
        <v>3114</v>
      </c>
      <c r="B3120" s="59"/>
      <c r="C3120" s="59"/>
      <c r="D3120" s="13"/>
      <c r="E3120" s="13"/>
    </row>
    <row r="3121" spans="1:5" ht="12.75">
      <c r="A3121" s="34">
        <v>3115</v>
      </c>
      <c r="B3121" s="59"/>
      <c r="C3121" s="59"/>
      <c r="D3121" s="13"/>
      <c r="E3121" s="13"/>
    </row>
    <row r="3122" spans="1:5" ht="12.75">
      <c r="A3122" s="34">
        <v>3116</v>
      </c>
      <c r="B3122" s="59"/>
      <c r="C3122" s="59"/>
      <c r="D3122" s="13"/>
      <c r="E3122" s="13"/>
    </row>
    <row r="3123" spans="1:5" ht="12.75">
      <c r="A3123" s="34">
        <v>3117</v>
      </c>
      <c r="B3123" s="59"/>
      <c r="C3123" s="59"/>
      <c r="D3123" s="13"/>
      <c r="E3123" s="13"/>
    </row>
    <row r="3124" spans="1:5" ht="12.75">
      <c r="A3124" s="34">
        <v>3118</v>
      </c>
      <c r="B3124" s="59"/>
      <c r="C3124" s="59"/>
      <c r="D3124" s="13"/>
      <c r="E3124" s="13"/>
    </row>
    <row r="3125" spans="1:5" ht="12.75">
      <c r="A3125" s="34">
        <v>3119</v>
      </c>
      <c r="B3125" s="59"/>
      <c r="C3125" s="59"/>
      <c r="D3125" s="13"/>
      <c r="E3125" s="13"/>
    </row>
    <row r="3126" spans="1:5" ht="12.75">
      <c r="A3126" s="34">
        <v>3120</v>
      </c>
      <c r="B3126" s="59"/>
      <c r="C3126" s="59"/>
      <c r="D3126" s="13"/>
      <c r="E3126" s="13"/>
    </row>
    <row r="3127" spans="1:5" ht="12.75">
      <c r="A3127" s="34">
        <v>3121</v>
      </c>
      <c r="B3127" s="59"/>
      <c r="C3127" s="59"/>
      <c r="D3127" s="13"/>
      <c r="E3127" s="13"/>
    </row>
    <row r="3128" spans="1:5" ht="12.75">
      <c r="A3128" s="34">
        <v>3122</v>
      </c>
      <c r="B3128" s="59"/>
      <c r="C3128" s="59"/>
      <c r="D3128" s="13"/>
      <c r="E3128" s="13"/>
    </row>
    <row r="3129" spans="1:5" ht="12.75">
      <c r="A3129" s="34">
        <v>3123</v>
      </c>
      <c r="B3129" s="59"/>
      <c r="C3129" s="59"/>
      <c r="D3129" s="13"/>
      <c r="E3129" s="13"/>
    </row>
    <row r="3130" spans="1:5" ht="12.75">
      <c r="A3130" s="34">
        <v>3124</v>
      </c>
      <c r="B3130" s="59"/>
      <c r="C3130" s="59"/>
      <c r="D3130" s="13"/>
      <c r="E3130" s="13"/>
    </row>
    <row r="3131" spans="1:5" ht="12.75">
      <c r="A3131" s="34">
        <v>3125</v>
      </c>
      <c r="B3131" s="59"/>
      <c r="C3131" s="59"/>
      <c r="D3131" s="13"/>
      <c r="E3131" s="13"/>
    </row>
    <row r="3132" spans="1:5" ht="12.75">
      <c r="A3132" s="34">
        <v>3126</v>
      </c>
      <c r="B3132" s="59"/>
      <c r="C3132" s="59"/>
      <c r="D3132" s="13"/>
      <c r="E3132" s="13"/>
    </row>
    <row r="3133" spans="1:5" ht="12.75">
      <c r="A3133" s="34">
        <v>3127</v>
      </c>
      <c r="B3133" s="59"/>
      <c r="C3133" s="59"/>
      <c r="D3133" s="13"/>
      <c r="E3133" s="13"/>
    </row>
    <row r="3134" spans="1:5" ht="12.75">
      <c r="A3134" s="34">
        <v>3128</v>
      </c>
      <c r="B3134" s="59"/>
      <c r="C3134" s="59"/>
      <c r="D3134" s="13"/>
      <c r="E3134" s="13"/>
    </row>
    <row r="3135" spans="1:5" ht="12.75">
      <c r="A3135" s="34">
        <v>3129</v>
      </c>
      <c r="B3135" s="59"/>
      <c r="C3135" s="59"/>
      <c r="D3135" s="13"/>
      <c r="E3135" s="13"/>
    </row>
    <row r="3136" spans="1:5" ht="12.75">
      <c r="A3136" s="34">
        <v>3130</v>
      </c>
      <c r="B3136" s="59"/>
      <c r="C3136" s="59"/>
      <c r="D3136" s="13"/>
      <c r="E3136" s="13"/>
    </row>
    <row r="3137" spans="1:5" ht="12.75">
      <c r="A3137" s="34">
        <v>3131</v>
      </c>
      <c r="B3137" s="59"/>
      <c r="C3137" s="59"/>
      <c r="D3137" s="13"/>
      <c r="E3137" s="13"/>
    </row>
    <row r="3138" spans="1:5" ht="12.75">
      <c r="A3138" s="34">
        <v>3132</v>
      </c>
      <c r="B3138" s="59"/>
      <c r="C3138" s="59"/>
      <c r="D3138" s="13"/>
      <c r="E3138" s="13"/>
    </row>
    <row r="3139" spans="1:5" ht="12.75">
      <c r="A3139" s="34">
        <v>3133</v>
      </c>
      <c r="B3139" s="59"/>
      <c r="C3139" s="59"/>
      <c r="D3139" s="13"/>
      <c r="E3139" s="13"/>
    </row>
    <row r="3140" spans="1:5" ht="12.75">
      <c r="A3140" s="34">
        <v>3134</v>
      </c>
      <c r="B3140" s="59"/>
      <c r="C3140" s="59"/>
      <c r="D3140" s="13"/>
      <c r="E3140" s="13"/>
    </row>
    <row r="3141" spans="1:5" ht="12.75">
      <c r="A3141" s="34">
        <v>3135</v>
      </c>
      <c r="B3141" s="59"/>
      <c r="C3141" s="59"/>
      <c r="D3141" s="13"/>
      <c r="E3141" s="13"/>
    </row>
    <row r="3142" spans="1:5" ht="12.75">
      <c r="A3142" s="34">
        <v>3136</v>
      </c>
      <c r="B3142" s="59"/>
      <c r="C3142" s="59"/>
      <c r="D3142" s="13"/>
      <c r="E3142" s="13"/>
    </row>
    <row r="3143" spans="1:5" ht="12.75">
      <c r="A3143" s="34">
        <v>3137</v>
      </c>
      <c r="B3143" s="59"/>
      <c r="C3143" s="59"/>
      <c r="D3143" s="13"/>
      <c r="E3143" s="13"/>
    </row>
    <row r="3144" spans="1:5" ht="12.75">
      <c r="A3144" s="34">
        <v>3138</v>
      </c>
      <c r="B3144" s="59"/>
      <c r="C3144" s="59"/>
      <c r="D3144" s="13"/>
      <c r="E3144" s="13"/>
    </row>
    <row r="3145" spans="1:5" ht="12.75">
      <c r="A3145" s="34">
        <v>3139</v>
      </c>
      <c r="B3145" s="59"/>
      <c r="C3145" s="59"/>
      <c r="D3145" s="13"/>
      <c r="E3145" s="13"/>
    </row>
    <row r="3146" spans="1:5" ht="12.75">
      <c r="A3146" s="34">
        <v>3140</v>
      </c>
      <c r="B3146" s="59"/>
      <c r="C3146" s="59"/>
      <c r="D3146" s="13"/>
      <c r="E3146" s="13"/>
    </row>
    <row r="3147" spans="1:5" ht="12.75">
      <c r="A3147" s="34">
        <v>3141</v>
      </c>
      <c r="B3147" s="59"/>
      <c r="C3147" s="59"/>
      <c r="D3147" s="13"/>
      <c r="E3147" s="13"/>
    </row>
    <row r="3148" spans="1:5" ht="12.75">
      <c r="A3148" s="34">
        <v>3142</v>
      </c>
      <c r="B3148" s="59"/>
      <c r="C3148" s="59"/>
      <c r="D3148" s="13"/>
      <c r="E3148" s="13"/>
    </row>
    <row r="3149" spans="1:5" ht="12.75">
      <c r="A3149" s="34">
        <v>3143</v>
      </c>
      <c r="B3149" s="59"/>
      <c r="C3149" s="59"/>
      <c r="D3149" s="13"/>
      <c r="E3149" s="13"/>
    </row>
    <row r="3150" spans="1:5" ht="12.75">
      <c r="A3150" s="34">
        <v>3144</v>
      </c>
      <c r="B3150" s="59"/>
      <c r="C3150" s="59"/>
      <c r="D3150" s="13"/>
      <c r="E3150" s="13"/>
    </row>
    <row r="3151" spans="1:5" ht="12.75">
      <c r="A3151" s="34">
        <v>3145</v>
      </c>
      <c r="B3151" s="59"/>
      <c r="C3151" s="59"/>
      <c r="D3151" s="13"/>
      <c r="E3151" s="13"/>
    </row>
    <row r="3152" spans="1:5" ht="12.75">
      <c r="A3152" s="34">
        <v>3146</v>
      </c>
      <c r="B3152" s="59"/>
      <c r="C3152" s="59"/>
      <c r="D3152" s="13"/>
      <c r="E3152" s="13"/>
    </row>
    <row r="3153" spans="1:5" ht="12.75">
      <c r="A3153" s="34">
        <v>3147</v>
      </c>
      <c r="B3153" s="59"/>
      <c r="C3153" s="59"/>
      <c r="D3153" s="13"/>
      <c r="E3153" s="13"/>
    </row>
    <row r="3154" spans="1:5" ht="12.75">
      <c r="A3154" s="34">
        <v>3148</v>
      </c>
      <c r="B3154" s="59"/>
      <c r="C3154" s="59"/>
      <c r="D3154" s="13"/>
      <c r="E3154" s="13"/>
    </row>
    <row r="3155" spans="1:5" ht="12.75">
      <c r="A3155" s="34">
        <v>3149</v>
      </c>
      <c r="B3155" s="59"/>
      <c r="C3155" s="59"/>
      <c r="D3155" s="13"/>
      <c r="E3155" s="13"/>
    </row>
    <row r="3156" spans="1:5" ht="12.75">
      <c r="A3156" s="34">
        <v>3150</v>
      </c>
      <c r="B3156" s="59"/>
      <c r="C3156" s="59"/>
      <c r="D3156" s="13"/>
      <c r="E3156" s="13"/>
    </row>
    <row r="3157" spans="1:5" ht="12.75">
      <c r="A3157" s="34">
        <v>3151</v>
      </c>
      <c r="B3157" s="59"/>
      <c r="C3157" s="59"/>
      <c r="D3157" s="13"/>
      <c r="E3157" s="13"/>
    </row>
    <row r="3158" spans="1:5" ht="12.75">
      <c r="A3158" s="34">
        <v>3152</v>
      </c>
      <c r="B3158" s="59"/>
      <c r="C3158" s="59"/>
      <c r="D3158" s="13"/>
      <c r="E3158" s="13"/>
    </row>
    <row r="3159" spans="1:5" ht="12.75">
      <c r="A3159" s="34">
        <v>3153</v>
      </c>
      <c r="B3159" s="59"/>
      <c r="C3159" s="59"/>
      <c r="D3159" s="13"/>
      <c r="E3159" s="13"/>
    </row>
    <row r="3160" spans="1:5" ht="12.75">
      <c r="A3160" s="34">
        <v>3154</v>
      </c>
      <c r="B3160" s="59"/>
      <c r="C3160" s="59"/>
      <c r="D3160" s="13"/>
      <c r="E3160" s="13"/>
    </row>
    <row r="3161" spans="1:5" ht="12.75">
      <c r="A3161" s="34">
        <v>3155</v>
      </c>
      <c r="B3161" s="59"/>
      <c r="C3161" s="59"/>
      <c r="D3161" s="13"/>
      <c r="E3161" s="13"/>
    </row>
    <row r="3162" spans="1:5" ht="12.75">
      <c r="A3162" s="34">
        <v>3156</v>
      </c>
      <c r="B3162" s="59"/>
      <c r="C3162" s="59"/>
      <c r="D3162" s="13"/>
      <c r="E3162" s="13"/>
    </row>
    <row r="3163" spans="1:5" ht="12.75">
      <c r="A3163" s="34">
        <v>3157</v>
      </c>
      <c r="B3163" s="59"/>
      <c r="C3163" s="59"/>
      <c r="D3163" s="13"/>
      <c r="E3163" s="13"/>
    </row>
    <row r="3164" spans="1:5" ht="12.75">
      <c r="A3164" s="34">
        <v>3158</v>
      </c>
      <c r="B3164" s="59"/>
      <c r="C3164" s="59"/>
      <c r="D3164" s="13"/>
      <c r="E3164" s="13"/>
    </row>
    <row r="3165" spans="1:5" ht="12.75">
      <c r="A3165" s="34">
        <v>3159</v>
      </c>
      <c r="B3165" s="59"/>
      <c r="C3165" s="59"/>
      <c r="D3165" s="13"/>
      <c r="E3165" s="13"/>
    </row>
    <row r="3166" spans="1:5" ht="12.75">
      <c r="A3166" s="34">
        <v>3160</v>
      </c>
      <c r="B3166" s="59"/>
      <c r="C3166" s="59"/>
      <c r="D3166" s="13"/>
      <c r="E3166" s="13"/>
    </row>
    <row r="3167" spans="1:5" ht="12.75">
      <c r="A3167" s="34">
        <v>3161</v>
      </c>
      <c r="B3167" s="59"/>
      <c r="C3167" s="59"/>
      <c r="D3167" s="13"/>
      <c r="E3167" s="13"/>
    </row>
    <row r="3168" spans="1:5" ht="12.75">
      <c r="A3168" s="34">
        <v>3162</v>
      </c>
      <c r="B3168" s="59"/>
      <c r="C3168" s="59"/>
      <c r="D3168" s="13"/>
      <c r="E3168" s="13"/>
    </row>
    <row r="3169" spans="1:5" ht="12.75">
      <c r="A3169" s="34">
        <v>3163</v>
      </c>
      <c r="B3169" s="59"/>
      <c r="C3169" s="59"/>
      <c r="D3169" s="13"/>
      <c r="E3169" s="13"/>
    </row>
    <row r="3170" spans="1:5" ht="12.75">
      <c r="A3170" s="34">
        <v>3164</v>
      </c>
      <c r="B3170" s="59"/>
      <c r="C3170" s="59"/>
      <c r="D3170" s="13"/>
      <c r="E3170" s="13"/>
    </row>
    <row r="3171" spans="1:5" ht="12.75">
      <c r="A3171" s="34">
        <v>3165</v>
      </c>
      <c r="B3171" s="59"/>
      <c r="C3171" s="59"/>
      <c r="D3171" s="13"/>
      <c r="E3171" s="13"/>
    </row>
    <row r="3172" spans="1:5" ht="12.75">
      <c r="A3172" s="34">
        <v>3166</v>
      </c>
      <c r="B3172" s="59"/>
      <c r="C3172" s="59"/>
      <c r="D3172" s="13"/>
      <c r="E3172" s="13"/>
    </row>
    <row r="3173" spans="1:5" ht="12.75">
      <c r="A3173" s="34">
        <v>3167</v>
      </c>
      <c r="B3173" s="59"/>
      <c r="C3173" s="59"/>
      <c r="D3173" s="13"/>
      <c r="E3173" s="13"/>
    </row>
    <row r="3174" spans="1:5" ht="12.75">
      <c r="A3174" s="34">
        <v>3168</v>
      </c>
      <c r="B3174" s="59"/>
      <c r="C3174" s="59"/>
      <c r="D3174" s="13"/>
      <c r="E3174" s="13"/>
    </row>
    <row r="3175" spans="1:5" ht="12.75">
      <c r="A3175" s="34">
        <v>3169</v>
      </c>
      <c r="B3175" s="59"/>
      <c r="C3175" s="59"/>
      <c r="D3175" s="13"/>
      <c r="E3175" s="13"/>
    </row>
    <row r="3176" spans="1:5" ht="12.75">
      <c r="A3176" s="34">
        <v>3170</v>
      </c>
      <c r="B3176" s="59"/>
      <c r="C3176" s="59"/>
      <c r="D3176" s="13"/>
      <c r="E3176" s="13"/>
    </row>
    <row r="3177" spans="1:5" ht="12.75">
      <c r="A3177" s="34">
        <v>3171</v>
      </c>
      <c r="B3177" s="59"/>
      <c r="C3177" s="59"/>
      <c r="D3177" s="13"/>
      <c r="E3177" s="13"/>
    </row>
    <row r="3178" spans="1:5" ht="12.75">
      <c r="A3178" s="34">
        <v>3172</v>
      </c>
      <c r="B3178" s="59"/>
      <c r="C3178" s="59"/>
      <c r="D3178" s="13"/>
      <c r="E3178" s="13"/>
    </row>
    <row r="3179" spans="1:5" ht="12.75">
      <c r="A3179" s="34">
        <v>3173</v>
      </c>
      <c r="B3179" s="59"/>
      <c r="C3179" s="59"/>
      <c r="D3179" s="13"/>
      <c r="E3179" s="13"/>
    </row>
    <row r="3180" spans="1:5" ht="12.75">
      <c r="A3180" s="34">
        <v>3174</v>
      </c>
      <c r="B3180" s="59"/>
      <c r="C3180" s="59"/>
      <c r="D3180" s="13"/>
      <c r="E3180" s="13"/>
    </row>
    <row r="3181" spans="1:5" ht="12.75">
      <c r="A3181" s="34">
        <v>3175</v>
      </c>
      <c r="B3181" s="59"/>
      <c r="C3181" s="59"/>
      <c r="D3181" s="13"/>
      <c r="E3181" s="13"/>
    </row>
    <row r="3182" spans="1:5" ht="12.75">
      <c r="A3182" s="34">
        <v>3176</v>
      </c>
      <c r="B3182" s="59"/>
      <c r="C3182" s="59"/>
      <c r="D3182" s="13"/>
      <c r="E3182" s="13"/>
    </row>
    <row r="3183" spans="1:5" ht="12.75">
      <c r="A3183" s="34">
        <v>3177</v>
      </c>
      <c r="B3183" s="59"/>
      <c r="C3183" s="59"/>
      <c r="D3183" s="13"/>
      <c r="E3183" s="13"/>
    </row>
    <row r="3184" spans="1:5" ht="12.75">
      <c r="A3184" s="34">
        <v>3178</v>
      </c>
      <c r="B3184" s="59"/>
      <c r="C3184" s="59"/>
      <c r="D3184" s="13"/>
      <c r="E3184" s="13"/>
    </row>
    <row r="3185" spans="1:5" ht="12.75">
      <c r="A3185" s="34">
        <v>3179</v>
      </c>
      <c r="B3185" s="59"/>
      <c r="C3185" s="59"/>
      <c r="D3185" s="13"/>
      <c r="E3185" s="13"/>
    </row>
    <row r="3186" spans="1:5" ht="12.75">
      <c r="A3186" s="34">
        <v>3180</v>
      </c>
      <c r="B3186" s="59"/>
      <c r="C3186" s="59"/>
      <c r="D3186" s="13"/>
      <c r="E3186" s="13"/>
    </row>
    <row r="3187" spans="1:5" ht="12.75">
      <c r="A3187" s="34">
        <v>3181</v>
      </c>
      <c r="B3187" s="59"/>
      <c r="C3187" s="59"/>
      <c r="D3187" s="13"/>
      <c r="E3187" s="13"/>
    </row>
    <row r="3188" spans="1:5" ht="12.75">
      <c r="A3188" s="34">
        <v>3182</v>
      </c>
      <c r="B3188" s="59"/>
      <c r="C3188" s="59"/>
      <c r="D3188" s="13"/>
      <c r="E3188" s="13"/>
    </row>
    <row r="3189" spans="1:5" ht="12.75">
      <c r="A3189" s="34">
        <v>3183</v>
      </c>
      <c r="B3189" s="59"/>
      <c r="C3189" s="59"/>
      <c r="D3189" s="13"/>
      <c r="E3189" s="13"/>
    </row>
    <row r="3190" spans="1:5" ht="12.75">
      <c r="A3190" s="34">
        <v>3184</v>
      </c>
      <c r="B3190" s="59"/>
      <c r="C3190" s="59"/>
      <c r="D3190" s="13"/>
      <c r="E3190" s="13"/>
    </row>
    <row r="3191" spans="1:5" ht="12.75">
      <c r="A3191" s="34">
        <v>3185</v>
      </c>
      <c r="B3191" s="59"/>
      <c r="C3191" s="59"/>
      <c r="D3191" s="13"/>
      <c r="E3191" s="13"/>
    </row>
    <row r="3192" spans="1:5" ht="12.75">
      <c r="A3192" s="34">
        <v>3186</v>
      </c>
      <c r="B3192" s="59"/>
      <c r="C3192" s="59"/>
      <c r="D3192" s="13"/>
      <c r="E3192" s="13"/>
    </row>
    <row r="3193" spans="1:5" ht="12.75">
      <c r="A3193" s="34">
        <v>3187</v>
      </c>
      <c r="B3193" s="59"/>
      <c r="C3193" s="59"/>
      <c r="D3193" s="13"/>
      <c r="E3193" s="13"/>
    </row>
    <row r="3194" spans="1:5" ht="12.75">
      <c r="A3194" s="34">
        <v>3188</v>
      </c>
      <c r="B3194" s="59"/>
      <c r="C3194" s="59"/>
      <c r="D3194" s="13"/>
      <c r="E3194" s="13"/>
    </row>
    <row r="3195" spans="1:5" ht="12.75">
      <c r="A3195" s="34">
        <v>3189</v>
      </c>
      <c r="B3195" s="59"/>
      <c r="C3195" s="59"/>
      <c r="D3195" s="13"/>
      <c r="E3195" s="13"/>
    </row>
    <row r="3196" spans="1:5" ht="12.75">
      <c r="A3196" s="34">
        <v>3190</v>
      </c>
      <c r="B3196" s="59"/>
      <c r="C3196" s="59"/>
      <c r="D3196" s="13"/>
      <c r="E3196" s="13"/>
    </row>
    <row r="3197" spans="1:5" ht="12.75">
      <c r="A3197" s="34">
        <v>3191</v>
      </c>
      <c r="B3197" s="59"/>
      <c r="C3197" s="59"/>
      <c r="D3197" s="13"/>
      <c r="E3197" s="13"/>
    </row>
    <row r="3198" spans="1:5" ht="12.75">
      <c r="A3198" s="34">
        <v>3192</v>
      </c>
      <c r="B3198" s="59"/>
      <c r="C3198" s="59"/>
      <c r="D3198" s="13"/>
      <c r="E3198" s="13"/>
    </row>
    <row r="3199" spans="1:5" ht="12.75">
      <c r="A3199" s="34">
        <v>3193</v>
      </c>
      <c r="B3199" s="59"/>
      <c r="C3199" s="59"/>
      <c r="D3199" s="13"/>
      <c r="E3199" s="13"/>
    </row>
    <row r="3200" spans="1:5" ht="12.75">
      <c r="A3200" s="34">
        <v>3194</v>
      </c>
      <c r="B3200" s="59"/>
      <c r="C3200" s="59"/>
      <c r="D3200" s="13"/>
      <c r="E3200" s="13"/>
    </row>
    <row r="3201" spans="1:5" ht="12.75">
      <c r="A3201" s="34">
        <v>3195</v>
      </c>
      <c r="B3201" s="59"/>
      <c r="C3201" s="59"/>
      <c r="D3201" s="13"/>
      <c r="E3201" s="13"/>
    </row>
    <row r="3202" spans="1:5" ht="12.75">
      <c r="A3202" s="34">
        <v>3196</v>
      </c>
      <c r="B3202" s="59"/>
      <c r="C3202" s="59"/>
      <c r="D3202" s="13"/>
      <c r="E3202" s="13"/>
    </row>
    <row r="3203" spans="1:5" ht="12.75">
      <c r="A3203" s="34">
        <v>3197</v>
      </c>
      <c r="B3203" s="59"/>
      <c r="C3203" s="59"/>
      <c r="D3203" s="13"/>
      <c r="E3203" s="13"/>
    </row>
    <row r="3204" spans="1:5" ht="12.75">
      <c r="A3204" s="34">
        <v>3198</v>
      </c>
      <c r="B3204" s="59"/>
      <c r="C3204" s="59"/>
      <c r="D3204" s="13"/>
      <c r="E3204" s="13"/>
    </row>
    <row r="3205" spans="1:5" ht="12.75">
      <c r="A3205" s="34">
        <v>3199</v>
      </c>
      <c r="B3205" s="59"/>
      <c r="C3205" s="59"/>
      <c r="D3205" s="13"/>
      <c r="E3205" s="13"/>
    </row>
    <row r="3206" spans="1:5" ht="12.75">
      <c r="A3206" s="34">
        <v>3200</v>
      </c>
      <c r="B3206" s="59"/>
      <c r="C3206" s="59"/>
      <c r="D3206" s="13"/>
      <c r="E3206" s="13"/>
    </row>
    <row r="3207" spans="1:5" ht="12.75">
      <c r="A3207" s="34">
        <v>3201</v>
      </c>
      <c r="B3207" s="59"/>
      <c r="C3207" s="59"/>
      <c r="D3207" s="13"/>
      <c r="E3207" s="13"/>
    </row>
    <row r="3208" spans="1:5" ht="12.75">
      <c r="A3208" s="34">
        <v>3202</v>
      </c>
      <c r="B3208" s="59"/>
      <c r="C3208" s="59"/>
      <c r="D3208" s="13"/>
      <c r="E3208" s="13"/>
    </row>
    <row r="3209" spans="1:5" ht="12.75">
      <c r="A3209" s="34">
        <v>3203</v>
      </c>
      <c r="B3209" s="59"/>
      <c r="C3209" s="59"/>
      <c r="D3209" s="13"/>
      <c r="E3209" s="13"/>
    </row>
    <row r="3210" spans="1:5" ht="12.75">
      <c r="A3210" s="34">
        <v>3204</v>
      </c>
      <c r="B3210" s="59"/>
      <c r="C3210" s="59"/>
      <c r="D3210" s="13"/>
      <c r="E3210" s="13"/>
    </row>
    <row r="3211" spans="1:5" ht="12.75">
      <c r="A3211" s="34">
        <v>3205</v>
      </c>
      <c r="B3211" s="59"/>
      <c r="C3211" s="59"/>
      <c r="D3211" s="13"/>
      <c r="E3211" s="13"/>
    </row>
    <row r="3212" spans="1:5" ht="12.75">
      <c r="A3212" s="34">
        <v>3206</v>
      </c>
      <c r="B3212" s="59"/>
      <c r="C3212" s="59"/>
      <c r="D3212" s="13"/>
      <c r="E3212" s="13"/>
    </row>
    <row r="3213" spans="1:5" ht="12.75">
      <c r="A3213" s="34">
        <v>3207</v>
      </c>
      <c r="B3213" s="59"/>
      <c r="C3213" s="59"/>
      <c r="D3213" s="13"/>
      <c r="E3213" s="13"/>
    </row>
    <row r="3214" spans="1:5" ht="12.75">
      <c r="A3214" s="34">
        <v>3208</v>
      </c>
      <c r="B3214" s="59"/>
      <c r="C3214" s="59"/>
      <c r="D3214" s="13"/>
      <c r="E3214" s="13"/>
    </row>
    <row r="3215" spans="1:5" ht="12.75">
      <c r="A3215" s="34">
        <v>3209</v>
      </c>
      <c r="B3215" s="59"/>
      <c r="C3215" s="59"/>
      <c r="D3215" s="13"/>
      <c r="E3215" s="13"/>
    </row>
    <row r="3216" spans="1:5" ht="12.75">
      <c r="A3216" s="34">
        <v>3210</v>
      </c>
      <c r="B3216" s="59"/>
      <c r="C3216" s="59"/>
      <c r="D3216" s="13"/>
      <c r="E3216" s="13"/>
    </row>
    <row r="3217" spans="1:5" ht="12.75">
      <c r="A3217" s="34">
        <v>3211</v>
      </c>
      <c r="B3217" s="59"/>
      <c r="C3217" s="59"/>
      <c r="D3217" s="13"/>
      <c r="E3217" s="13"/>
    </row>
    <row r="3218" spans="1:5" ht="12.75">
      <c r="A3218" s="34">
        <v>3212</v>
      </c>
      <c r="B3218" s="59"/>
      <c r="C3218" s="59"/>
      <c r="D3218" s="13"/>
      <c r="E3218" s="13"/>
    </row>
    <row r="3219" spans="1:5" ht="12.75">
      <c r="A3219" s="34">
        <v>3213</v>
      </c>
      <c r="B3219" s="59"/>
      <c r="C3219" s="59"/>
      <c r="D3219" s="13"/>
      <c r="E3219" s="13"/>
    </row>
    <row r="3220" spans="1:5" ht="12.75">
      <c r="A3220" s="34">
        <v>3214</v>
      </c>
      <c r="B3220" s="59"/>
      <c r="C3220" s="59"/>
      <c r="D3220" s="13"/>
      <c r="E3220" s="13"/>
    </row>
    <row r="3221" spans="1:5" ht="12.75">
      <c r="A3221" s="34">
        <v>3215</v>
      </c>
      <c r="B3221" s="59"/>
      <c r="C3221" s="59"/>
      <c r="D3221" s="13"/>
      <c r="E3221" s="13"/>
    </row>
    <row r="3222" spans="1:5" ht="12.75">
      <c r="A3222" s="34">
        <v>3216</v>
      </c>
      <c r="B3222" s="59"/>
      <c r="C3222" s="59"/>
      <c r="D3222" s="13"/>
      <c r="E3222" s="13"/>
    </row>
    <row r="3223" spans="1:5" ht="12.75">
      <c r="A3223" s="34">
        <v>3217</v>
      </c>
      <c r="B3223" s="59"/>
      <c r="C3223" s="59"/>
      <c r="D3223" s="13"/>
      <c r="E3223" s="13"/>
    </row>
    <row r="3224" spans="1:5" ht="12.75">
      <c r="A3224" s="34">
        <v>3218</v>
      </c>
      <c r="B3224" s="59"/>
      <c r="C3224" s="59"/>
      <c r="D3224" s="13"/>
      <c r="E3224" s="13"/>
    </row>
    <row r="3225" spans="1:5" ht="12.75">
      <c r="A3225" s="34">
        <v>3219</v>
      </c>
      <c r="B3225" s="59"/>
      <c r="C3225" s="59"/>
      <c r="D3225" s="13"/>
      <c r="E3225" s="13"/>
    </row>
    <row r="3226" spans="1:5" ht="12.75">
      <c r="A3226" s="34">
        <v>3220</v>
      </c>
      <c r="B3226" s="59"/>
      <c r="C3226" s="59"/>
      <c r="D3226" s="13"/>
      <c r="E3226" s="13"/>
    </row>
    <row r="3227" spans="1:5" ht="12.75">
      <c r="A3227" s="34">
        <v>3221</v>
      </c>
      <c r="B3227" s="59"/>
      <c r="C3227" s="59"/>
      <c r="D3227" s="13"/>
      <c r="E3227" s="13"/>
    </row>
    <row r="3228" spans="1:5" ht="12.75">
      <c r="A3228" s="34">
        <v>3222</v>
      </c>
      <c r="B3228" s="59"/>
      <c r="C3228" s="59"/>
      <c r="D3228" s="13"/>
      <c r="E3228" s="13"/>
    </row>
    <row r="3229" spans="1:5" ht="12.75">
      <c r="A3229" s="34">
        <v>3223</v>
      </c>
      <c r="B3229" s="59"/>
      <c r="C3229" s="59"/>
      <c r="D3229" s="13"/>
      <c r="E3229" s="13"/>
    </row>
    <row r="3230" spans="1:5" ht="12.75">
      <c r="A3230" s="34">
        <v>3224</v>
      </c>
      <c r="B3230" s="59"/>
      <c r="C3230" s="59"/>
      <c r="D3230" s="13"/>
      <c r="E3230" s="13"/>
    </row>
    <row r="3231" spans="1:5" ht="12.75">
      <c r="A3231" s="34">
        <v>3225</v>
      </c>
      <c r="B3231" s="59"/>
      <c r="C3231" s="59"/>
      <c r="D3231" s="13"/>
      <c r="E3231" s="13"/>
    </row>
    <row r="3232" spans="1:5" ht="12.75">
      <c r="A3232" s="34">
        <v>3226</v>
      </c>
      <c r="B3232" s="59"/>
      <c r="C3232" s="59"/>
      <c r="D3232" s="13"/>
      <c r="E3232" s="13"/>
    </row>
    <row r="3233" spans="1:5" ht="12.75">
      <c r="A3233" s="34">
        <v>3227</v>
      </c>
      <c r="B3233" s="59"/>
      <c r="C3233" s="59"/>
      <c r="D3233" s="13"/>
      <c r="E3233" s="13"/>
    </row>
    <row r="3234" spans="1:5" ht="12.75">
      <c r="A3234" s="34">
        <v>3228</v>
      </c>
      <c r="B3234" s="59"/>
      <c r="C3234" s="59"/>
      <c r="D3234" s="13"/>
      <c r="E3234" s="13"/>
    </row>
    <row r="3235" spans="1:5" ht="12.75">
      <c r="A3235" s="34">
        <v>3229</v>
      </c>
      <c r="B3235" s="59"/>
      <c r="C3235" s="59"/>
      <c r="D3235" s="13"/>
      <c r="E3235" s="13"/>
    </row>
    <row r="3236" spans="1:5" ht="12.75">
      <c r="A3236" s="34">
        <v>3230</v>
      </c>
      <c r="B3236" s="59"/>
      <c r="C3236" s="59"/>
      <c r="D3236" s="13"/>
      <c r="E3236" s="13"/>
    </row>
    <row r="3237" spans="1:5" ht="12.75">
      <c r="A3237" s="34">
        <v>3231</v>
      </c>
      <c r="B3237" s="59"/>
      <c r="C3237" s="59"/>
      <c r="D3237" s="13"/>
      <c r="E3237" s="13"/>
    </row>
    <row r="3238" spans="1:5" ht="12.75">
      <c r="A3238" s="34">
        <v>3232</v>
      </c>
      <c r="B3238" s="59"/>
      <c r="C3238" s="59"/>
      <c r="D3238" s="13"/>
      <c r="E3238" s="13"/>
    </row>
    <row r="3239" spans="1:5" ht="12.75">
      <c r="A3239" s="34">
        <v>3233</v>
      </c>
      <c r="B3239" s="59"/>
      <c r="C3239" s="59"/>
      <c r="D3239" s="13"/>
      <c r="E3239" s="13"/>
    </row>
    <row r="3240" spans="1:5" ht="12.75">
      <c r="A3240" s="34">
        <v>3234</v>
      </c>
      <c r="B3240" s="59"/>
      <c r="C3240" s="59"/>
      <c r="D3240" s="13"/>
      <c r="E3240" s="13"/>
    </row>
    <row r="3241" spans="1:5" ht="12.75">
      <c r="A3241" s="34">
        <v>3235</v>
      </c>
      <c r="B3241" s="59"/>
      <c r="C3241" s="59"/>
      <c r="D3241" s="13"/>
      <c r="E3241" s="13"/>
    </row>
    <row r="3242" spans="1:5" ht="12.75">
      <c r="A3242" s="34">
        <v>3236</v>
      </c>
      <c r="B3242" s="59"/>
      <c r="C3242" s="59"/>
      <c r="D3242" s="13"/>
      <c r="E3242" s="13"/>
    </row>
    <row r="3243" spans="1:5" ht="12.75">
      <c r="A3243" s="34">
        <v>3237</v>
      </c>
      <c r="B3243" s="59"/>
      <c r="C3243" s="59"/>
      <c r="D3243" s="13"/>
      <c r="E3243" s="13"/>
    </row>
    <row r="3244" spans="1:5" ht="12.75">
      <c r="A3244" s="34">
        <v>3238</v>
      </c>
      <c r="B3244" s="59"/>
      <c r="C3244" s="59"/>
      <c r="D3244" s="13"/>
      <c r="E3244" s="13"/>
    </row>
    <row r="3245" spans="1:5" ht="12.75">
      <c r="A3245" s="34">
        <v>3239</v>
      </c>
      <c r="B3245" s="59"/>
      <c r="C3245" s="59"/>
      <c r="D3245" s="13"/>
      <c r="E3245" s="13"/>
    </row>
    <row r="3246" spans="1:5" ht="12.75">
      <c r="A3246" s="34">
        <v>3240</v>
      </c>
      <c r="B3246" s="59"/>
      <c r="C3246" s="59"/>
      <c r="D3246" s="13"/>
      <c r="E3246" s="13"/>
    </row>
    <row r="3247" spans="1:5" ht="12.75">
      <c r="A3247" s="34">
        <v>3241</v>
      </c>
      <c r="B3247" s="59"/>
      <c r="C3247" s="59"/>
      <c r="D3247" s="13"/>
      <c r="E3247" s="13"/>
    </row>
    <row r="3248" spans="1:5" ht="12.75">
      <c r="A3248" s="34">
        <v>3242</v>
      </c>
      <c r="B3248" s="59"/>
      <c r="C3248" s="59"/>
      <c r="D3248" s="13"/>
      <c r="E3248" s="13"/>
    </row>
    <row r="3249" spans="1:5" ht="12.75">
      <c r="A3249" s="34">
        <v>3243</v>
      </c>
      <c r="B3249" s="59"/>
      <c r="C3249" s="59"/>
      <c r="D3249" s="13"/>
      <c r="E3249" s="13"/>
    </row>
    <row r="3250" spans="1:5" ht="12.75">
      <c r="A3250" s="34">
        <v>3244</v>
      </c>
      <c r="B3250" s="59"/>
      <c r="C3250" s="59"/>
      <c r="D3250" s="13"/>
      <c r="E3250" s="13"/>
    </row>
    <row r="3251" spans="1:5" ht="12.75">
      <c r="A3251" s="34">
        <v>3245</v>
      </c>
      <c r="B3251" s="59"/>
      <c r="C3251" s="59"/>
      <c r="D3251" s="13"/>
      <c r="E3251" s="13"/>
    </row>
    <row r="3252" spans="1:5" ht="12.75">
      <c r="A3252" s="34">
        <v>3246</v>
      </c>
      <c r="B3252" s="59"/>
      <c r="C3252" s="59"/>
      <c r="D3252" s="13"/>
      <c r="E3252" s="13"/>
    </row>
    <row r="3253" spans="1:5" ht="12.75">
      <c r="A3253" s="34">
        <v>3247</v>
      </c>
      <c r="B3253" s="59"/>
      <c r="C3253" s="59"/>
      <c r="D3253" s="13"/>
      <c r="E3253" s="13"/>
    </row>
    <row r="3254" spans="1:5" ht="12.75">
      <c r="A3254" s="34">
        <v>3248</v>
      </c>
      <c r="B3254" s="59"/>
      <c r="C3254" s="59"/>
      <c r="D3254" s="13"/>
      <c r="E3254" s="13"/>
    </row>
    <row r="3255" spans="1:5" ht="12.75">
      <c r="A3255" s="34">
        <v>3249</v>
      </c>
      <c r="B3255" s="59"/>
      <c r="C3255" s="59"/>
      <c r="D3255" s="13"/>
      <c r="E3255" s="13"/>
    </row>
    <row r="3256" spans="1:5" ht="12.75">
      <c r="A3256" s="34">
        <v>3250</v>
      </c>
      <c r="B3256" s="59"/>
      <c r="C3256" s="59"/>
      <c r="D3256" s="13"/>
      <c r="E3256" s="13"/>
    </row>
    <row r="3257" spans="1:5" ht="12.75">
      <c r="A3257" s="34">
        <v>3251</v>
      </c>
      <c r="B3257" s="59"/>
      <c r="C3257" s="59"/>
      <c r="D3257" s="13"/>
      <c r="E3257" s="13"/>
    </row>
    <row r="3258" spans="1:5" ht="12.75">
      <c r="A3258" s="34">
        <v>3252</v>
      </c>
      <c r="B3258" s="59"/>
      <c r="C3258" s="59"/>
      <c r="D3258" s="13"/>
      <c r="E3258" s="13"/>
    </row>
    <row r="3259" spans="1:5" ht="12.75">
      <c r="A3259" s="34">
        <v>3253</v>
      </c>
      <c r="B3259" s="59"/>
      <c r="C3259" s="59"/>
      <c r="D3259" s="13"/>
      <c r="E3259" s="13"/>
    </row>
    <row r="3260" spans="1:5" ht="12.75">
      <c r="A3260" s="34">
        <v>3254</v>
      </c>
      <c r="B3260" s="59"/>
      <c r="C3260" s="59"/>
      <c r="D3260" s="13"/>
      <c r="E3260" s="13"/>
    </row>
    <row r="3261" spans="1:5" ht="12.75">
      <c r="A3261" s="34">
        <v>3255</v>
      </c>
      <c r="B3261" s="59"/>
      <c r="C3261" s="59"/>
      <c r="D3261" s="13"/>
      <c r="E3261" s="13"/>
    </row>
    <row r="3262" spans="1:5" ht="12.75">
      <c r="A3262" s="34">
        <v>3256</v>
      </c>
      <c r="B3262" s="59"/>
      <c r="C3262" s="59"/>
      <c r="D3262" s="13"/>
      <c r="E3262" s="13"/>
    </row>
    <row r="3263" spans="1:5" ht="12.75">
      <c r="A3263" s="34">
        <v>3257</v>
      </c>
      <c r="B3263" s="59"/>
      <c r="C3263" s="59"/>
      <c r="D3263" s="13"/>
      <c r="E3263" s="13"/>
    </row>
    <row r="3264" spans="1:5" ht="12.75">
      <c r="A3264" s="34">
        <v>3258</v>
      </c>
      <c r="B3264" s="59"/>
      <c r="C3264" s="59"/>
      <c r="D3264" s="13"/>
      <c r="E3264" s="13"/>
    </row>
    <row r="3265" spans="1:5" ht="12.75">
      <c r="A3265" s="34">
        <v>3259</v>
      </c>
      <c r="B3265" s="59"/>
      <c r="C3265" s="59"/>
      <c r="D3265" s="13"/>
      <c r="E3265" s="13"/>
    </row>
    <row r="3266" spans="1:5" ht="12.75">
      <c r="A3266" s="34">
        <v>3260</v>
      </c>
      <c r="B3266" s="59"/>
      <c r="C3266" s="59"/>
      <c r="D3266" s="13"/>
      <c r="E3266" s="13"/>
    </row>
    <row r="3267" spans="1:5" ht="12.75">
      <c r="A3267" s="34">
        <v>3261</v>
      </c>
      <c r="B3267" s="59"/>
      <c r="C3267" s="59"/>
      <c r="D3267" s="13"/>
      <c r="E3267" s="13"/>
    </row>
    <row r="3268" spans="1:5" ht="12.75">
      <c r="A3268" s="34">
        <v>3262</v>
      </c>
      <c r="B3268" s="59"/>
      <c r="C3268" s="59"/>
      <c r="D3268" s="13"/>
      <c r="E3268" s="13"/>
    </row>
    <row r="3269" spans="1:5" ht="12.75">
      <c r="A3269" s="34">
        <v>3263</v>
      </c>
      <c r="B3269" s="59"/>
      <c r="C3269" s="59"/>
      <c r="D3269" s="13"/>
      <c r="E3269" s="13"/>
    </row>
    <row r="3270" spans="1:5" ht="12.75">
      <c r="A3270" s="34">
        <v>3264</v>
      </c>
      <c r="B3270" s="59"/>
      <c r="C3270" s="59"/>
      <c r="D3270" s="13"/>
      <c r="E3270" s="13"/>
    </row>
    <row r="3271" spans="1:5" ht="12.75">
      <c r="A3271" s="34">
        <v>3265</v>
      </c>
      <c r="B3271" s="59"/>
      <c r="C3271" s="59"/>
      <c r="D3271" s="13"/>
      <c r="E3271" s="13"/>
    </row>
    <row r="3272" spans="1:5" ht="12.75">
      <c r="A3272" s="34">
        <v>3266</v>
      </c>
      <c r="B3272" s="59"/>
      <c r="C3272" s="59"/>
      <c r="D3272" s="13"/>
      <c r="E3272" s="13"/>
    </row>
    <row r="3273" spans="1:5" ht="12.75">
      <c r="A3273" s="34">
        <v>3267</v>
      </c>
      <c r="B3273" s="59"/>
      <c r="C3273" s="59"/>
      <c r="D3273" s="13"/>
      <c r="E3273" s="13"/>
    </row>
    <row r="3274" spans="1:5" ht="12.75">
      <c r="A3274" s="34">
        <v>3268</v>
      </c>
      <c r="B3274" s="59"/>
      <c r="C3274" s="59"/>
      <c r="D3274" s="13"/>
      <c r="E3274" s="13"/>
    </row>
    <row r="3275" spans="1:5" ht="12.75">
      <c r="A3275" s="34">
        <v>3269</v>
      </c>
      <c r="B3275" s="59"/>
      <c r="C3275" s="59"/>
      <c r="D3275" s="13"/>
      <c r="E3275" s="13"/>
    </row>
    <row r="3276" spans="1:5" ht="12.75">
      <c r="A3276" s="34">
        <v>3270</v>
      </c>
      <c r="B3276" s="59"/>
      <c r="C3276" s="59"/>
      <c r="D3276" s="13"/>
      <c r="E3276" s="13"/>
    </row>
    <row r="3277" spans="1:5" ht="12.75">
      <c r="A3277" s="34">
        <v>3271</v>
      </c>
      <c r="B3277" s="59"/>
      <c r="C3277" s="59"/>
      <c r="D3277" s="13"/>
      <c r="E3277" s="13"/>
    </row>
    <row r="3278" spans="1:5" ht="12.75">
      <c r="A3278" s="34">
        <v>3272</v>
      </c>
      <c r="B3278" s="59"/>
      <c r="C3278" s="59"/>
      <c r="D3278" s="13"/>
      <c r="E3278" s="13"/>
    </row>
    <row r="3279" spans="1:5" ht="12.75">
      <c r="A3279" s="34">
        <v>3273</v>
      </c>
      <c r="B3279" s="59"/>
      <c r="C3279" s="59"/>
      <c r="D3279" s="13"/>
      <c r="E3279" s="13"/>
    </row>
    <row r="3280" spans="1:5" ht="12.75">
      <c r="A3280" s="34">
        <v>3274</v>
      </c>
      <c r="B3280" s="59"/>
      <c r="C3280" s="59"/>
      <c r="D3280" s="13"/>
      <c r="E3280" s="13"/>
    </row>
    <row r="3281" spans="1:5" ht="12.75">
      <c r="A3281" s="34">
        <v>3275</v>
      </c>
      <c r="B3281" s="59"/>
      <c r="C3281" s="59"/>
      <c r="D3281" s="13"/>
      <c r="E3281" s="13"/>
    </row>
    <row r="3282" spans="1:5" ht="12.75">
      <c r="A3282" s="34">
        <v>3276</v>
      </c>
      <c r="B3282" s="59"/>
      <c r="C3282" s="59"/>
      <c r="D3282" s="13"/>
      <c r="E3282" s="13"/>
    </row>
    <row r="3283" spans="1:5" ht="12.75">
      <c r="A3283" s="34">
        <v>3277</v>
      </c>
      <c r="B3283" s="59"/>
      <c r="C3283" s="59"/>
      <c r="D3283" s="13"/>
      <c r="E3283" s="13"/>
    </row>
    <row r="3284" spans="1:5" ht="12.75">
      <c r="A3284" s="34">
        <v>3278</v>
      </c>
      <c r="B3284" s="59"/>
      <c r="C3284" s="59"/>
      <c r="D3284" s="13"/>
      <c r="E3284" s="13"/>
    </row>
    <row r="3285" spans="1:5" ht="12.75">
      <c r="A3285" s="34">
        <v>3279</v>
      </c>
      <c r="B3285" s="59"/>
      <c r="C3285" s="59"/>
      <c r="D3285" s="13"/>
      <c r="E3285" s="13"/>
    </row>
    <row r="3286" spans="1:5" ht="12.75">
      <c r="A3286" s="34">
        <v>3280</v>
      </c>
      <c r="B3286" s="59"/>
      <c r="C3286" s="59"/>
      <c r="D3286" s="13"/>
      <c r="E3286" s="13"/>
    </row>
    <row r="3287" spans="1:5" ht="12.75">
      <c r="A3287" s="34">
        <v>3281</v>
      </c>
      <c r="B3287" s="59"/>
      <c r="C3287" s="59"/>
      <c r="D3287" s="13"/>
      <c r="E3287" s="13"/>
    </row>
    <row r="3288" spans="1:5" ht="12.75">
      <c r="A3288" s="34">
        <v>3282</v>
      </c>
      <c r="B3288" s="59"/>
      <c r="C3288" s="59"/>
      <c r="D3288" s="13"/>
      <c r="E3288" s="13"/>
    </row>
    <row r="3289" spans="1:5" ht="12.75">
      <c r="A3289" s="34">
        <v>3283</v>
      </c>
      <c r="B3289" s="59"/>
      <c r="C3289" s="59"/>
      <c r="D3289" s="13"/>
      <c r="E3289" s="13"/>
    </row>
    <row r="3290" spans="1:5" ht="12.75">
      <c r="A3290" s="34">
        <v>3284</v>
      </c>
      <c r="B3290" s="59"/>
      <c r="C3290" s="59"/>
      <c r="D3290" s="13"/>
      <c r="E3290" s="13"/>
    </row>
    <row r="3291" spans="1:5" ht="12.75">
      <c r="A3291" s="34">
        <v>3285</v>
      </c>
      <c r="B3291" s="59"/>
      <c r="C3291" s="59"/>
      <c r="D3291" s="13"/>
      <c r="E3291" s="13"/>
    </row>
    <row r="3292" spans="1:5" ht="12.75">
      <c r="A3292" s="34">
        <v>3286</v>
      </c>
      <c r="B3292" s="59"/>
      <c r="C3292" s="59"/>
      <c r="D3292" s="13"/>
      <c r="E3292" s="13"/>
    </row>
    <row r="3293" spans="1:5" ht="12.75">
      <c r="A3293" s="34">
        <v>3287</v>
      </c>
      <c r="B3293" s="59"/>
      <c r="C3293" s="59"/>
      <c r="D3293" s="13"/>
      <c r="E3293" s="13"/>
    </row>
    <row r="3294" spans="1:5" ht="12.75">
      <c r="A3294" s="34">
        <v>3288</v>
      </c>
      <c r="B3294" s="59"/>
      <c r="C3294" s="59"/>
      <c r="D3294" s="13"/>
      <c r="E3294" s="13"/>
    </row>
    <row r="3295" spans="1:5" ht="12.75">
      <c r="A3295" s="34">
        <v>3289</v>
      </c>
      <c r="B3295" s="59"/>
      <c r="C3295" s="59"/>
      <c r="D3295" s="13"/>
      <c r="E3295" s="13"/>
    </row>
    <row r="3296" spans="1:5" ht="12.75">
      <c r="A3296" s="34">
        <v>3290</v>
      </c>
      <c r="B3296" s="59"/>
      <c r="C3296" s="59"/>
      <c r="D3296" s="13"/>
      <c r="E3296" s="13"/>
    </row>
    <row r="3297" spans="1:5" ht="12.75">
      <c r="A3297" s="34">
        <v>3291</v>
      </c>
      <c r="B3297" s="59"/>
      <c r="C3297" s="59"/>
      <c r="D3297" s="13"/>
      <c r="E3297" s="13"/>
    </row>
    <row r="3298" spans="1:5" ht="12.75">
      <c r="A3298" s="34">
        <v>3292</v>
      </c>
      <c r="B3298" s="59"/>
      <c r="C3298" s="59"/>
      <c r="D3298" s="13"/>
      <c r="E3298" s="13"/>
    </row>
    <row r="3299" spans="1:5" ht="12.75">
      <c r="A3299" s="34">
        <v>3293</v>
      </c>
      <c r="B3299" s="59"/>
      <c r="C3299" s="59"/>
      <c r="D3299" s="13"/>
      <c r="E3299" s="13"/>
    </row>
    <row r="3300" spans="1:5" ht="12.75">
      <c r="A3300" s="34">
        <v>3294</v>
      </c>
      <c r="B3300" s="59"/>
      <c r="C3300" s="59"/>
      <c r="D3300" s="13"/>
      <c r="E3300" s="13"/>
    </row>
    <row r="3301" spans="1:5" ht="12.75">
      <c r="A3301" s="34">
        <v>3295</v>
      </c>
      <c r="B3301" s="59"/>
      <c r="C3301" s="59"/>
      <c r="D3301" s="13"/>
      <c r="E3301" s="13"/>
    </row>
    <row r="3302" spans="1:5" ht="12.75">
      <c r="A3302" s="34">
        <v>3296</v>
      </c>
      <c r="B3302" s="59"/>
      <c r="C3302" s="59"/>
      <c r="D3302" s="13"/>
      <c r="E3302" s="13"/>
    </row>
    <row r="3303" spans="1:5" ht="12.75">
      <c r="A3303" s="34">
        <v>3297</v>
      </c>
      <c r="B3303" s="59"/>
      <c r="C3303" s="59"/>
      <c r="D3303" s="13"/>
      <c r="E3303" s="13"/>
    </row>
    <row r="3304" spans="1:5" ht="12.75">
      <c r="A3304" s="34">
        <v>3298</v>
      </c>
      <c r="B3304" s="59"/>
      <c r="C3304" s="59"/>
      <c r="D3304" s="13"/>
      <c r="E3304" s="13"/>
    </row>
    <row r="3305" spans="1:5" ht="12.75">
      <c r="A3305" s="34">
        <v>3299</v>
      </c>
      <c r="B3305" s="59"/>
      <c r="C3305" s="59"/>
      <c r="D3305" s="13"/>
      <c r="E3305" s="13"/>
    </row>
    <row r="3306" spans="1:5" ht="12.75">
      <c r="A3306" s="34">
        <v>3300</v>
      </c>
      <c r="B3306" s="59"/>
      <c r="C3306" s="59"/>
      <c r="D3306" s="13"/>
      <c r="E3306" s="13"/>
    </row>
    <row r="3307" spans="1:5" ht="12.75">
      <c r="A3307" s="34">
        <v>3301</v>
      </c>
      <c r="B3307" s="59"/>
      <c r="C3307" s="59"/>
      <c r="D3307" s="13"/>
      <c r="E3307" s="13"/>
    </row>
    <row r="3308" spans="1:5" ht="12.75">
      <c r="A3308" s="34">
        <v>3302</v>
      </c>
      <c r="B3308" s="59"/>
      <c r="C3308" s="59"/>
      <c r="D3308" s="13"/>
      <c r="E3308" s="13"/>
    </row>
    <row r="3309" spans="1:5" ht="12.75">
      <c r="A3309" s="34">
        <v>3303</v>
      </c>
      <c r="B3309" s="59"/>
      <c r="C3309" s="59"/>
      <c r="D3309" s="13"/>
      <c r="E3309" s="13"/>
    </row>
    <row r="3310" spans="1:5" ht="12.75">
      <c r="A3310" s="34">
        <v>3304</v>
      </c>
      <c r="B3310" s="59"/>
      <c r="C3310" s="59"/>
      <c r="D3310" s="13"/>
      <c r="E3310" s="13"/>
    </row>
    <row r="3311" spans="1:5" ht="12.75">
      <c r="A3311" s="34">
        <v>3305</v>
      </c>
      <c r="B3311" s="59"/>
      <c r="C3311" s="59"/>
      <c r="D3311" s="13"/>
      <c r="E3311" s="13"/>
    </row>
    <row r="3312" spans="1:5" ht="12.75">
      <c r="A3312" s="34">
        <v>3306</v>
      </c>
      <c r="B3312" s="59"/>
      <c r="C3312" s="59"/>
      <c r="D3312" s="13"/>
      <c r="E3312" s="13"/>
    </row>
    <row r="3313" spans="1:5" ht="12.75">
      <c r="A3313" s="34">
        <v>3307</v>
      </c>
      <c r="B3313" s="59"/>
      <c r="C3313" s="59"/>
      <c r="D3313" s="13"/>
      <c r="E3313" s="13"/>
    </row>
    <row r="3314" spans="1:5" ht="12.75">
      <c r="A3314" s="34">
        <v>3308</v>
      </c>
      <c r="B3314" s="59"/>
      <c r="C3314" s="59"/>
      <c r="D3314" s="13"/>
      <c r="E3314" s="13"/>
    </row>
    <row r="3315" spans="1:5" ht="12.75">
      <c r="A3315" s="34">
        <v>3309</v>
      </c>
      <c r="B3315" s="59"/>
      <c r="C3315" s="59"/>
      <c r="D3315" s="13"/>
      <c r="E3315" s="13"/>
    </row>
    <row r="3316" spans="1:5" ht="12.75">
      <c r="A3316" s="34">
        <v>3310</v>
      </c>
      <c r="B3316" s="59"/>
      <c r="C3316" s="59"/>
      <c r="D3316" s="13"/>
      <c r="E3316" s="13"/>
    </row>
    <row r="3317" spans="1:5" ht="12.75">
      <c r="A3317" s="34">
        <v>3311</v>
      </c>
      <c r="B3317" s="59"/>
      <c r="C3317" s="59"/>
      <c r="D3317" s="13"/>
      <c r="E3317" s="13"/>
    </row>
    <row r="3318" spans="1:5" ht="12.75">
      <c r="A3318" s="34">
        <v>3312</v>
      </c>
      <c r="B3318" s="59"/>
      <c r="C3318" s="59"/>
      <c r="D3318" s="13"/>
      <c r="E3318" s="13"/>
    </row>
    <row r="3319" spans="1:5" ht="12.75">
      <c r="A3319" s="34">
        <v>3313</v>
      </c>
      <c r="B3319" s="59"/>
      <c r="C3319" s="59"/>
      <c r="D3319" s="13"/>
      <c r="E3319" s="13"/>
    </row>
    <row r="3320" spans="1:5" ht="12.75">
      <c r="A3320" s="34">
        <v>3314</v>
      </c>
      <c r="B3320" s="59"/>
      <c r="C3320" s="59"/>
      <c r="D3320" s="13"/>
      <c r="E3320" s="13"/>
    </row>
    <row r="3321" spans="1:5" ht="12.75">
      <c r="A3321" s="34">
        <v>3315</v>
      </c>
      <c r="B3321" s="59"/>
      <c r="C3321" s="59"/>
      <c r="D3321" s="13"/>
      <c r="E3321" s="13"/>
    </row>
    <row r="3322" spans="1:5" ht="12.75">
      <c r="A3322" s="34">
        <v>3316</v>
      </c>
      <c r="B3322" s="59"/>
      <c r="C3322" s="59"/>
      <c r="D3322" s="13"/>
      <c r="E3322" s="13"/>
    </row>
    <row r="3323" spans="1:5" ht="12.75">
      <c r="A3323" s="34">
        <v>3317</v>
      </c>
      <c r="B3323" s="59"/>
      <c r="C3323" s="59"/>
      <c r="D3323" s="13"/>
      <c r="E3323" s="13"/>
    </row>
    <row r="3324" spans="1:5" ht="12.75">
      <c r="A3324" s="34">
        <v>3318</v>
      </c>
      <c r="B3324" s="59"/>
      <c r="C3324" s="59"/>
      <c r="D3324" s="13"/>
      <c r="E3324" s="13"/>
    </row>
    <row r="3325" spans="1:5" ht="12.75">
      <c r="A3325" s="34">
        <v>3319</v>
      </c>
      <c r="B3325" s="59"/>
      <c r="C3325" s="59"/>
      <c r="D3325" s="13"/>
      <c r="E3325" s="13"/>
    </row>
    <row r="3326" spans="1:5" ht="12.75">
      <c r="A3326" s="34">
        <v>3320</v>
      </c>
      <c r="B3326" s="59"/>
      <c r="C3326" s="59"/>
      <c r="D3326" s="13"/>
      <c r="E3326" s="13"/>
    </row>
    <row r="3327" spans="1:5" ht="12.75">
      <c r="A3327" s="34">
        <v>3321</v>
      </c>
      <c r="B3327" s="59"/>
      <c r="C3327" s="59"/>
      <c r="D3327" s="13"/>
      <c r="E3327" s="13"/>
    </row>
    <row r="3328" spans="1:5" ht="12.75">
      <c r="A3328" s="34">
        <v>3322</v>
      </c>
      <c r="B3328" s="59"/>
      <c r="C3328" s="59"/>
      <c r="D3328" s="13"/>
      <c r="E3328" s="13"/>
    </row>
    <row r="3329" spans="1:5" ht="12.75">
      <c r="A3329" s="34">
        <v>3323</v>
      </c>
      <c r="B3329" s="59"/>
      <c r="C3329" s="59"/>
      <c r="D3329" s="13"/>
      <c r="E3329" s="13"/>
    </row>
    <row r="3330" spans="1:5" ht="12.75">
      <c r="A3330" s="34">
        <v>3324</v>
      </c>
      <c r="B3330" s="59"/>
      <c r="C3330" s="59"/>
      <c r="D3330" s="13"/>
      <c r="E3330" s="13"/>
    </row>
    <row r="3331" spans="1:5" ht="12.75">
      <c r="A3331" s="34">
        <v>3325</v>
      </c>
      <c r="B3331" s="59"/>
      <c r="C3331" s="59"/>
      <c r="D3331" s="13"/>
      <c r="E3331" s="13"/>
    </row>
    <row r="3332" spans="1:5" ht="12.75">
      <c r="A3332" s="34">
        <v>3326</v>
      </c>
      <c r="B3332" s="59"/>
      <c r="C3332" s="59"/>
      <c r="D3332" s="13"/>
      <c r="E3332" s="13"/>
    </row>
    <row r="3333" spans="1:5" ht="12.75">
      <c r="A3333" s="34">
        <v>3327</v>
      </c>
      <c r="B3333" s="59"/>
      <c r="C3333" s="59"/>
      <c r="D3333" s="13"/>
      <c r="E3333" s="13"/>
    </row>
    <row r="3334" spans="1:5" ht="12.75">
      <c r="A3334" s="34">
        <v>3328</v>
      </c>
      <c r="B3334" s="59"/>
      <c r="C3334" s="59"/>
      <c r="D3334" s="13"/>
      <c r="E3334" s="13"/>
    </row>
    <row r="3335" spans="1:5" ht="12.75">
      <c r="A3335" s="34">
        <v>3329</v>
      </c>
      <c r="B3335" s="59"/>
      <c r="C3335" s="59"/>
      <c r="D3335" s="13"/>
      <c r="E3335" s="13"/>
    </row>
    <row r="3336" spans="1:5" ht="12.75">
      <c r="A3336" s="34">
        <v>3330</v>
      </c>
      <c r="B3336" s="59"/>
      <c r="C3336" s="59"/>
      <c r="D3336" s="13"/>
      <c r="E3336" s="13"/>
    </row>
    <row r="3337" spans="1:5" ht="12.75">
      <c r="A3337" s="34">
        <v>3331</v>
      </c>
      <c r="B3337" s="59"/>
      <c r="C3337" s="59"/>
      <c r="D3337" s="13"/>
      <c r="E3337" s="13"/>
    </row>
    <row r="3338" spans="1:5" ht="12.75">
      <c r="A3338" s="34">
        <v>3332</v>
      </c>
      <c r="B3338" s="59"/>
      <c r="C3338" s="59"/>
      <c r="D3338" s="13"/>
      <c r="E3338" s="13"/>
    </row>
    <row r="3339" spans="1:5" ht="12.75">
      <c r="A3339" s="34">
        <v>3333</v>
      </c>
      <c r="B3339" s="59"/>
      <c r="C3339" s="59"/>
      <c r="D3339" s="13"/>
      <c r="E3339" s="13"/>
    </row>
    <row r="3340" spans="1:5" ht="12.75">
      <c r="A3340" s="34">
        <v>3334</v>
      </c>
      <c r="B3340" s="59"/>
      <c r="C3340" s="59"/>
      <c r="D3340" s="13"/>
      <c r="E3340" s="13"/>
    </row>
    <row r="3341" spans="1:5" ht="12.75">
      <c r="A3341" s="34">
        <v>3335</v>
      </c>
      <c r="B3341" s="59"/>
      <c r="C3341" s="59"/>
      <c r="D3341" s="13"/>
      <c r="E3341" s="13"/>
    </row>
    <row r="3342" spans="1:5" ht="12.75">
      <c r="A3342" s="34">
        <v>3336</v>
      </c>
      <c r="B3342" s="59"/>
      <c r="C3342" s="59"/>
      <c r="D3342" s="13"/>
      <c r="E3342" s="13"/>
    </row>
    <row r="3343" spans="1:5" ht="12.75">
      <c r="A3343" s="34">
        <v>3337</v>
      </c>
      <c r="B3343" s="59"/>
      <c r="C3343" s="59"/>
      <c r="D3343" s="13"/>
      <c r="E3343" s="13"/>
    </row>
    <row r="3344" spans="1:5" ht="12.75">
      <c r="A3344" s="34">
        <v>3338</v>
      </c>
      <c r="B3344" s="59"/>
      <c r="C3344" s="59"/>
      <c r="D3344" s="13"/>
      <c r="E3344" s="13"/>
    </row>
    <row r="3345" spans="1:5" ht="12.75">
      <c r="A3345" s="34">
        <v>3339</v>
      </c>
      <c r="B3345" s="59"/>
      <c r="C3345" s="59"/>
      <c r="D3345" s="13"/>
      <c r="E3345" s="13"/>
    </row>
    <row r="3346" spans="1:5" ht="12.75">
      <c r="A3346" s="34">
        <v>3340</v>
      </c>
      <c r="B3346" s="59"/>
      <c r="C3346" s="59"/>
      <c r="D3346" s="13"/>
      <c r="E3346" s="13"/>
    </row>
    <row r="3347" spans="1:5" ht="12.75">
      <c r="A3347" s="34">
        <v>3341</v>
      </c>
      <c r="B3347" s="59"/>
      <c r="C3347" s="59"/>
      <c r="D3347" s="13"/>
      <c r="E3347" s="13"/>
    </row>
    <row r="3348" spans="1:5" ht="12.75">
      <c r="A3348" s="34">
        <v>3342</v>
      </c>
      <c r="B3348" s="59"/>
      <c r="C3348" s="59"/>
      <c r="D3348" s="13"/>
      <c r="E3348" s="13"/>
    </row>
    <row r="3349" spans="1:5" ht="12.75">
      <c r="A3349" s="34">
        <v>3343</v>
      </c>
      <c r="B3349" s="59"/>
      <c r="C3349" s="59"/>
      <c r="D3349" s="13"/>
      <c r="E3349" s="13"/>
    </row>
    <row r="3350" spans="1:5" ht="12.75">
      <c r="A3350" s="34">
        <v>3344</v>
      </c>
      <c r="B3350" s="59"/>
      <c r="C3350" s="59"/>
      <c r="D3350" s="13"/>
      <c r="E3350" s="13"/>
    </row>
    <row r="3351" spans="1:5" ht="12.75">
      <c r="A3351" s="34">
        <v>3345</v>
      </c>
      <c r="B3351" s="59"/>
      <c r="C3351" s="59"/>
      <c r="D3351" s="13"/>
      <c r="E3351" s="13"/>
    </row>
    <row r="3352" spans="1:5" ht="12.75">
      <c r="A3352" s="34">
        <v>3346</v>
      </c>
      <c r="B3352" s="59"/>
      <c r="C3352" s="59"/>
      <c r="D3352" s="13"/>
      <c r="E3352" s="13"/>
    </row>
    <row r="3353" spans="1:5" ht="12.75">
      <c r="A3353" s="34">
        <v>3347</v>
      </c>
      <c r="B3353" s="59"/>
      <c r="C3353" s="59"/>
      <c r="D3353" s="13"/>
      <c r="E3353" s="13"/>
    </row>
    <row r="3354" spans="1:5" ht="12.75">
      <c r="A3354" s="34">
        <v>3348</v>
      </c>
      <c r="B3354" s="59"/>
      <c r="C3354" s="59"/>
      <c r="D3354" s="13"/>
      <c r="E3354" s="13"/>
    </row>
    <row r="3355" spans="1:5" ht="12.75">
      <c r="A3355" s="34">
        <v>3349</v>
      </c>
      <c r="B3355" s="59"/>
      <c r="C3355" s="59"/>
      <c r="D3355" s="13"/>
      <c r="E3355" s="13"/>
    </row>
    <row r="3356" spans="1:5" ht="12.75">
      <c r="A3356" s="34">
        <v>3350</v>
      </c>
      <c r="B3356" s="59"/>
      <c r="C3356" s="59"/>
      <c r="D3356" s="13"/>
      <c r="E3356" s="13"/>
    </row>
    <row r="3357" spans="1:5" ht="12.75">
      <c r="A3357" s="34">
        <v>3351</v>
      </c>
      <c r="B3357" s="59"/>
      <c r="C3357" s="59"/>
      <c r="D3357" s="13"/>
      <c r="E3357" s="13"/>
    </row>
    <row r="3358" spans="1:5" ht="12.75">
      <c r="A3358" s="34">
        <v>3352</v>
      </c>
      <c r="B3358" s="59"/>
      <c r="C3358" s="59"/>
      <c r="D3358" s="13"/>
      <c r="E3358" s="13"/>
    </row>
    <row r="3359" spans="1:5" ht="12.75">
      <c r="A3359" s="34">
        <v>3353</v>
      </c>
      <c r="B3359" s="59"/>
      <c r="C3359" s="59"/>
      <c r="D3359" s="13"/>
      <c r="E3359" s="13"/>
    </row>
    <row r="3360" spans="1:5" ht="12.75">
      <c r="A3360" s="34">
        <v>3354</v>
      </c>
      <c r="B3360" s="59"/>
      <c r="C3360" s="59"/>
      <c r="D3360" s="13"/>
      <c r="E3360" s="13"/>
    </row>
    <row r="3361" spans="1:5" ht="12.75">
      <c r="A3361" s="34">
        <v>3355</v>
      </c>
      <c r="B3361" s="59"/>
      <c r="C3361" s="59"/>
      <c r="D3361" s="13"/>
      <c r="E3361" s="13"/>
    </row>
    <row r="3362" spans="1:5" ht="12.75">
      <c r="A3362" s="34">
        <v>3356</v>
      </c>
      <c r="B3362" s="59"/>
      <c r="C3362" s="59"/>
      <c r="D3362" s="13"/>
      <c r="E3362" s="13"/>
    </row>
    <row r="3363" spans="1:5" ht="12.75">
      <c r="A3363" s="34">
        <v>3357</v>
      </c>
      <c r="B3363" s="59"/>
      <c r="C3363" s="59"/>
      <c r="D3363" s="13"/>
      <c r="E3363" s="13"/>
    </row>
    <row r="3364" spans="1:5" ht="12.75">
      <c r="A3364" s="34">
        <v>3358</v>
      </c>
      <c r="B3364" s="59"/>
      <c r="C3364" s="59"/>
      <c r="D3364" s="13"/>
      <c r="E3364" s="13"/>
    </row>
    <row r="3365" spans="1:5" ht="12.75">
      <c r="A3365" s="34">
        <v>3359</v>
      </c>
      <c r="B3365" s="59"/>
      <c r="C3365" s="59"/>
      <c r="D3365" s="13"/>
      <c r="E3365" s="13"/>
    </row>
    <row r="3366" spans="1:5" ht="12.75">
      <c r="A3366" s="34">
        <v>3360</v>
      </c>
      <c r="B3366" s="59"/>
      <c r="C3366" s="59"/>
      <c r="D3366" s="13"/>
      <c r="E3366" s="13"/>
    </row>
    <row r="3367" spans="1:5" ht="12.75">
      <c r="A3367" s="34">
        <v>3361</v>
      </c>
      <c r="B3367" s="59"/>
      <c r="C3367" s="59"/>
      <c r="D3367" s="13"/>
      <c r="E3367" s="13"/>
    </row>
    <row r="3368" spans="1:5" ht="12.75">
      <c r="A3368" s="34">
        <v>3362</v>
      </c>
      <c r="B3368" s="59"/>
      <c r="C3368" s="59"/>
      <c r="D3368" s="13"/>
      <c r="E3368" s="13"/>
    </row>
    <row r="3369" spans="1:5" ht="12.75">
      <c r="A3369" s="34">
        <v>3363</v>
      </c>
      <c r="B3369" s="59"/>
      <c r="C3369" s="59"/>
      <c r="D3369" s="13"/>
      <c r="E3369" s="13"/>
    </row>
    <row r="3370" spans="1:5" ht="12.75">
      <c r="A3370" s="34">
        <v>3364</v>
      </c>
      <c r="B3370" s="59"/>
      <c r="C3370" s="59"/>
      <c r="D3370" s="13"/>
      <c r="E3370" s="13"/>
    </row>
    <row r="3371" spans="1:5" ht="12.75">
      <c r="A3371" s="34">
        <v>3365</v>
      </c>
      <c r="B3371" s="59"/>
      <c r="C3371" s="59"/>
      <c r="D3371" s="13"/>
      <c r="E3371" s="13"/>
    </row>
    <row r="3372" spans="1:5" ht="12.75">
      <c r="A3372" s="34">
        <v>3366</v>
      </c>
      <c r="B3372" s="59"/>
      <c r="C3372" s="59"/>
      <c r="D3372" s="13"/>
      <c r="E3372" s="13"/>
    </row>
    <row r="3373" spans="1:5" ht="12.75">
      <c r="A3373" s="34">
        <v>3367</v>
      </c>
      <c r="B3373" s="59"/>
      <c r="C3373" s="59"/>
      <c r="D3373" s="13"/>
      <c r="E3373" s="13"/>
    </row>
    <row r="3374" spans="1:5" ht="12.75">
      <c r="A3374" s="34">
        <v>3368</v>
      </c>
      <c r="B3374" s="59"/>
      <c r="C3374" s="59"/>
      <c r="D3374" s="13"/>
      <c r="E3374" s="13"/>
    </row>
    <row r="3375" spans="1:5" ht="12.75">
      <c r="A3375" s="34">
        <v>3369</v>
      </c>
      <c r="B3375" s="59"/>
      <c r="C3375" s="59"/>
      <c r="D3375" s="13"/>
      <c r="E3375" s="13"/>
    </row>
    <row r="3376" spans="1:5" ht="12.75">
      <c r="A3376" s="34">
        <v>3370</v>
      </c>
      <c r="B3376" s="59"/>
      <c r="C3376" s="59"/>
      <c r="D3376" s="13"/>
      <c r="E3376" s="13"/>
    </row>
    <row r="3377" spans="1:5" ht="12.75">
      <c r="A3377" s="34">
        <v>3371</v>
      </c>
      <c r="B3377" s="59"/>
      <c r="C3377" s="59"/>
      <c r="D3377" s="13"/>
      <c r="E3377" s="13"/>
    </row>
    <row r="3378" spans="1:5" ht="12.75">
      <c r="A3378" s="34">
        <v>3372</v>
      </c>
      <c r="B3378" s="59"/>
      <c r="C3378" s="59"/>
      <c r="D3378" s="13"/>
      <c r="E3378" s="13"/>
    </row>
    <row r="3379" spans="1:5" ht="12.75">
      <c r="A3379" s="34">
        <v>3373</v>
      </c>
      <c r="B3379" s="59"/>
      <c r="C3379" s="59"/>
      <c r="D3379" s="13"/>
      <c r="E3379" s="13"/>
    </row>
    <row r="3380" spans="1:5" ht="12.75">
      <c r="A3380" s="34">
        <v>3374</v>
      </c>
      <c r="B3380" s="59"/>
      <c r="C3380" s="59"/>
      <c r="D3380" s="13"/>
      <c r="E3380" s="13"/>
    </row>
    <row r="3381" spans="1:5" ht="12.75">
      <c r="A3381" s="34">
        <v>3375</v>
      </c>
      <c r="B3381" s="59"/>
      <c r="C3381" s="59"/>
      <c r="D3381" s="13"/>
      <c r="E3381" s="13"/>
    </row>
    <row r="3382" spans="1:5" ht="12.75">
      <c r="A3382" s="34">
        <v>3376</v>
      </c>
      <c r="B3382" s="59"/>
      <c r="C3382" s="59"/>
      <c r="D3382" s="13"/>
      <c r="E3382" s="13"/>
    </row>
    <row r="3383" spans="1:5" ht="12.75">
      <c r="A3383" s="34">
        <v>3377</v>
      </c>
      <c r="B3383" s="59"/>
      <c r="C3383" s="59"/>
      <c r="D3383" s="13"/>
      <c r="E3383" s="13"/>
    </row>
    <row r="3384" spans="1:5" ht="12.75">
      <c r="A3384" s="34">
        <v>3378</v>
      </c>
      <c r="B3384" s="59"/>
      <c r="C3384" s="59"/>
      <c r="D3384" s="13"/>
      <c r="E3384" s="13"/>
    </row>
    <row r="3385" spans="1:5" ht="12.75">
      <c r="A3385" s="34">
        <v>3379</v>
      </c>
      <c r="B3385" s="59"/>
      <c r="C3385" s="59"/>
      <c r="D3385" s="13"/>
      <c r="E3385" s="13"/>
    </row>
    <row r="3386" spans="1:5" ht="12.75">
      <c r="A3386" s="34">
        <v>3380</v>
      </c>
      <c r="B3386" s="59"/>
      <c r="C3386" s="59"/>
      <c r="D3386" s="13"/>
      <c r="E3386" s="13"/>
    </row>
    <row r="3387" spans="1:5" ht="12.75">
      <c r="A3387" s="34">
        <v>3381</v>
      </c>
      <c r="B3387" s="59"/>
      <c r="C3387" s="59"/>
      <c r="D3387" s="13"/>
      <c r="E3387" s="13"/>
    </row>
    <row r="3388" spans="1:5" ht="12.75">
      <c r="A3388" s="34">
        <v>3382</v>
      </c>
      <c r="B3388" s="59"/>
      <c r="C3388" s="59"/>
      <c r="D3388" s="13"/>
      <c r="E3388" s="13"/>
    </row>
    <row r="3389" spans="1:5" ht="12.75">
      <c r="A3389" s="34">
        <v>3383</v>
      </c>
      <c r="B3389" s="59"/>
      <c r="C3389" s="59"/>
      <c r="D3389" s="13"/>
      <c r="E3389" s="13"/>
    </row>
    <row r="3390" spans="1:5" ht="12.75">
      <c r="A3390" s="34">
        <v>3384</v>
      </c>
      <c r="B3390" s="59"/>
      <c r="C3390" s="59"/>
      <c r="D3390" s="13"/>
      <c r="E3390" s="13"/>
    </row>
    <row r="3391" spans="1:5" ht="12.75">
      <c r="A3391" s="34">
        <v>3385</v>
      </c>
      <c r="B3391" s="59"/>
      <c r="C3391" s="59"/>
      <c r="D3391" s="13"/>
      <c r="E3391" s="13"/>
    </row>
    <row r="3392" spans="1:5" ht="12.75">
      <c r="A3392" s="34">
        <v>3386</v>
      </c>
      <c r="B3392" s="59"/>
      <c r="C3392" s="59"/>
      <c r="D3392" s="13"/>
      <c r="E3392" s="13"/>
    </row>
    <row r="3393" spans="1:5" ht="12.75">
      <c r="A3393" s="34">
        <v>3387</v>
      </c>
      <c r="B3393" s="59"/>
      <c r="C3393" s="59"/>
      <c r="D3393" s="13"/>
      <c r="E3393" s="13"/>
    </row>
    <row r="3394" spans="1:5" ht="12.75">
      <c r="A3394" s="34">
        <v>3388</v>
      </c>
      <c r="B3394" s="59"/>
      <c r="C3394" s="59"/>
      <c r="D3394" s="13"/>
      <c r="E3394" s="13"/>
    </row>
    <row r="3395" spans="1:5" ht="12.75">
      <c r="A3395" s="34">
        <v>3389</v>
      </c>
      <c r="B3395" s="59"/>
      <c r="C3395" s="59"/>
      <c r="D3395" s="13"/>
      <c r="E3395" s="13"/>
    </row>
    <row r="3396" spans="1:5" ht="12.75">
      <c r="A3396" s="34">
        <v>3390</v>
      </c>
      <c r="B3396" s="59"/>
      <c r="C3396" s="59"/>
      <c r="D3396" s="13"/>
      <c r="E3396" s="13"/>
    </row>
    <row r="3397" spans="1:5" ht="12.75">
      <c r="A3397" s="34">
        <v>3391</v>
      </c>
      <c r="B3397" s="59"/>
      <c r="C3397" s="59"/>
      <c r="D3397" s="13"/>
      <c r="E3397" s="13"/>
    </row>
    <row r="3398" spans="1:5" ht="12.75">
      <c r="A3398" s="34">
        <v>3392</v>
      </c>
      <c r="B3398" s="59"/>
      <c r="C3398" s="59"/>
      <c r="D3398" s="13"/>
      <c r="E3398" s="13"/>
    </row>
    <row r="3399" spans="1:5" ht="12.75">
      <c r="A3399" s="34">
        <v>3393</v>
      </c>
      <c r="B3399" s="59"/>
      <c r="C3399" s="59"/>
      <c r="D3399" s="13"/>
      <c r="E3399" s="13"/>
    </row>
    <row r="3400" spans="1:5" ht="12.75">
      <c r="A3400" s="34">
        <v>3394</v>
      </c>
      <c r="B3400" s="59"/>
      <c r="C3400" s="59"/>
      <c r="D3400" s="13"/>
      <c r="E3400" s="13"/>
    </row>
    <row r="3401" spans="1:5" ht="12.75">
      <c r="A3401" s="34">
        <v>3395</v>
      </c>
      <c r="B3401" s="59"/>
      <c r="C3401" s="59"/>
      <c r="D3401" s="13"/>
      <c r="E3401" s="13"/>
    </row>
    <row r="3402" spans="1:5" ht="12.75">
      <c r="A3402" s="34">
        <v>3396</v>
      </c>
      <c r="B3402" s="59"/>
      <c r="C3402" s="59"/>
      <c r="D3402" s="13"/>
      <c r="E3402" s="13"/>
    </row>
    <row r="3403" spans="1:5" ht="12.75">
      <c r="A3403" s="34">
        <v>3397</v>
      </c>
      <c r="B3403" s="59"/>
      <c r="C3403" s="59"/>
      <c r="D3403" s="13"/>
      <c r="E3403" s="13"/>
    </row>
    <row r="3404" spans="1:5" ht="12.75">
      <c r="A3404" s="34">
        <v>3398</v>
      </c>
      <c r="B3404" s="59"/>
      <c r="C3404" s="59"/>
      <c r="D3404" s="13"/>
      <c r="E3404" s="13"/>
    </row>
    <row r="3405" spans="1:5" ht="12.75">
      <c r="A3405" s="34">
        <v>3399</v>
      </c>
      <c r="B3405" s="59"/>
      <c r="C3405" s="59"/>
      <c r="D3405" s="13"/>
      <c r="E3405" s="13"/>
    </row>
    <row r="3406" spans="1:5" ht="12.75">
      <c r="A3406" s="34">
        <v>3400</v>
      </c>
      <c r="B3406" s="59"/>
      <c r="C3406" s="59"/>
      <c r="D3406" s="13"/>
      <c r="E3406" s="13"/>
    </row>
    <row r="3407" spans="1:5" ht="12.75">
      <c r="A3407" s="34">
        <v>3401</v>
      </c>
      <c r="B3407" s="59"/>
      <c r="C3407" s="59"/>
      <c r="D3407" s="13"/>
      <c r="E3407" s="13"/>
    </row>
    <row r="3408" spans="1:5" ht="12.75">
      <c r="A3408" s="34">
        <v>3402</v>
      </c>
      <c r="B3408" s="59"/>
      <c r="C3408" s="59"/>
      <c r="D3408" s="13"/>
      <c r="E3408" s="13"/>
    </row>
    <row r="3409" spans="1:5" ht="12.75">
      <c r="A3409" s="34">
        <v>3403</v>
      </c>
      <c r="B3409" s="59"/>
      <c r="C3409" s="59"/>
      <c r="D3409" s="13"/>
      <c r="E3409" s="13"/>
    </row>
    <row r="3410" spans="1:5" ht="12.75">
      <c r="A3410" s="34">
        <v>3404</v>
      </c>
      <c r="B3410" s="59"/>
      <c r="C3410" s="59"/>
      <c r="D3410" s="13"/>
      <c r="E3410" s="13"/>
    </row>
    <row r="3411" spans="1:5" ht="12.75">
      <c r="A3411" s="34">
        <v>3405</v>
      </c>
      <c r="B3411" s="59"/>
      <c r="C3411" s="59"/>
      <c r="D3411" s="13"/>
      <c r="E3411" s="13"/>
    </row>
    <row r="3412" spans="1:5" ht="12.75">
      <c r="A3412" s="34">
        <v>3406</v>
      </c>
      <c r="B3412" s="59"/>
      <c r="C3412" s="59"/>
      <c r="D3412" s="13"/>
      <c r="E3412" s="13"/>
    </row>
    <row r="3413" spans="1:5" ht="12.75">
      <c r="A3413" s="34">
        <v>3407</v>
      </c>
      <c r="B3413" s="59"/>
      <c r="C3413" s="59"/>
      <c r="D3413" s="13"/>
      <c r="E3413" s="13"/>
    </row>
    <row r="3414" spans="1:5" ht="12.75">
      <c r="A3414" s="34">
        <v>3408</v>
      </c>
      <c r="B3414" s="59"/>
      <c r="C3414" s="59"/>
      <c r="D3414" s="13"/>
      <c r="E3414" s="13"/>
    </row>
    <row r="3415" spans="1:5" ht="12.75">
      <c r="A3415" s="34">
        <v>3409</v>
      </c>
      <c r="B3415" s="59"/>
      <c r="C3415" s="59"/>
      <c r="D3415" s="13"/>
      <c r="E3415" s="13"/>
    </row>
    <row r="3416" spans="1:5" ht="12.75">
      <c r="A3416" s="34">
        <v>3410</v>
      </c>
      <c r="B3416" s="59"/>
      <c r="C3416" s="59"/>
      <c r="D3416" s="13"/>
      <c r="E3416" s="13"/>
    </row>
    <row r="3417" spans="1:5" ht="12.75">
      <c r="A3417" s="34">
        <v>3411</v>
      </c>
      <c r="B3417" s="59"/>
      <c r="C3417" s="59"/>
      <c r="D3417" s="13"/>
      <c r="E3417" s="13"/>
    </row>
    <row r="3418" spans="1:5" ht="12.75">
      <c r="A3418" s="34">
        <v>3412</v>
      </c>
      <c r="B3418" s="59"/>
      <c r="C3418" s="59"/>
      <c r="D3418" s="13"/>
      <c r="E3418" s="13"/>
    </row>
    <row r="3419" spans="1:5" ht="12.75">
      <c r="A3419" s="34">
        <v>3413</v>
      </c>
      <c r="B3419" s="59"/>
      <c r="C3419" s="59"/>
      <c r="D3419" s="13"/>
      <c r="E3419" s="13"/>
    </row>
    <row r="3420" spans="1:5" ht="12.75">
      <c r="A3420" s="34">
        <v>3414</v>
      </c>
      <c r="B3420" s="59"/>
      <c r="C3420" s="59"/>
      <c r="D3420" s="13"/>
      <c r="E3420" s="13"/>
    </row>
    <row r="3421" spans="1:5" ht="12.75">
      <c r="A3421" s="34">
        <v>3415</v>
      </c>
      <c r="B3421" s="59"/>
      <c r="C3421" s="59"/>
      <c r="D3421" s="13"/>
      <c r="E3421" s="13"/>
    </row>
    <row r="3422" spans="1:5" ht="12.75">
      <c r="A3422" s="34">
        <v>3416</v>
      </c>
      <c r="B3422" s="59"/>
      <c r="C3422" s="59"/>
      <c r="D3422" s="13"/>
      <c r="E3422" s="13"/>
    </row>
    <row r="3423" spans="1:5" ht="12.75">
      <c r="A3423" s="34">
        <v>3417</v>
      </c>
      <c r="B3423" s="59"/>
      <c r="C3423" s="59"/>
      <c r="D3423" s="13"/>
      <c r="E3423" s="13"/>
    </row>
    <row r="3424" spans="1:5" ht="12.75">
      <c r="A3424" s="34">
        <v>3418</v>
      </c>
      <c r="B3424" s="59"/>
      <c r="C3424" s="59"/>
      <c r="D3424" s="13"/>
      <c r="E3424" s="13"/>
    </row>
    <row r="3425" spans="1:5" ht="12.75">
      <c r="A3425" s="34">
        <v>3419</v>
      </c>
      <c r="B3425" s="59"/>
      <c r="C3425" s="59"/>
      <c r="D3425" s="13"/>
      <c r="E3425" s="13"/>
    </row>
    <row r="3426" spans="1:5" ht="12.75">
      <c r="A3426" s="34">
        <v>3420</v>
      </c>
      <c r="B3426" s="59"/>
      <c r="C3426" s="59"/>
      <c r="D3426" s="13"/>
      <c r="E3426" s="13"/>
    </row>
    <row r="3427" spans="1:5" ht="12.75">
      <c r="A3427" s="34">
        <v>3421</v>
      </c>
      <c r="B3427" s="59"/>
      <c r="C3427" s="59"/>
      <c r="D3427" s="13"/>
      <c r="E3427" s="13"/>
    </row>
    <row r="3428" spans="1:5" ht="12.75">
      <c r="A3428" s="34">
        <v>3422</v>
      </c>
      <c r="B3428" s="59"/>
      <c r="C3428" s="59"/>
      <c r="D3428" s="13"/>
      <c r="E3428" s="13"/>
    </row>
    <row r="3429" spans="1:5" ht="12.75">
      <c r="A3429" s="34">
        <v>3423</v>
      </c>
      <c r="B3429" s="59"/>
      <c r="C3429" s="59"/>
      <c r="D3429" s="13"/>
      <c r="E3429" s="13"/>
    </row>
    <row r="3430" spans="1:5" ht="12.75">
      <c r="A3430" s="34">
        <v>3424</v>
      </c>
      <c r="B3430" s="59"/>
      <c r="C3430" s="59"/>
      <c r="D3430" s="13"/>
      <c r="E3430" s="13"/>
    </row>
    <row r="3431" spans="1:5" ht="12.75">
      <c r="A3431" s="34">
        <v>3425</v>
      </c>
      <c r="B3431" s="59"/>
      <c r="C3431" s="59"/>
      <c r="D3431" s="13"/>
      <c r="E3431" s="13"/>
    </row>
    <row r="3432" spans="1:5" ht="12.75">
      <c r="A3432" s="34">
        <v>3426</v>
      </c>
      <c r="B3432" s="59"/>
      <c r="C3432" s="59"/>
      <c r="D3432" s="13"/>
      <c r="E3432" s="13"/>
    </row>
    <row r="3433" spans="1:5" ht="12.75">
      <c r="A3433" s="34">
        <v>3427</v>
      </c>
      <c r="B3433" s="59"/>
      <c r="C3433" s="59"/>
      <c r="D3433" s="13"/>
      <c r="E3433" s="13"/>
    </row>
    <row r="3434" spans="1:5" ht="12.75">
      <c r="A3434" s="34">
        <v>3428</v>
      </c>
      <c r="B3434" s="59"/>
      <c r="C3434" s="59"/>
      <c r="D3434" s="13"/>
      <c r="E3434" s="13"/>
    </row>
    <row r="3435" spans="1:5" ht="12.75">
      <c r="A3435" s="34">
        <v>3429</v>
      </c>
      <c r="B3435" s="59"/>
      <c r="C3435" s="59"/>
      <c r="D3435" s="13"/>
      <c r="E3435" s="13"/>
    </row>
    <row r="3436" spans="1:5" ht="12.75">
      <c r="A3436" s="34">
        <v>3430</v>
      </c>
      <c r="B3436" s="59"/>
      <c r="C3436" s="59"/>
      <c r="D3436" s="13"/>
      <c r="E3436" s="13"/>
    </row>
    <row r="3437" spans="1:5" ht="12.75">
      <c r="A3437" s="34">
        <v>3431</v>
      </c>
      <c r="B3437" s="59"/>
      <c r="C3437" s="59"/>
      <c r="D3437" s="13"/>
      <c r="E3437" s="13"/>
    </row>
    <row r="3438" spans="1:5" ht="12.75">
      <c r="A3438" s="34">
        <v>3432</v>
      </c>
      <c r="B3438" s="59"/>
      <c r="C3438" s="59"/>
      <c r="D3438" s="13"/>
      <c r="E3438" s="13"/>
    </row>
    <row r="3439" spans="1:5" ht="12.75">
      <c r="A3439" s="34">
        <v>3433</v>
      </c>
      <c r="B3439" s="59"/>
      <c r="C3439" s="59"/>
      <c r="D3439" s="13"/>
      <c r="E3439" s="13"/>
    </row>
    <row r="3440" spans="1:5" ht="12.75">
      <c r="A3440" s="34">
        <v>3434</v>
      </c>
      <c r="B3440" s="59"/>
      <c r="C3440" s="59"/>
      <c r="D3440" s="13"/>
      <c r="E3440" s="13"/>
    </row>
    <row r="3441" spans="1:5" ht="12.75">
      <c r="A3441" s="34">
        <v>3435</v>
      </c>
      <c r="B3441" s="59"/>
      <c r="C3441" s="59"/>
      <c r="D3441" s="13"/>
      <c r="E3441" s="13"/>
    </row>
    <row r="3442" spans="1:5" ht="12.75">
      <c r="A3442" s="34">
        <v>3436</v>
      </c>
      <c r="B3442" s="59"/>
      <c r="C3442" s="59"/>
      <c r="D3442" s="13"/>
      <c r="E3442" s="13"/>
    </row>
    <row r="3443" spans="1:5" ht="12.75">
      <c r="A3443" s="34">
        <v>3437</v>
      </c>
      <c r="B3443" s="59"/>
      <c r="C3443" s="59"/>
      <c r="D3443" s="13"/>
      <c r="E3443" s="13"/>
    </row>
    <row r="3444" spans="1:5" ht="12.75">
      <c r="A3444" s="34">
        <v>3438</v>
      </c>
      <c r="B3444" s="59"/>
      <c r="C3444" s="59"/>
      <c r="D3444" s="13"/>
      <c r="E3444" s="13"/>
    </row>
    <row r="3445" spans="1:5" ht="12.75">
      <c r="A3445" s="34">
        <v>3439</v>
      </c>
      <c r="B3445" s="59"/>
      <c r="C3445" s="59"/>
      <c r="D3445" s="13"/>
      <c r="E3445" s="13"/>
    </row>
    <row r="3446" spans="1:5" ht="12.75">
      <c r="A3446" s="34">
        <v>3440</v>
      </c>
      <c r="B3446" s="59"/>
      <c r="C3446" s="59"/>
      <c r="D3446" s="13"/>
      <c r="E3446" s="13"/>
    </row>
    <row r="3447" spans="1:5" ht="12.75">
      <c r="A3447" s="34">
        <v>3441</v>
      </c>
      <c r="B3447" s="59"/>
      <c r="C3447" s="59"/>
      <c r="D3447" s="13"/>
      <c r="E3447" s="13"/>
    </row>
    <row r="3448" spans="1:5" ht="12.75">
      <c r="A3448" s="34">
        <v>3442</v>
      </c>
      <c r="B3448" s="59"/>
      <c r="C3448" s="59"/>
      <c r="D3448" s="13"/>
      <c r="E3448" s="13"/>
    </row>
    <row r="3449" spans="1:5" ht="12.75">
      <c r="A3449" s="34">
        <v>3443</v>
      </c>
      <c r="B3449" s="59"/>
      <c r="C3449" s="59"/>
      <c r="D3449" s="13"/>
      <c r="E3449" s="13"/>
    </row>
    <row r="3450" spans="1:5" ht="12.75">
      <c r="A3450" s="34">
        <v>3444</v>
      </c>
      <c r="B3450" s="59"/>
      <c r="C3450" s="59"/>
      <c r="D3450" s="13"/>
      <c r="E3450" s="13"/>
    </row>
    <row r="3451" spans="1:5" ht="12.75">
      <c r="A3451" s="34">
        <v>3445</v>
      </c>
      <c r="B3451" s="59"/>
      <c r="C3451" s="59"/>
      <c r="D3451" s="13"/>
      <c r="E3451" s="13"/>
    </row>
    <row r="3452" spans="1:5" ht="12.75">
      <c r="A3452" s="34">
        <v>3446</v>
      </c>
      <c r="B3452" s="59"/>
      <c r="C3452" s="59"/>
      <c r="D3452" s="13"/>
      <c r="E3452" s="13"/>
    </row>
    <row r="3453" spans="1:5" ht="12.75">
      <c r="A3453" s="34">
        <v>3447</v>
      </c>
      <c r="B3453" s="59"/>
      <c r="C3453" s="59"/>
      <c r="D3453" s="13"/>
      <c r="E3453" s="13"/>
    </row>
    <row r="3454" spans="1:5" ht="12.75">
      <c r="A3454" s="34">
        <v>3448</v>
      </c>
      <c r="B3454" s="59"/>
      <c r="C3454" s="59"/>
      <c r="D3454" s="13"/>
      <c r="E3454" s="13"/>
    </row>
    <row r="3455" spans="1:5" ht="12.75">
      <c r="A3455" s="34">
        <v>3449</v>
      </c>
      <c r="B3455" s="59"/>
      <c r="C3455" s="59"/>
      <c r="D3455" s="13"/>
      <c r="E3455" s="13"/>
    </row>
    <row r="3456" spans="1:5" ht="12.75">
      <c r="A3456" s="34">
        <v>3450</v>
      </c>
      <c r="B3456" s="59"/>
      <c r="C3456" s="59"/>
      <c r="D3456" s="13"/>
      <c r="E3456" s="13"/>
    </row>
    <row r="3457" spans="1:5" ht="12.75">
      <c r="A3457" s="34">
        <v>3451</v>
      </c>
      <c r="B3457" s="59"/>
      <c r="C3457" s="59"/>
      <c r="D3457" s="13"/>
      <c r="E3457" s="13"/>
    </row>
    <row r="3458" spans="1:5" ht="12.75">
      <c r="A3458" s="34">
        <v>3452</v>
      </c>
      <c r="B3458" s="59"/>
      <c r="C3458" s="59"/>
      <c r="D3458" s="13"/>
      <c r="E3458" s="13"/>
    </row>
    <row r="3459" spans="1:5" ht="12.75">
      <c r="A3459" s="34">
        <v>3453</v>
      </c>
      <c r="B3459" s="59"/>
      <c r="C3459" s="59"/>
      <c r="D3459" s="13"/>
      <c r="E3459" s="13"/>
    </row>
    <row r="3460" spans="1:5" ht="12.75">
      <c r="A3460" s="34">
        <v>3454</v>
      </c>
      <c r="B3460" s="59"/>
      <c r="C3460" s="59"/>
      <c r="D3460" s="13"/>
      <c r="E3460" s="13"/>
    </row>
    <row r="3461" spans="1:5" ht="12.75">
      <c r="A3461" s="34">
        <v>3455</v>
      </c>
      <c r="B3461" s="59"/>
      <c r="C3461" s="59"/>
      <c r="D3461" s="13"/>
      <c r="E3461" s="13"/>
    </row>
    <row r="3462" spans="1:5" ht="12.75">
      <c r="A3462" s="34">
        <v>3456</v>
      </c>
      <c r="B3462" s="59"/>
      <c r="C3462" s="59"/>
      <c r="D3462" s="13"/>
      <c r="E3462" s="13"/>
    </row>
    <row r="3463" spans="1:5" ht="12.75">
      <c r="A3463" s="34">
        <v>3457</v>
      </c>
      <c r="B3463" s="59"/>
      <c r="C3463" s="59"/>
      <c r="D3463" s="13"/>
      <c r="E3463" s="13"/>
    </row>
    <row r="3464" spans="1:5" ht="12.75">
      <c r="A3464" s="34">
        <v>3458</v>
      </c>
      <c r="B3464" s="59"/>
      <c r="C3464" s="59"/>
      <c r="D3464" s="13"/>
      <c r="E3464" s="13"/>
    </row>
    <row r="3465" spans="1:5" ht="12.75">
      <c r="A3465" s="34">
        <v>3459</v>
      </c>
      <c r="B3465" s="59"/>
      <c r="C3465" s="59"/>
      <c r="D3465" s="13"/>
      <c r="E3465" s="13"/>
    </row>
    <row r="3466" spans="1:5" ht="12.75">
      <c r="A3466" s="34">
        <v>3460</v>
      </c>
      <c r="B3466" s="59"/>
      <c r="C3466" s="59"/>
      <c r="D3466" s="13"/>
      <c r="E3466" s="13"/>
    </row>
    <row r="3467" spans="1:5" ht="12.75">
      <c r="A3467" s="34">
        <v>3461</v>
      </c>
      <c r="B3467" s="59"/>
      <c r="C3467" s="59"/>
      <c r="D3467" s="13"/>
      <c r="E3467" s="13"/>
    </row>
    <row r="3468" spans="1:5" ht="12.75">
      <c r="A3468" s="34">
        <v>3462</v>
      </c>
      <c r="B3468" s="59"/>
      <c r="C3468" s="59"/>
      <c r="D3468" s="13"/>
      <c r="E3468" s="13"/>
    </row>
    <row r="3469" spans="1:5" ht="12.75">
      <c r="A3469" s="34">
        <v>3463</v>
      </c>
      <c r="B3469" s="59"/>
      <c r="C3469" s="59"/>
      <c r="D3469" s="13"/>
      <c r="E3469" s="13"/>
    </row>
    <row r="3470" spans="1:5" ht="12.75">
      <c r="A3470" s="34">
        <v>3464</v>
      </c>
      <c r="B3470" s="59"/>
      <c r="C3470" s="59"/>
      <c r="D3470" s="13"/>
      <c r="E3470" s="13"/>
    </row>
    <row r="3471" spans="1:5" ht="12.75">
      <c r="A3471" s="34">
        <v>3465</v>
      </c>
      <c r="B3471" s="59"/>
      <c r="C3471" s="59"/>
      <c r="D3471" s="13"/>
      <c r="E3471" s="13"/>
    </row>
    <row r="3472" spans="1:5" ht="12.75">
      <c r="A3472" s="34">
        <v>3466</v>
      </c>
      <c r="B3472" s="59"/>
      <c r="C3472" s="59"/>
      <c r="D3472" s="13"/>
      <c r="E3472" s="13"/>
    </row>
    <row r="3473" spans="1:5" ht="12.75">
      <c r="A3473" s="34">
        <v>3467</v>
      </c>
      <c r="B3473" s="59"/>
      <c r="C3473" s="59"/>
      <c r="D3473" s="13"/>
      <c r="E3473" s="13"/>
    </row>
    <row r="3474" spans="1:5" ht="12.75">
      <c r="A3474" s="34">
        <v>3468</v>
      </c>
      <c r="B3474" s="59"/>
      <c r="C3474" s="59"/>
      <c r="D3474" s="13"/>
      <c r="E3474" s="13"/>
    </row>
    <row r="3475" spans="1:5" ht="12.75">
      <c r="A3475" s="34">
        <v>3469</v>
      </c>
      <c r="B3475" s="59"/>
      <c r="C3475" s="59"/>
      <c r="D3475" s="13"/>
      <c r="E3475" s="13"/>
    </row>
    <row r="3476" spans="1:5" ht="12.75">
      <c r="A3476" s="34">
        <v>3470</v>
      </c>
      <c r="B3476" s="59"/>
      <c r="C3476" s="59"/>
      <c r="D3476" s="13"/>
      <c r="E3476" s="13"/>
    </row>
    <row r="3477" spans="1:5" ht="12.75">
      <c r="A3477" s="34">
        <v>3471</v>
      </c>
      <c r="B3477" s="59"/>
      <c r="C3477" s="59"/>
      <c r="D3477" s="13"/>
      <c r="E3477" s="13"/>
    </row>
    <row r="3478" spans="1:5" ht="12.75">
      <c r="A3478" s="34">
        <v>3472</v>
      </c>
      <c r="B3478" s="59"/>
      <c r="C3478" s="59"/>
      <c r="D3478" s="13"/>
      <c r="E3478" s="13"/>
    </row>
    <row r="3479" spans="1:5" ht="12.75">
      <c r="A3479" s="34">
        <v>3473</v>
      </c>
      <c r="B3479" s="59"/>
      <c r="C3479" s="59"/>
      <c r="D3479" s="13"/>
      <c r="E3479" s="13"/>
    </row>
    <row r="3480" spans="1:5" ht="12.75">
      <c r="A3480" s="34">
        <v>3474</v>
      </c>
      <c r="B3480" s="59"/>
      <c r="C3480" s="59"/>
      <c r="D3480" s="13"/>
      <c r="E3480" s="13"/>
    </row>
    <row r="3481" spans="1:5" ht="12.75">
      <c r="A3481" s="34">
        <v>3475</v>
      </c>
      <c r="B3481" s="59"/>
      <c r="C3481" s="59"/>
      <c r="D3481" s="13"/>
      <c r="E3481" s="13"/>
    </row>
    <row r="3482" spans="1:5" ht="12.75">
      <c r="A3482" s="34">
        <v>3476</v>
      </c>
      <c r="B3482" s="59"/>
      <c r="C3482" s="59"/>
      <c r="D3482" s="13"/>
      <c r="E3482" s="13"/>
    </row>
    <row r="3483" spans="1:5" ht="12.75">
      <c r="A3483" s="34">
        <v>3477</v>
      </c>
      <c r="B3483" s="59"/>
      <c r="C3483" s="59"/>
      <c r="D3483" s="13"/>
      <c r="E3483" s="13"/>
    </row>
    <row r="3484" spans="1:5" ht="12.75">
      <c r="A3484" s="34">
        <v>3478</v>
      </c>
      <c r="B3484" s="59"/>
      <c r="C3484" s="59"/>
      <c r="D3484" s="13"/>
      <c r="E3484" s="13"/>
    </row>
    <row r="3485" spans="1:5" ht="12.75">
      <c r="A3485" s="34">
        <v>3479</v>
      </c>
      <c r="B3485" s="59"/>
      <c r="C3485" s="59"/>
      <c r="D3485" s="13"/>
      <c r="E3485" s="13"/>
    </row>
    <row r="3486" spans="1:5" ht="12.75">
      <c r="A3486" s="34">
        <v>3480</v>
      </c>
      <c r="B3486" s="59"/>
      <c r="C3486" s="59"/>
      <c r="D3486" s="13"/>
      <c r="E3486" s="13"/>
    </row>
    <row r="3487" spans="1:5" ht="12.75">
      <c r="A3487" s="34">
        <v>3481</v>
      </c>
      <c r="B3487" s="59"/>
      <c r="C3487" s="59"/>
      <c r="D3487" s="13"/>
      <c r="E3487" s="13"/>
    </row>
    <row r="3488" spans="1:5" ht="12.75">
      <c r="A3488" s="34">
        <v>3482</v>
      </c>
      <c r="B3488" s="59"/>
      <c r="C3488" s="59"/>
      <c r="D3488" s="13"/>
      <c r="E3488" s="13"/>
    </row>
    <row r="3489" spans="1:5" ht="12.75">
      <c r="A3489" s="34">
        <v>3483</v>
      </c>
      <c r="B3489" s="59"/>
      <c r="C3489" s="59"/>
      <c r="D3489" s="13"/>
      <c r="E3489" s="13"/>
    </row>
    <row r="3490" spans="1:5" ht="12.75">
      <c r="A3490" s="34">
        <v>3484</v>
      </c>
      <c r="B3490" s="59"/>
      <c r="C3490" s="59"/>
      <c r="D3490" s="13"/>
      <c r="E3490" s="13"/>
    </row>
    <row r="3491" spans="1:5" ht="12.75">
      <c r="A3491" s="34">
        <v>3485</v>
      </c>
      <c r="B3491" s="59"/>
      <c r="C3491" s="59"/>
      <c r="D3491" s="13"/>
      <c r="E3491" s="13"/>
    </row>
    <row r="3492" spans="1:5" ht="12.75">
      <c r="A3492" s="34">
        <v>3486</v>
      </c>
      <c r="B3492" s="59"/>
      <c r="C3492" s="59"/>
      <c r="D3492" s="13"/>
      <c r="E3492" s="13"/>
    </row>
    <row r="3493" spans="1:5" ht="12.75">
      <c r="A3493" s="34">
        <v>3487</v>
      </c>
      <c r="B3493" s="59"/>
      <c r="C3493" s="59"/>
      <c r="D3493" s="13"/>
      <c r="E3493" s="13"/>
    </row>
    <row r="3494" spans="1:5" ht="12.75">
      <c r="A3494" s="34">
        <v>3488</v>
      </c>
      <c r="B3494" s="59"/>
      <c r="C3494" s="59"/>
      <c r="D3494" s="13"/>
      <c r="E3494" s="13"/>
    </row>
    <row r="3495" spans="1:5" ht="12.75">
      <c r="A3495" s="34">
        <v>3489</v>
      </c>
      <c r="B3495" s="59"/>
      <c r="C3495" s="59"/>
      <c r="D3495" s="13"/>
      <c r="E3495" s="13"/>
    </row>
    <row r="3496" spans="1:5" ht="12.75">
      <c r="A3496" s="34">
        <v>3490</v>
      </c>
      <c r="B3496" s="59"/>
      <c r="C3496" s="59"/>
      <c r="D3496" s="13"/>
      <c r="E3496" s="13"/>
    </row>
    <row r="3497" spans="1:5" ht="12.75">
      <c r="A3497" s="34">
        <v>3491</v>
      </c>
      <c r="B3497" s="59"/>
      <c r="C3497" s="59"/>
      <c r="D3497" s="13"/>
      <c r="E3497" s="13"/>
    </row>
    <row r="3498" spans="1:5" ht="12.75">
      <c r="A3498" s="34">
        <v>3492</v>
      </c>
      <c r="B3498" s="59"/>
      <c r="C3498" s="59"/>
      <c r="D3498" s="13"/>
      <c r="E3498" s="13"/>
    </row>
    <row r="3499" spans="1:5" ht="12.75">
      <c r="A3499" s="34">
        <v>3493</v>
      </c>
      <c r="B3499" s="59"/>
      <c r="C3499" s="59"/>
      <c r="D3499" s="13"/>
      <c r="E3499" s="13"/>
    </row>
    <row r="3500" spans="1:5" ht="12.75">
      <c r="A3500" s="34">
        <v>3494</v>
      </c>
      <c r="B3500" s="59"/>
      <c r="C3500" s="59"/>
      <c r="D3500" s="13"/>
      <c r="E3500" s="13"/>
    </row>
    <row r="3501" spans="1:5" ht="12.75">
      <c r="A3501" s="34">
        <v>3495</v>
      </c>
      <c r="B3501" s="59"/>
      <c r="C3501" s="59"/>
      <c r="D3501" s="13"/>
      <c r="E3501" s="13"/>
    </row>
    <row r="3502" spans="1:5" ht="12.75">
      <c r="A3502" s="34">
        <v>3496</v>
      </c>
      <c r="B3502" s="59"/>
      <c r="C3502" s="59"/>
      <c r="D3502" s="13"/>
      <c r="E3502" s="13"/>
    </row>
    <row r="3503" spans="1:5" ht="12.75">
      <c r="A3503" s="34">
        <v>3497</v>
      </c>
      <c r="B3503" s="59"/>
      <c r="C3503" s="59"/>
      <c r="D3503" s="13"/>
      <c r="E3503" s="13"/>
    </row>
    <row r="3504" spans="1:5" ht="12.75">
      <c r="A3504" s="34">
        <v>3498</v>
      </c>
      <c r="B3504" s="59"/>
      <c r="C3504" s="59"/>
      <c r="D3504" s="13"/>
      <c r="E3504" s="13"/>
    </row>
    <row r="3505" spans="1:5" ht="12.75">
      <c r="A3505" s="34">
        <v>3499</v>
      </c>
      <c r="B3505" s="59"/>
      <c r="C3505" s="59"/>
      <c r="D3505" s="13"/>
      <c r="E3505" s="13"/>
    </row>
    <row r="3506" spans="1:5" ht="12.75">
      <c r="A3506" s="34">
        <v>3500</v>
      </c>
      <c r="B3506" s="59"/>
      <c r="C3506" s="59"/>
      <c r="D3506" s="13"/>
      <c r="E3506" s="13"/>
    </row>
    <row r="3507" spans="1:5" ht="12.75">
      <c r="A3507" s="34">
        <v>3501</v>
      </c>
      <c r="B3507" s="59"/>
      <c r="C3507" s="59"/>
      <c r="D3507" s="13"/>
      <c r="E3507" s="13"/>
    </row>
    <row r="3508" spans="1:5" ht="12.75">
      <c r="A3508" s="34">
        <v>3502</v>
      </c>
      <c r="B3508" s="59"/>
      <c r="C3508" s="59"/>
      <c r="D3508" s="13"/>
      <c r="E3508" s="13"/>
    </row>
    <row r="3509" spans="1:5" ht="12.75">
      <c r="A3509" s="34">
        <v>3503</v>
      </c>
      <c r="B3509" s="59"/>
      <c r="C3509" s="59"/>
      <c r="D3509" s="13"/>
      <c r="E3509" s="13"/>
    </row>
    <row r="3510" spans="1:5" ht="12.75">
      <c r="A3510" s="34">
        <v>3504</v>
      </c>
      <c r="B3510" s="59"/>
      <c r="C3510" s="59"/>
      <c r="D3510" s="13"/>
      <c r="E3510" s="13"/>
    </row>
    <row r="3511" spans="1:5" ht="12.75">
      <c r="A3511" s="34">
        <v>3505</v>
      </c>
      <c r="B3511" s="59"/>
      <c r="C3511" s="59"/>
      <c r="D3511" s="13"/>
      <c r="E3511" s="13"/>
    </row>
    <row r="3512" spans="1:5" ht="12.75">
      <c r="A3512" s="34">
        <v>3506</v>
      </c>
      <c r="B3512" s="59"/>
      <c r="C3512" s="59"/>
      <c r="D3512" s="13"/>
      <c r="E3512" s="13"/>
    </row>
    <row r="3513" spans="1:5" ht="12.75">
      <c r="A3513" s="34">
        <v>3507</v>
      </c>
      <c r="B3513" s="59"/>
      <c r="C3513" s="59"/>
      <c r="D3513" s="13"/>
      <c r="E3513" s="13"/>
    </row>
    <row r="3514" spans="1:5" ht="12.75">
      <c r="A3514" s="34">
        <v>3508</v>
      </c>
      <c r="B3514" s="59"/>
      <c r="C3514" s="59"/>
      <c r="D3514" s="13"/>
      <c r="E3514" s="13"/>
    </row>
    <row r="3515" spans="1:5" ht="12.75">
      <c r="A3515" s="34">
        <v>3509</v>
      </c>
      <c r="B3515" s="59"/>
      <c r="C3515" s="59"/>
      <c r="D3515" s="13"/>
      <c r="E3515" s="13"/>
    </row>
    <row r="3516" spans="1:5" ht="12.75">
      <c r="A3516" s="34">
        <v>3510</v>
      </c>
      <c r="B3516" s="59"/>
      <c r="C3516" s="59"/>
      <c r="D3516" s="13"/>
      <c r="E3516" s="13"/>
    </row>
    <row r="3517" spans="1:5" ht="12.75">
      <c r="A3517" s="34">
        <v>3511</v>
      </c>
      <c r="B3517" s="59"/>
      <c r="C3517" s="59"/>
      <c r="D3517" s="13"/>
      <c r="E3517" s="13"/>
    </row>
    <row r="3518" spans="1:5" ht="12.75">
      <c r="A3518" s="34">
        <v>3512</v>
      </c>
      <c r="B3518" s="59"/>
      <c r="C3518" s="59"/>
      <c r="D3518" s="13"/>
      <c r="E3518" s="13"/>
    </row>
    <row r="3519" spans="1:5" ht="12.75">
      <c r="A3519" s="34">
        <v>3513</v>
      </c>
      <c r="B3519" s="59"/>
      <c r="C3519" s="59"/>
      <c r="D3519" s="13"/>
      <c r="E3519" s="13"/>
    </row>
    <row r="3520" spans="1:5" ht="12.75">
      <c r="A3520" s="34">
        <v>3514</v>
      </c>
      <c r="B3520" s="59"/>
      <c r="C3520" s="59"/>
      <c r="D3520" s="13"/>
      <c r="E3520" s="13"/>
    </row>
    <row r="3521" spans="1:5" ht="12.75">
      <c r="A3521" s="34">
        <v>3515</v>
      </c>
      <c r="B3521" s="59"/>
      <c r="C3521" s="59"/>
      <c r="D3521" s="13"/>
      <c r="E3521" s="13"/>
    </row>
    <row r="3522" spans="1:5" ht="12.75">
      <c r="A3522" s="34">
        <v>3516</v>
      </c>
      <c r="B3522" s="59"/>
      <c r="C3522" s="59"/>
      <c r="D3522" s="13"/>
      <c r="E3522" s="13"/>
    </row>
    <row r="3523" spans="1:5" ht="12.75">
      <c r="A3523" s="34">
        <v>3517</v>
      </c>
      <c r="B3523" s="59"/>
      <c r="C3523" s="59"/>
      <c r="D3523" s="13"/>
      <c r="E3523" s="13"/>
    </row>
    <row r="3524" spans="1:5" ht="12.75">
      <c r="A3524" s="34">
        <v>3518</v>
      </c>
      <c r="B3524" s="59"/>
      <c r="C3524" s="59"/>
      <c r="D3524" s="13"/>
      <c r="E3524" s="13"/>
    </row>
    <row r="3525" spans="1:5" ht="12.75">
      <c r="A3525" s="34">
        <v>3519</v>
      </c>
      <c r="B3525" s="59"/>
      <c r="C3525" s="59"/>
      <c r="D3525" s="13"/>
      <c r="E3525" s="13"/>
    </row>
    <row r="3526" spans="1:5" ht="12.75">
      <c r="A3526" s="34">
        <v>3520</v>
      </c>
      <c r="B3526" s="59"/>
      <c r="C3526" s="59"/>
      <c r="D3526" s="13"/>
      <c r="E3526" s="13"/>
    </row>
    <row r="3527" spans="1:5" ht="12.75">
      <c r="A3527" s="34">
        <v>3521</v>
      </c>
      <c r="B3527" s="59"/>
      <c r="C3527" s="59"/>
      <c r="D3527" s="13"/>
      <c r="E3527" s="13"/>
    </row>
    <row r="3528" spans="1:5" ht="12.75">
      <c r="A3528" s="34">
        <v>3522</v>
      </c>
      <c r="B3528" s="59"/>
      <c r="C3528" s="59"/>
      <c r="D3528" s="13"/>
      <c r="E3528" s="13"/>
    </row>
    <row r="3529" spans="1:5" ht="12.75">
      <c r="A3529" s="34">
        <v>3523</v>
      </c>
      <c r="B3529" s="59"/>
      <c r="C3529" s="59"/>
      <c r="D3529" s="13"/>
      <c r="E3529" s="13"/>
    </row>
    <row r="3530" spans="1:5" ht="12.75">
      <c r="A3530" s="34">
        <v>3524</v>
      </c>
      <c r="B3530" s="59"/>
      <c r="C3530" s="59"/>
      <c r="D3530" s="13"/>
      <c r="E3530" s="13"/>
    </row>
    <row r="3531" spans="1:5" ht="12.75">
      <c r="A3531" s="34">
        <v>3525</v>
      </c>
      <c r="B3531" s="59"/>
      <c r="C3531" s="59"/>
      <c r="D3531" s="13"/>
      <c r="E3531" s="13"/>
    </row>
    <row r="3532" spans="1:5" ht="12.75">
      <c r="A3532" s="34">
        <v>3526</v>
      </c>
      <c r="B3532" s="59"/>
      <c r="C3532" s="59"/>
      <c r="D3532" s="13"/>
      <c r="E3532" s="13"/>
    </row>
    <row r="3533" spans="1:5" ht="12.75">
      <c r="A3533" s="34">
        <v>3527</v>
      </c>
      <c r="B3533" s="59"/>
      <c r="C3533" s="59"/>
      <c r="D3533" s="13"/>
      <c r="E3533" s="13"/>
    </row>
    <row r="3534" spans="1:5" ht="12.75">
      <c r="A3534" s="34">
        <v>3528</v>
      </c>
      <c r="B3534" s="59"/>
      <c r="C3534" s="59"/>
      <c r="D3534" s="13"/>
      <c r="E3534" s="13"/>
    </row>
    <row r="3535" spans="1:5" ht="12.75">
      <c r="A3535" s="34">
        <v>3529</v>
      </c>
      <c r="B3535" s="59"/>
      <c r="C3535" s="59"/>
      <c r="D3535" s="13"/>
      <c r="E3535" s="13"/>
    </row>
    <row r="3536" spans="1:5" ht="12.75">
      <c r="A3536" s="34">
        <v>3530</v>
      </c>
      <c r="B3536" s="59"/>
      <c r="C3536" s="59"/>
      <c r="D3536" s="13"/>
      <c r="E3536" s="13"/>
    </row>
    <row r="3537" spans="1:5" ht="12.75">
      <c r="A3537" s="34">
        <v>3531</v>
      </c>
      <c r="B3537" s="59"/>
      <c r="C3537" s="59"/>
      <c r="D3537" s="13"/>
      <c r="E3537" s="13"/>
    </row>
    <row r="3538" spans="1:5" ht="12.75">
      <c r="A3538" s="34">
        <v>3532</v>
      </c>
      <c r="B3538" s="59"/>
      <c r="C3538" s="59"/>
      <c r="D3538" s="13"/>
      <c r="E3538" s="13"/>
    </row>
    <row r="3539" spans="1:5" ht="12.75">
      <c r="A3539" s="34">
        <v>3533</v>
      </c>
      <c r="B3539" s="59"/>
      <c r="C3539" s="59"/>
      <c r="D3539" s="13"/>
      <c r="E3539" s="13"/>
    </row>
    <row r="3540" spans="1:5" ht="12.75">
      <c r="A3540" s="34">
        <v>3534</v>
      </c>
      <c r="B3540" s="59"/>
      <c r="C3540" s="59"/>
      <c r="D3540" s="13"/>
      <c r="E3540" s="13"/>
    </row>
    <row r="3541" spans="1:5" ht="12.75">
      <c r="A3541" s="34">
        <v>3535</v>
      </c>
      <c r="B3541" s="59"/>
      <c r="C3541" s="59"/>
      <c r="D3541" s="13"/>
      <c r="E3541" s="13"/>
    </row>
    <row r="3542" spans="1:5" ht="12.75">
      <c r="A3542" s="34">
        <v>3536</v>
      </c>
      <c r="B3542" s="59"/>
      <c r="C3542" s="59"/>
      <c r="D3542" s="13"/>
      <c r="E3542" s="13"/>
    </row>
    <row r="3543" spans="1:5" ht="12.75">
      <c r="A3543" s="34">
        <v>3537</v>
      </c>
      <c r="B3543" s="59"/>
      <c r="C3543" s="59"/>
      <c r="D3543" s="13"/>
      <c r="E3543" s="13"/>
    </row>
    <row r="3544" spans="1:5" ht="12.75">
      <c r="A3544" s="34">
        <v>3538</v>
      </c>
      <c r="B3544" s="59"/>
      <c r="C3544" s="59"/>
      <c r="D3544" s="13"/>
      <c r="E3544" s="13"/>
    </row>
    <row r="3545" spans="1:5" ht="12.75">
      <c r="A3545" s="34">
        <v>3539</v>
      </c>
      <c r="B3545" s="59"/>
      <c r="C3545" s="59"/>
      <c r="D3545" s="13"/>
      <c r="E3545" s="13"/>
    </row>
    <row r="3546" spans="1:5" ht="12.75">
      <c r="A3546" s="34">
        <v>3540</v>
      </c>
      <c r="B3546" s="59"/>
      <c r="C3546" s="59"/>
      <c r="D3546" s="13"/>
      <c r="E3546" s="13"/>
    </row>
    <row r="3547" spans="1:5" ht="12.75">
      <c r="A3547" s="34">
        <v>3541</v>
      </c>
      <c r="B3547" s="59"/>
      <c r="C3547" s="59"/>
      <c r="D3547" s="13"/>
      <c r="E3547" s="13"/>
    </row>
    <row r="3548" spans="1:5" ht="12.75">
      <c r="A3548" s="34">
        <v>3542</v>
      </c>
      <c r="B3548" s="59"/>
      <c r="C3548" s="59"/>
      <c r="D3548" s="13"/>
      <c r="E3548" s="13"/>
    </row>
    <row r="3549" spans="1:5" ht="12.75">
      <c r="A3549" s="34">
        <v>3543</v>
      </c>
      <c r="B3549" s="59"/>
      <c r="C3549" s="59"/>
      <c r="D3549" s="13"/>
      <c r="E3549" s="13"/>
    </row>
    <row r="3550" spans="1:5" ht="12.75">
      <c r="A3550" s="34">
        <v>3544</v>
      </c>
      <c r="B3550" s="59"/>
      <c r="C3550" s="59"/>
      <c r="D3550" s="13"/>
      <c r="E3550" s="13"/>
    </row>
    <row r="3551" spans="1:5" ht="12.75">
      <c r="A3551" s="34">
        <v>3545</v>
      </c>
      <c r="B3551" s="59"/>
      <c r="C3551" s="59"/>
      <c r="D3551" s="13"/>
      <c r="E3551" s="13"/>
    </row>
    <row r="3552" spans="1:5" ht="12.75">
      <c r="A3552" s="34">
        <v>3546</v>
      </c>
      <c r="B3552" s="59"/>
      <c r="C3552" s="59"/>
      <c r="D3552" s="13"/>
      <c r="E3552" s="13"/>
    </row>
    <row r="3553" spans="1:5" ht="12.75">
      <c r="A3553" s="34">
        <v>3547</v>
      </c>
      <c r="B3553" s="59"/>
      <c r="C3553" s="59"/>
      <c r="D3553" s="13"/>
      <c r="E3553" s="13"/>
    </row>
    <row r="3554" spans="1:5" ht="12.75">
      <c r="A3554" s="34">
        <v>3548</v>
      </c>
      <c r="B3554" s="59"/>
      <c r="C3554" s="59"/>
      <c r="D3554" s="13"/>
      <c r="E3554" s="13"/>
    </row>
    <row r="3555" spans="1:5" ht="12.75">
      <c r="A3555" s="34">
        <v>3549</v>
      </c>
      <c r="B3555" s="59"/>
      <c r="C3555" s="59"/>
      <c r="D3555" s="13"/>
      <c r="E3555" s="13"/>
    </row>
    <row r="3556" spans="1:5" ht="12.75">
      <c r="A3556" s="34">
        <v>3550</v>
      </c>
      <c r="B3556" s="59"/>
      <c r="C3556" s="59"/>
      <c r="D3556" s="13"/>
      <c r="E3556" s="13"/>
    </row>
    <row r="3557" spans="1:5" ht="12.75">
      <c r="A3557" s="34">
        <v>3551</v>
      </c>
      <c r="B3557" s="59"/>
      <c r="C3557" s="59"/>
      <c r="D3557" s="13"/>
      <c r="E3557" s="13"/>
    </row>
    <row r="3558" spans="1:5" ht="12.75">
      <c r="A3558" s="34">
        <v>3552</v>
      </c>
      <c r="B3558" s="59"/>
      <c r="C3558" s="59"/>
      <c r="D3558" s="13"/>
      <c r="E3558" s="13"/>
    </row>
    <row r="3559" spans="1:5" ht="12.75">
      <c r="A3559" s="34">
        <v>3553</v>
      </c>
      <c r="B3559" s="59"/>
      <c r="C3559" s="59"/>
      <c r="D3559" s="13"/>
      <c r="E3559" s="13"/>
    </row>
    <row r="3560" spans="1:5" ht="12.75">
      <c r="A3560" s="34">
        <v>3554</v>
      </c>
      <c r="B3560" s="59"/>
      <c r="C3560" s="59"/>
      <c r="D3560" s="13"/>
      <c r="E3560" s="13"/>
    </row>
    <row r="3561" spans="1:5" ht="12.75">
      <c r="A3561" s="34">
        <v>3555</v>
      </c>
      <c r="B3561" s="59"/>
      <c r="C3561" s="59"/>
      <c r="D3561" s="13"/>
      <c r="E3561" s="13"/>
    </row>
    <row r="3562" spans="1:5" ht="12.75">
      <c r="A3562" s="34">
        <v>3556</v>
      </c>
      <c r="B3562" s="59"/>
      <c r="C3562" s="59"/>
      <c r="D3562" s="13"/>
      <c r="E3562" s="13"/>
    </row>
    <row r="3563" spans="1:5" ht="12.75">
      <c r="A3563" s="34">
        <v>3557</v>
      </c>
      <c r="B3563" s="59"/>
      <c r="C3563" s="59"/>
      <c r="D3563" s="13"/>
      <c r="E3563" s="13"/>
    </row>
    <row r="3564" spans="1:5" ht="12.75">
      <c r="A3564" s="34">
        <v>3558</v>
      </c>
      <c r="B3564" s="59"/>
      <c r="C3564" s="59"/>
      <c r="D3564" s="13"/>
      <c r="E3564" s="13"/>
    </row>
    <row r="3565" spans="1:5" ht="12.75">
      <c r="A3565" s="34">
        <v>3559</v>
      </c>
      <c r="B3565" s="59"/>
      <c r="C3565" s="59"/>
      <c r="D3565" s="13"/>
      <c r="E3565" s="13"/>
    </row>
    <row r="3566" spans="1:5" ht="12.75">
      <c r="A3566" s="34">
        <v>3560</v>
      </c>
      <c r="B3566" s="59"/>
      <c r="C3566" s="59"/>
      <c r="D3566" s="13"/>
      <c r="E3566" s="13"/>
    </row>
    <row r="3567" spans="1:5" ht="12.75">
      <c r="A3567" s="34">
        <v>3561</v>
      </c>
      <c r="B3567" s="59"/>
      <c r="C3567" s="59"/>
      <c r="D3567" s="13"/>
      <c r="E3567" s="13"/>
    </row>
    <row r="3568" spans="1:5" ht="12.75">
      <c r="A3568" s="34">
        <v>3562</v>
      </c>
      <c r="B3568" s="59"/>
      <c r="C3568" s="59"/>
      <c r="D3568" s="13"/>
      <c r="E3568" s="13"/>
    </row>
    <row r="3569" spans="1:5" ht="12.75">
      <c r="A3569" s="34">
        <v>3563</v>
      </c>
      <c r="B3569" s="59"/>
      <c r="C3569" s="59"/>
      <c r="D3569" s="13"/>
      <c r="E3569" s="13"/>
    </row>
    <row r="3570" spans="1:5" ht="12.75">
      <c r="A3570" s="34">
        <v>3564</v>
      </c>
      <c r="B3570" s="59"/>
      <c r="C3570" s="59"/>
      <c r="D3570" s="13"/>
      <c r="E3570" s="13"/>
    </row>
    <row r="3571" spans="1:5" ht="12.75">
      <c r="A3571" s="34">
        <v>3565</v>
      </c>
      <c r="B3571" s="59"/>
      <c r="C3571" s="59"/>
      <c r="D3571" s="13"/>
      <c r="E3571" s="13"/>
    </row>
    <row r="3572" spans="1:5" ht="12.75">
      <c r="A3572" s="34">
        <v>3566</v>
      </c>
      <c r="B3572" s="59"/>
      <c r="C3572" s="59"/>
      <c r="D3572" s="13"/>
      <c r="E3572" s="13"/>
    </row>
    <row r="3573" spans="1:5" ht="12.75">
      <c r="A3573" s="34">
        <v>3567</v>
      </c>
      <c r="B3573" s="59"/>
      <c r="C3573" s="59"/>
      <c r="D3573" s="13"/>
      <c r="E3573" s="13"/>
    </row>
    <row r="3574" spans="1:5" ht="12.75">
      <c r="A3574" s="34">
        <v>3568</v>
      </c>
      <c r="B3574" s="59"/>
      <c r="C3574" s="59"/>
      <c r="D3574" s="13"/>
      <c r="E3574" s="13"/>
    </row>
    <row r="3575" spans="1:5" ht="12.75">
      <c r="A3575" s="34">
        <v>3569</v>
      </c>
      <c r="B3575" s="59"/>
      <c r="C3575" s="59"/>
      <c r="D3575" s="13"/>
      <c r="E3575" s="13"/>
    </row>
    <row r="3576" spans="1:5" ht="12.75">
      <c r="A3576" s="34">
        <v>3570</v>
      </c>
      <c r="B3576" s="59"/>
      <c r="C3576" s="59"/>
      <c r="D3576" s="13"/>
      <c r="E3576" s="13"/>
    </row>
    <row r="3577" spans="1:5" ht="12.75">
      <c r="A3577" s="34">
        <v>3571</v>
      </c>
      <c r="B3577" s="59"/>
      <c r="C3577" s="59"/>
      <c r="D3577" s="13"/>
      <c r="E3577" s="13"/>
    </row>
    <row r="3578" spans="1:5" ht="12.75">
      <c r="A3578" s="34">
        <v>3572</v>
      </c>
      <c r="B3578" s="59"/>
      <c r="C3578" s="59"/>
      <c r="D3578" s="13"/>
      <c r="E3578" s="13"/>
    </row>
    <row r="3579" spans="1:5" ht="12.75">
      <c r="A3579" s="34">
        <v>3573</v>
      </c>
      <c r="B3579" s="59"/>
      <c r="C3579" s="59"/>
      <c r="D3579" s="13"/>
      <c r="E3579" s="13"/>
    </row>
    <row r="3580" spans="1:5" ht="12.75">
      <c r="A3580" s="34">
        <v>3574</v>
      </c>
      <c r="B3580" s="59"/>
      <c r="C3580" s="59"/>
      <c r="D3580" s="13"/>
      <c r="E3580" s="13"/>
    </row>
    <row r="3581" spans="1:5" ht="12.75">
      <c r="A3581" s="34">
        <v>3575</v>
      </c>
      <c r="B3581" s="59"/>
      <c r="C3581" s="59"/>
      <c r="D3581" s="13"/>
      <c r="E3581" s="13"/>
    </row>
    <row r="3582" spans="1:5" ht="12.75">
      <c r="A3582" s="34">
        <v>3576</v>
      </c>
      <c r="B3582" s="59"/>
      <c r="C3582" s="59"/>
      <c r="D3582" s="13"/>
      <c r="E3582" s="13"/>
    </row>
    <row r="3583" spans="1:5" ht="12.75">
      <c r="A3583" s="34">
        <v>3577</v>
      </c>
      <c r="B3583" s="59"/>
      <c r="C3583" s="59"/>
      <c r="D3583" s="13"/>
      <c r="E3583" s="13"/>
    </row>
    <row r="3584" spans="1:5" ht="12.75">
      <c r="A3584" s="34">
        <v>3578</v>
      </c>
      <c r="B3584" s="59"/>
      <c r="C3584" s="59"/>
      <c r="D3584" s="13"/>
      <c r="E3584" s="13"/>
    </row>
    <row r="3585" spans="1:5" ht="12.75">
      <c r="A3585" s="34">
        <v>3579</v>
      </c>
      <c r="B3585" s="59"/>
      <c r="C3585" s="59"/>
      <c r="D3585" s="13"/>
      <c r="E3585" s="13"/>
    </row>
    <row r="3586" spans="1:5" ht="12.75">
      <c r="A3586" s="34">
        <v>3580</v>
      </c>
      <c r="B3586" s="59"/>
      <c r="C3586" s="59"/>
      <c r="D3586" s="13"/>
      <c r="E3586" s="13"/>
    </row>
    <row r="3587" spans="1:5" ht="12.75">
      <c r="A3587" s="34">
        <v>3581</v>
      </c>
      <c r="B3587" s="59"/>
      <c r="C3587" s="59"/>
      <c r="D3587" s="13"/>
      <c r="E3587" s="13"/>
    </row>
    <row r="3588" spans="1:5" ht="12.75">
      <c r="A3588" s="34">
        <v>3582</v>
      </c>
      <c r="B3588" s="59"/>
      <c r="C3588" s="59"/>
      <c r="D3588" s="13"/>
      <c r="E3588" s="13"/>
    </row>
    <row r="3589" spans="1:5" ht="12.75">
      <c r="A3589" s="34">
        <v>3583</v>
      </c>
      <c r="B3589" s="59"/>
      <c r="C3589" s="59"/>
      <c r="D3589" s="13"/>
      <c r="E3589" s="13"/>
    </row>
    <row r="3590" spans="1:5" ht="12.75">
      <c r="A3590" s="34">
        <v>3584</v>
      </c>
      <c r="B3590" s="59"/>
      <c r="C3590" s="59"/>
      <c r="D3590" s="13"/>
      <c r="E3590" s="13"/>
    </row>
    <row r="3591" spans="1:5" ht="12.75">
      <c r="A3591" s="34">
        <v>3585</v>
      </c>
      <c r="B3591" s="59"/>
      <c r="C3591" s="59"/>
      <c r="D3591" s="13"/>
      <c r="E3591" s="13"/>
    </row>
    <row r="3592" spans="1:5" ht="12.75">
      <c r="A3592" s="34">
        <v>3586</v>
      </c>
      <c r="B3592" s="59"/>
      <c r="C3592" s="59"/>
      <c r="D3592" s="13"/>
      <c r="E3592" s="13"/>
    </row>
    <row r="3593" spans="1:5" ht="12.75">
      <c r="A3593" s="34">
        <v>3587</v>
      </c>
      <c r="B3593" s="59"/>
      <c r="C3593" s="59"/>
      <c r="D3593" s="13"/>
      <c r="E3593" s="13"/>
    </row>
    <row r="3594" spans="1:5" ht="12.75">
      <c r="A3594" s="34">
        <v>3588</v>
      </c>
      <c r="B3594" s="59"/>
      <c r="C3594" s="59"/>
      <c r="D3594" s="13"/>
      <c r="E3594" s="13"/>
    </row>
    <row r="3595" spans="1:5" ht="12.75">
      <c r="A3595" s="34">
        <v>3589</v>
      </c>
      <c r="B3595" s="59"/>
      <c r="C3595" s="59"/>
      <c r="D3595" s="13"/>
      <c r="E3595" s="13"/>
    </row>
    <row r="3596" spans="1:5" ht="12.75">
      <c r="A3596" s="34">
        <v>3590</v>
      </c>
      <c r="B3596" s="59"/>
      <c r="C3596" s="59"/>
      <c r="D3596" s="13"/>
      <c r="E3596" s="13"/>
    </row>
    <row r="3597" spans="1:5" ht="12.75">
      <c r="A3597" s="34">
        <v>3591</v>
      </c>
      <c r="B3597" s="59"/>
      <c r="C3597" s="59"/>
      <c r="D3597" s="13"/>
      <c r="E3597" s="13"/>
    </row>
    <row r="3598" spans="1:5" ht="12.75">
      <c r="A3598" s="34">
        <v>3592</v>
      </c>
      <c r="B3598" s="59"/>
      <c r="C3598" s="59"/>
      <c r="D3598" s="13"/>
      <c r="E3598" s="13"/>
    </row>
    <row r="3599" spans="1:5" ht="12.75">
      <c r="A3599" s="34">
        <v>3593</v>
      </c>
      <c r="B3599" s="59"/>
      <c r="C3599" s="59"/>
      <c r="D3599" s="13"/>
      <c r="E3599" s="13"/>
    </row>
    <row r="3600" spans="1:5" ht="12.75">
      <c r="A3600" s="34">
        <v>3594</v>
      </c>
      <c r="B3600" s="59"/>
      <c r="C3600" s="59"/>
      <c r="D3600" s="13"/>
      <c r="E3600" s="13"/>
    </row>
    <row r="3601" spans="1:5" ht="12.75">
      <c r="A3601" s="34">
        <v>3595</v>
      </c>
      <c r="B3601" s="59"/>
      <c r="C3601" s="59"/>
      <c r="D3601" s="13"/>
      <c r="E3601" s="13"/>
    </row>
    <row r="3602" spans="1:5" ht="12.75">
      <c r="A3602" s="34">
        <v>3596</v>
      </c>
      <c r="B3602" s="59"/>
      <c r="C3602" s="59"/>
      <c r="D3602" s="13"/>
      <c r="E3602" s="13"/>
    </row>
    <row r="3603" spans="1:5" ht="12.75">
      <c r="A3603" s="34">
        <v>3597</v>
      </c>
      <c r="B3603" s="59"/>
      <c r="C3603" s="59"/>
      <c r="D3603" s="13"/>
      <c r="E3603" s="13"/>
    </row>
    <row r="3604" spans="1:5" ht="12.75">
      <c r="A3604" s="34">
        <v>3598</v>
      </c>
      <c r="B3604" s="59"/>
      <c r="C3604" s="59"/>
      <c r="D3604" s="13"/>
      <c r="E3604" s="13"/>
    </row>
    <row r="3605" spans="1:5" ht="12.75">
      <c r="A3605" s="34">
        <v>3599</v>
      </c>
      <c r="B3605" s="59"/>
      <c r="C3605" s="59"/>
      <c r="D3605" s="13"/>
      <c r="E3605" s="13"/>
    </row>
    <row r="3606" spans="1:5" ht="12.75">
      <c r="A3606" s="34">
        <v>3600</v>
      </c>
      <c r="B3606" s="59"/>
      <c r="C3606" s="59"/>
      <c r="D3606" s="13"/>
      <c r="E3606" s="13"/>
    </row>
    <row r="3607" spans="1:5" ht="12.75">
      <c r="A3607" s="34">
        <v>3601</v>
      </c>
      <c r="B3607" s="59"/>
      <c r="C3607" s="59"/>
      <c r="D3607" s="13"/>
      <c r="E3607" s="13"/>
    </row>
    <row r="3608" spans="1:5" ht="12.75">
      <c r="A3608" s="34">
        <v>3602</v>
      </c>
      <c r="B3608" s="59"/>
      <c r="C3608" s="59"/>
      <c r="D3608" s="13"/>
      <c r="E3608" s="13"/>
    </row>
    <row r="3609" spans="1:5" ht="12.75">
      <c r="A3609" s="34">
        <v>3603</v>
      </c>
      <c r="B3609" s="59"/>
      <c r="C3609" s="59"/>
      <c r="D3609" s="13"/>
      <c r="E3609" s="13"/>
    </row>
    <row r="3610" spans="1:5" ht="12.75">
      <c r="A3610" s="34">
        <v>3604</v>
      </c>
      <c r="B3610" s="59"/>
      <c r="C3610" s="59"/>
      <c r="D3610" s="13"/>
      <c r="E3610" s="13"/>
    </row>
    <row r="3611" spans="1:5" ht="12.75">
      <c r="A3611" s="34">
        <v>3605</v>
      </c>
      <c r="B3611" s="59"/>
      <c r="C3611" s="59"/>
      <c r="D3611" s="13"/>
      <c r="E3611" s="13"/>
    </row>
    <row r="3612" spans="1:5" ht="12.75">
      <c r="A3612" s="34">
        <v>3606</v>
      </c>
      <c r="B3612" s="59"/>
      <c r="C3612" s="59"/>
      <c r="D3612" s="13"/>
      <c r="E3612" s="13"/>
    </row>
    <row r="3613" spans="1:5" ht="12.75">
      <c r="A3613" s="34">
        <v>3607</v>
      </c>
      <c r="B3613" s="59"/>
      <c r="C3613" s="59"/>
      <c r="D3613" s="13"/>
      <c r="E3613" s="13"/>
    </row>
    <row r="3614" spans="1:5" ht="12.75">
      <c r="A3614" s="34">
        <v>3608</v>
      </c>
      <c r="B3614" s="59"/>
      <c r="C3614" s="59"/>
      <c r="D3614" s="13"/>
      <c r="E3614" s="13"/>
    </row>
    <row r="3615" spans="1:5" ht="12.75">
      <c r="A3615" s="34">
        <v>3609</v>
      </c>
      <c r="B3615" s="59"/>
      <c r="C3615" s="59"/>
      <c r="D3615" s="13"/>
      <c r="E3615" s="13"/>
    </row>
    <row r="3616" spans="1:5" ht="12.75">
      <c r="A3616" s="34">
        <v>3610</v>
      </c>
      <c r="B3616" s="59"/>
      <c r="C3616" s="59"/>
      <c r="D3616" s="13"/>
      <c r="E3616" s="13"/>
    </row>
    <row r="3617" spans="1:5" ht="12.75">
      <c r="A3617" s="34">
        <v>3611</v>
      </c>
      <c r="B3617" s="59"/>
      <c r="C3617" s="59"/>
      <c r="D3617" s="13"/>
      <c r="E3617" s="13"/>
    </row>
    <row r="3618" spans="1:5" ht="12.75">
      <c r="A3618" s="34">
        <v>3612</v>
      </c>
      <c r="B3618" s="59"/>
      <c r="C3618" s="59"/>
      <c r="D3618" s="13"/>
      <c r="E3618" s="13"/>
    </row>
    <row r="3619" spans="1:5" ht="12.75">
      <c r="A3619" s="34">
        <v>3613</v>
      </c>
      <c r="B3619" s="59"/>
      <c r="C3619" s="59"/>
      <c r="D3619" s="13"/>
      <c r="E3619" s="13"/>
    </row>
    <row r="3620" spans="1:5" ht="12.75">
      <c r="A3620" s="34">
        <v>3614</v>
      </c>
      <c r="B3620" s="59"/>
      <c r="C3620" s="59"/>
      <c r="D3620" s="13"/>
      <c r="E3620" s="13"/>
    </row>
    <row r="3621" spans="1:5" ht="12.75">
      <c r="A3621" s="34">
        <v>3615</v>
      </c>
      <c r="B3621" s="59"/>
      <c r="C3621" s="59"/>
      <c r="D3621" s="13"/>
      <c r="E3621" s="13"/>
    </row>
    <row r="3622" spans="1:5" ht="12.75">
      <c r="A3622" s="34">
        <v>3616</v>
      </c>
      <c r="B3622" s="59"/>
      <c r="C3622" s="59"/>
      <c r="D3622" s="13"/>
      <c r="E3622" s="13"/>
    </row>
    <row r="3623" spans="1:5" ht="12.75">
      <c r="A3623" s="34">
        <v>3617</v>
      </c>
      <c r="B3623" s="59"/>
      <c r="C3623" s="59"/>
      <c r="D3623" s="13"/>
      <c r="E3623" s="13"/>
    </row>
    <row r="3624" spans="1:5" ht="12.75">
      <c r="A3624" s="34">
        <v>3618</v>
      </c>
      <c r="B3624" s="59"/>
      <c r="C3624" s="59"/>
      <c r="D3624" s="13"/>
      <c r="E3624" s="13"/>
    </row>
    <row r="3625" spans="1:5" ht="12.75">
      <c r="A3625" s="34">
        <v>3619</v>
      </c>
      <c r="B3625" s="59"/>
      <c r="C3625" s="59"/>
      <c r="D3625" s="13"/>
      <c r="E3625" s="13"/>
    </row>
    <row r="3626" spans="1:5" ht="12.75">
      <c r="A3626" s="34">
        <v>3620</v>
      </c>
      <c r="B3626" s="59"/>
      <c r="C3626" s="59"/>
      <c r="D3626" s="13"/>
      <c r="E3626" s="13"/>
    </row>
    <row r="3627" spans="1:5" ht="12.75">
      <c r="A3627" s="34">
        <v>3621</v>
      </c>
      <c r="B3627" s="59"/>
      <c r="C3627" s="59"/>
      <c r="D3627" s="13"/>
      <c r="E3627" s="13"/>
    </row>
    <row r="3628" spans="1:5" ht="12.75">
      <c r="A3628" s="34">
        <v>3622</v>
      </c>
      <c r="B3628" s="59"/>
      <c r="C3628" s="59"/>
      <c r="D3628" s="13"/>
      <c r="E3628" s="13"/>
    </row>
    <row r="3629" spans="1:5" ht="12.75">
      <c r="A3629" s="34">
        <v>3623</v>
      </c>
      <c r="B3629" s="59"/>
      <c r="C3629" s="59"/>
      <c r="D3629" s="13"/>
      <c r="E3629" s="13"/>
    </row>
    <row r="3630" spans="1:5" ht="12.75">
      <c r="A3630" s="34">
        <v>3624</v>
      </c>
      <c r="B3630" s="59"/>
      <c r="C3630" s="59"/>
      <c r="D3630" s="13"/>
      <c r="E3630" s="13"/>
    </row>
    <row r="3631" spans="1:5" ht="12.75">
      <c r="A3631" s="34">
        <v>3625</v>
      </c>
      <c r="B3631" s="59"/>
      <c r="C3631" s="59"/>
      <c r="D3631" s="13"/>
      <c r="E3631" s="13"/>
    </row>
    <row r="3632" spans="1:5" ht="12.75">
      <c r="A3632" s="34">
        <v>3626</v>
      </c>
      <c r="B3632" s="59"/>
      <c r="C3632" s="59"/>
      <c r="D3632" s="13"/>
      <c r="E3632" s="13"/>
    </row>
    <row r="3633" spans="1:5" ht="12.75">
      <c r="A3633" s="34">
        <v>3627</v>
      </c>
      <c r="B3633" s="59"/>
      <c r="C3633" s="59"/>
      <c r="D3633" s="13"/>
      <c r="E3633" s="13"/>
    </row>
    <row r="3634" spans="1:5" ht="12.75">
      <c r="A3634" s="34">
        <v>3628</v>
      </c>
      <c r="B3634" s="59"/>
      <c r="C3634" s="59"/>
      <c r="D3634" s="13"/>
      <c r="E3634" s="13"/>
    </row>
    <row r="3635" spans="1:5" ht="12.75">
      <c r="A3635" s="34">
        <v>3629</v>
      </c>
      <c r="B3635" s="59"/>
      <c r="C3635" s="59"/>
      <c r="D3635" s="13"/>
      <c r="E3635" s="13"/>
    </row>
    <row r="3636" spans="1:5" ht="12.75">
      <c r="A3636" s="34">
        <v>3630</v>
      </c>
      <c r="B3636" s="59"/>
      <c r="C3636" s="59"/>
      <c r="D3636" s="13"/>
      <c r="E3636" s="13"/>
    </row>
    <row r="3637" spans="1:5" ht="12.75">
      <c r="A3637" s="34">
        <v>3631</v>
      </c>
      <c r="B3637" s="59"/>
      <c r="C3637" s="59"/>
      <c r="D3637" s="13"/>
      <c r="E3637" s="13"/>
    </row>
    <row r="3638" spans="1:5" ht="12.75">
      <c r="A3638" s="34">
        <v>3632</v>
      </c>
      <c r="B3638" s="59"/>
      <c r="C3638" s="59"/>
      <c r="D3638" s="13"/>
      <c r="E3638" s="13"/>
    </row>
    <row r="3639" spans="1:5" ht="12.75">
      <c r="A3639" s="34">
        <v>3633</v>
      </c>
      <c r="B3639" s="59"/>
      <c r="C3639" s="59"/>
      <c r="D3639" s="13"/>
      <c r="E3639" s="13"/>
    </row>
    <row r="3640" spans="1:5" ht="12.75">
      <c r="A3640" s="34">
        <v>3634</v>
      </c>
      <c r="B3640" s="59"/>
      <c r="C3640" s="59"/>
      <c r="D3640" s="13"/>
      <c r="E3640" s="13"/>
    </row>
    <row r="3641" spans="1:5" ht="12.75">
      <c r="A3641" s="34">
        <v>3635</v>
      </c>
      <c r="B3641" s="59"/>
      <c r="C3641" s="59"/>
      <c r="D3641" s="13"/>
      <c r="E3641" s="13"/>
    </row>
    <row r="3642" spans="1:5" ht="12.75">
      <c r="A3642" s="34">
        <v>3636</v>
      </c>
      <c r="B3642" s="59"/>
      <c r="C3642" s="59"/>
      <c r="D3642" s="13"/>
      <c r="E3642" s="13"/>
    </row>
    <row r="3643" spans="1:5" ht="12.75">
      <c r="A3643" s="34">
        <v>3637</v>
      </c>
      <c r="B3643" s="59"/>
      <c r="C3643" s="59"/>
      <c r="D3643" s="13"/>
      <c r="E3643" s="13"/>
    </row>
    <row r="3644" spans="1:5" ht="12.75">
      <c r="A3644" s="34">
        <v>3638</v>
      </c>
      <c r="B3644" s="59"/>
      <c r="C3644" s="59"/>
      <c r="D3644" s="13"/>
      <c r="E3644" s="13"/>
    </row>
    <row r="3645" spans="1:5" ht="12.75">
      <c r="A3645" s="34">
        <v>3639</v>
      </c>
      <c r="B3645" s="59"/>
      <c r="C3645" s="59"/>
      <c r="D3645" s="13"/>
      <c r="E3645" s="13"/>
    </row>
    <row r="3646" spans="1:5" ht="12.75">
      <c r="A3646" s="34">
        <v>3640</v>
      </c>
      <c r="B3646" s="59"/>
      <c r="C3646" s="59"/>
      <c r="D3646" s="13"/>
      <c r="E3646" s="13"/>
    </row>
    <row r="3647" spans="1:5" ht="12.75">
      <c r="A3647" s="34">
        <v>3641</v>
      </c>
      <c r="B3647" s="59"/>
      <c r="C3647" s="59"/>
      <c r="D3647" s="13"/>
      <c r="E3647" s="13"/>
    </row>
    <row r="3648" spans="1:5" ht="12.75">
      <c r="A3648" s="34">
        <v>3642</v>
      </c>
      <c r="B3648" s="59"/>
      <c r="C3648" s="59"/>
      <c r="D3648" s="13"/>
      <c r="E3648" s="13"/>
    </row>
    <row r="3649" spans="1:5" ht="12.75">
      <c r="A3649" s="34">
        <v>3643</v>
      </c>
      <c r="B3649" s="59"/>
      <c r="C3649" s="59"/>
      <c r="D3649" s="13"/>
      <c r="E3649" s="13"/>
    </row>
    <row r="3650" spans="1:5" ht="12.75">
      <c r="A3650" s="34">
        <v>3644</v>
      </c>
      <c r="B3650" s="59"/>
      <c r="C3650" s="59"/>
      <c r="D3650" s="13"/>
      <c r="E3650" s="13"/>
    </row>
    <row r="3651" spans="1:5" ht="12.75">
      <c r="A3651" s="34">
        <v>3645</v>
      </c>
      <c r="B3651" s="59"/>
      <c r="C3651" s="59"/>
      <c r="D3651" s="13"/>
      <c r="E3651" s="13"/>
    </row>
    <row r="3652" spans="1:5" ht="12.75">
      <c r="A3652" s="34">
        <v>3646</v>
      </c>
      <c r="B3652" s="59"/>
      <c r="C3652" s="59"/>
      <c r="D3652" s="13"/>
      <c r="E3652" s="13"/>
    </row>
    <row r="3653" spans="1:5" ht="12.75">
      <c r="A3653" s="34">
        <v>3647</v>
      </c>
      <c r="B3653" s="59"/>
      <c r="C3653" s="59"/>
      <c r="D3653" s="13"/>
      <c r="E3653" s="13"/>
    </row>
    <row r="3654" spans="1:5" ht="12.75">
      <c r="A3654" s="34">
        <v>3648</v>
      </c>
      <c r="B3654" s="59"/>
      <c r="C3654" s="59"/>
      <c r="D3654" s="13"/>
      <c r="E3654" s="13"/>
    </row>
    <row r="3655" spans="1:5" ht="12.75">
      <c r="A3655" s="34">
        <v>3649</v>
      </c>
      <c r="B3655" s="59"/>
      <c r="C3655" s="59"/>
      <c r="D3655" s="13"/>
      <c r="E3655" s="13"/>
    </row>
    <row r="3656" spans="1:5" ht="12.75">
      <c r="A3656" s="34">
        <v>3650</v>
      </c>
      <c r="B3656" s="59"/>
      <c r="C3656" s="59"/>
      <c r="D3656" s="13"/>
      <c r="E3656" s="13"/>
    </row>
    <row r="3657" spans="1:5" ht="12.75">
      <c r="A3657" s="34">
        <v>3651</v>
      </c>
      <c r="B3657" s="59"/>
      <c r="C3657" s="59"/>
      <c r="D3657" s="13"/>
      <c r="E3657" s="13"/>
    </row>
    <row r="3658" spans="1:5" ht="12.75">
      <c r="A3658" s="34">
        <v>3652</v>
      </c>
      <c r="B3658" s="59"/>
      <c r="C3658" s="59"/>
      <c r="D3658" s="13"/>
      <c r="E3658" s="13"/>
    </row>
    <row r="3659" spans="1:5" ht="12.75">
      <c r="A3659" s="34">
        <v>3653</v>
      </c>
      <c r="B3659" s="59"/>
      <c r="C3659" s="59"/>
      <c r="D3659" s="13"/>
      <c r="E3659" s="13"/>
    </row>
    <row r="3660" spans="1:5" ht="12.75">
      <c r="A3660" s="34">
        <v>3654</v>
      </c>
      <c r="B3660" s="59"/>
      <c r="C3660" s="59"/>
      <c r="D3660" s="13"/>
      <c r="E3660" s="13"/>
    </row>
    <row r="3661" spans="1:5" ht="12.75">
      <c r="A3661" s="34">
        <v>3655</v>
      </c>
      <c r="B3661" s="59"/>
      <c r="C3661" s="59"/>
      <c r="D3661" s="13"/>
      <c r="E3661" s="13"/>
    </row>
    <row r="3662" spans="1:5" ht="12.75">
      <c r="A3662" s="34">
        <v>3656</v>
      </c>
      <c r="B3662" s="59"/>
      <c r="C3662" s="59"/>
      <c r="D3662" s="13"/>
      <c r="E3662" s="13"/>
    </row>
    <row r="3663" spans="1:5" ht="12.75">
      <c r="A3663" s="34">
        <v>3657</v>
      </c>
      <c r="B3663" s="59"/>
      <c r="C3663" s="59"/>
      <c r="D3663" s="13"/>
      <c r="E3663" s="13"/>
    </row>
    <row r="3664" spans="1:5" ht="12.75">
      <c r="A3664" s="34">
        <v>3658</v>
      </c>
      <c r="B3664" s="59"/>
      <c r="C3664" s="59"/>
      <c r="D3664" s="13"/>
      <c r="E3664" s="13"/>
    </row>
    <row r="3665" spans="1:5" ht="12.75">
      <c r="A3665" s="34">
        <v>3659</v>
      </c>
      <c r="B3665" s="59"/>
      <c r="C3665" s="59"/>
      <c r="D3665" s="13"/>
      <c r="E3665" s="13"/>
    </row>
    <row r="3666" spans="1:5" ht="12.75">
      <c r="A3666" s="34">
        <v>3660</v>
      </c>
      <c r="B3666" s="59"/>
      <c r="C3666" s="59"/>
      <c r="D3666" s="13"/>
      <c r="E3666" s="13"/>
    </row>
    <row r="3667" spans="1:5" ht="12.75">
      <c r="A3667" s="34">
        <v>3661</v>
      </c>
      <c r="B3667" s="59"/>
      <c r="C3667" s="59"/>
      <c r="D3667" s="13"/>
      <c r="E3667" s="13"/>
    </row>
    <row r="3668" spans="1:5" ht="12.75">
      <c r="A3668" s="34">
        <v>3662</v>
      </c>
      <c r="B3668" s="59"/>
      <c r="C3668" s="59"/>
      <c r="D3668" s="13"/>
      <c r="E3668" s="13"/>
    </row>
    <row r="3669" spans="1:5" ht="12.75">
      <c r="A3669" s="34">
        <v>3663</v>
      </c>
      <c r="B3669" s="59"/>
      <c r="C3669" s="59"/>
      <c r="D3669" s="13"/>
      <c r="E3669" s="13"/>
    </row>
    <row r="3670" spans="1:5" ht="12.75">
      <c r="A3670" s="34">
        <v>3664</v>
      </c>
      <c r="B3670" s="59"/>
      <c r="C3670" s="59"/>
      <c r="D3670" s="13"/>
      <c r="E3670" s="13"/>
    </row>
    <row r="3671" spans="1:5" ht="12.75">
      <c r="A3671" s="34">
        <v>3665</v>
      </c>
      <c r="B3671" s="59"/>
      <c r="C3671" s="59"/>
      <c r="D3671" s="13"/>
      <c r="E3671" s="13"/>
    </row>
    <row r="3672" spans="1:5" ht="12.75">
      <c r="A3672" s="34">
        <v>3666</v>
      </c>
      <c r="B3672" s="59"/>
      <c r="C3672" s="59"/>
      <c r="D3672" s="13"/>
      <c r="E3672" s="13"/>
    </row>
    <row r="3673" spans="1:5" ht="12.75">
      <c r="A3673" s="34">
        <v>3667</v>
      </c>
      <c r="B3673" s="59"/>
      <c r="C3673" s="59"/>
      <c r="D3673" s="13"/>
      <c r="E3673" s="13"/>
    </row>
    <row r="3674" spans="1:5" ht="12.75">
      <c r="A3674" s="34">
        <v>3668</v>
      </c>
      <c r="B3674" s="59"/>
      <c r="C3674" s="59"/>
      <c r="D3674" s="13"/>
      <c r="E3674" s="13"/>
    </row>
    <row r="3675" spans="1:5" ht="12.75">
      <c r="A3675" s="34">
        <v>3669</v>
      </c>
      <c r="B3675" s="59"/>
      <c r="C3675" s="59"/>
      <c r="D3675" s="13"/>
      <c r="E3675" s="13"/>
    </row>
    <row r="3676" spans="1:5" ht="12.75">
      <c r="A3676" s="34">
        <v>3670</v>
      </c>
      <c r="B3676" s="59"/>
      <c r="C3676" s="59"/>
      <c r="D3676" s="13"/>
      <c r="E3676" s="13"/>
    </row>
    <row r="3677" spans="1:5" ht="12.75">
      <c r="A3677" s="34">
        <v>3671</v>
      </c>
      <c r="B3677" s="59"/>
      <c r="C3677" s="59"/>
      <c r="D3677" s="13"/>
      <c r="E3677" s="13"/>
    </row>
    <row r="3678" spans="1:5" ht="12.75">
      <c r="A3678" s="34">
        <v>3672</v>
      </c>
      <c r="B3678" s="59"/>
      <c r="C3678" s="59"/>
      <c r="D3678" s="13"/>
      <c r="E3678" s="13"/>
    </row>
    <row r="3679" spans="1:5" ht="12.75">
      <c r="A3679" s="34">
        <v>3673</v>
      </c>
      <c r="B3679" s="59"/>
      <c r="C3679" s="59"/>
      <c r="D3679" s="13"/>
      <c r="E3679" s="13"/>
    </row>
    <row r="3680" spans="1:5" ht="12.75">
      <c r="A3680" s="34">
        <v>3674</v>
      </c>
      <c r="B3680" s="59"/>
      <c r="C3680" s="59"/>
      <c r="D3680" s="13"/>
      <c r="E3680" s="13"/>
    </row>
    <row r="3681" spans="1:5" ht="12.75">
      <c r="A3681" s="34">
        <v>3675</v>
      </c>
      <c r="B3681" s="59"/>
      <c r="C3681" s="59"/>
      <c r="D3681" s="13"/>
      <c r="E3681" s="13"/>
    </row>
    <row r="3682" spans="1:5" ht="12.75">
      <c r="A3682" s="34">
        <v>3676</v>
      </c>
      <c r="B3682" s="59"/>
      <c r="C3682" s="59"/>
      <c r="D3682" s="13"/>
      <c r="E3682" s="13"/>
    </row>
    <row r="3683" spans="1:5" ht="12.75">
      <c r="A3683" s="34">
        <v>3677</v>
      </c>
      <c r="B3683" s="59"/>
      <c r="C3683" s="59"/>
      <c r="D3683" s="13"/>
      <c r="E3683" s="13"/>
    </row>
    <row r="3684" spans="1:5" ht="12.75">
      <c r="A3684" s="34">
        <v>3678</v>
      </c>
      <c r="B3684" s="59"/>
      <c r="C3684" s="59"/>
      <c r="D3684" s="13"/>
      <c r="E3684" s="13"/>
    </row>
    <row r="3685" spans="1:5" ht="12.75">
      <c r="A3685" s="34">
        <v>3679</v>
      </c>
      <c r="B3685" s="59"/>
      <c r="C3685" s="59"/>
      <c r="D3685" s="13"/>
      <c r="E3685" s="13"/>
    </row>
    <row r="3686" spans="1:5" ht="12.75">
      <c r="A3686" s="34">
        <v>3680</v>
      </c>
      <c r="B3686" s="59"/>
      <c r="C3686" s="59"/>
      <c r="D3686" s="13"/>
      <c r="E3686" s="13"/>
    </row>
    <row r="3687" spans="1:5" ht="12.75">
      <c r="A3687" s="34">
        <v>3681</v>
      </c>
      <c r="B3687" s="59"/>
      <c r="C3687" s="59"/>
      <c r="D3687" s="13"/>
      <c r="E3687" s="13"/>
    </row>
    <row r="3688" spans="1:5" ht="12.75">
      <c r="A3688" s="34">
        <v>3682</v>
      </c>
      <c r="B3688" s="59"/>
      <c r="C3688" s="59"/>
      <c r="D3688" s="13"/>
      <c r="E3688" s="13"/>
    </row>
    <row r="3689" spans="1:5" ht="12.75">
      <c r="A3689" s="34">
        <v>3683</v>
      </c>
      <c r="B3689" s="59"/>
      <c r="C3689" s="59"/>
      <c r="D3689" s="13"/>
      <c r="E3689" s="13"/>
    </row>
    <row r="3690" spans="1:5" ht="12.75">
      <c r="A3690" s="34">
        <v>3684</v>
      </c>
      <c r="B3690" s="59"/>
      <c r="C3690" s="59"/>
      <c r="D3690" s="13"/>
      <c r="E3690" s="13"/>
    </row>
    <row r="3691" spans="1:5" ht="12.75">
      <c r="A3691" s="34">
        <v>3685</v>
      </c>
      <c r="B3691" s="59"/>
      <c r="C3691" s="59"/>
      <c r="D3691" s="13"/>
      <c r="E3691" s="13"/>
    </row>
    <row r="3692" spans="1:5" ht="12.75">
      <c r="A3692" s="34">
        <v>3686</v>
      </c>
      <c r="B3692" s="59"/>
      <c r="C3692" s="59"/>
      <c r="D3692" s="13"/>
      <c r="E3692" s="13"/>
    </row>
    <row r="3693" spans="1:5" ht="12.75">
      <c r="A3693" s="34">
        <v>3687</v>
      </c>
      <c r="B3693" s="59"/>
      <c r="C3693" s="59"/>
      <c r="D3693" s="13"/>
      <c r="E3693" s="13"/>
    </row>
    <row r="3694" spans="1:5" ht="12.75">
      <c r="A3694" s="34">
        <v>3688</v>
      </c>
      <c r="B3694" s="59"/>
      <c r="C3694" s="59"/>
      <c r="D3694" s="13"/>
      <c r="E3694" s="13"/>
    </row>
    <row r="3695" spans="1:5" ht="12.75">
      <c r="A3695" s="34">
        <v>3689</v>
      </c>
      <c r="B3695" s="59"/>
      <c r="C3695" s="59"/>
      <c r="D3695" s="13"/>
      <c r="E3695" s="13"/>
    </row>
    <row r="3696" spans="1:5" ht="12.75">
      <c r="A3696" s="34">
        <v>3690</v>
      </c>
      <c r="B3696" s="59"/>
      <c r="C3696" s="59"/>
      <c r="D3696" s="13"/>
      <c r="E3696" s="13"/>
    </row>
    <row r="3697" spans="1:5" ht="12.75">
      <c r="A3697" s="34">
        <v>3691</v>
      </c>
      <c r="B3697" s="59"/>
      <c r="C3697" s="59"/>
      <c r="D3697" s="13"/>
      <c r="E3697" s="13"/>
    </row>
    <row r="3698" spans="1:5" ht="12.75">
      <c r="A3698" s="34">
        <v>3692</v>
      </c>
      <c r="B3698" s="59"/>
      <c r="C3698" s="59"/>
      <c r="D3698" s="13"/>
      <c r="E3698" s="13"/>
    </row>
    <row r="3699" spans="1:5" ht="12.75">
      <c r="A3699" s="34">
        <v>3693</v>
      </c>
      <c r="B3699" s="59"/>
      <c r="C3699" s="59"/>
      <c r="D3699" s="13"/>
      <c r="E3699" s="13"/>
    </row>
    <row r="3700" spans="1:5" ht="12.75">
      <c r="A3700" s="34">
        <v>3694</v>
      </c>
      <c r="B3700" s="59"/>
      <c r="C3700" s="59"/>
      <c r="D3700" s="13"/>
      <c r="E3700" s="13"/>
    </row>
    <row r="3701" spans="1:5" ht="12.75">
      <c r="A3701" s="34">
        <v>3695</v>
      </c>
      <c r="B3701" s="59"/>
      <c r="C3701" s="59"/>
      <c r="D3701" s="13"/>
      <c r="E3701" s="13"/>
    </row>
    <row r="3702" spans="1:5" ht="12.75">
      <c r="A3702" s="34">
        <v>3696</v>
      </c>
      <c r="B3702" s="59"/>
      <c r="C3702" s="59"/>
      <c r="D3702" s="13"/>
      <c r="E3702" s="13"/>
    </row>
    <row r="3703" spans="1:5" ht="12.75">
      <c r="A3703" s="34">
        <v>3697</v>
      </c>
      <c r="B3703" s="59"/>
      <c r="C3703" s="59"/>
      <c r="D3703" s="13"/>
      <c r="E3703" s="13"/>
    </row>
    <row r="3704" spans="1:5" ht="12.75">
      <c r="A3704" s="34">
        <v>3698</v>
      </c>
      <c r="B3704" s="59"/>
      <c r="C3704" s="59"/>
      <c r="D3704" s="13"/>
      <c r="E3704" s="13"/>
    </row>
    <row r="3705" spans="1:5" ht="12.75">
      <c r="A3705" s="34">
        <v>3699</v>
      </c>
      <c r="B3705" s="59"/>
      <c r="C3705" s="59"/>
      <c r="D3705" s="13"/>
      <c r="E3705" s="13"/>
    </row>
    <row r="3706" spans="1:5" ht="12.75">
      <c r="A3706" s="34">
        <v>3700</v>
      </c>
      <c r="B3706" s="59"/>
      <c r="C3706" s="59"/>
      <c r="D3706" s="13"/>
      <c r="E3706" s="13"/>
    </row>
    <row r="3707" spans="1:5" ht="12.75">
      <c r="A3707" s="34">
        <v>3701</v>
      </c>
      <c r="B3707" s="59"/>
      <c r="C3707" s="59"/>
      <c r="D3707" s="13"/>
      <c r="E3707" s="13"/>
    </row>
    <row r="3708" spans="1:5" ht="12.75">
      <c r="A3708" s="34">
        <v>3702</v>
      </c>
      <c r="B3708" s="59"/>
      <c r="C3708" s="59"/>
      <c r="D3708" s="13"/>
      <c r="E3708" s="13"/>
    </row>
    <row r="3709" spans="1:5" ht="12.75">
      <c r="A3709" s="34">
        <v>3703</v>
      </c>
      <c r="B3709" s="59"/>
      <c r="C3709" s="59"/>
      <c r="D3709" s="13"/>
      <c r="E3709" s="13"/>
    </row>
    <row r="3710" spans="1:5" ht="12.75">
      <c r="A3710" s="34">
        <v>3704</v>
      </c>
      <c r="B3710" s="59"/>
      <c r="C3710" s="59"/>
      <c r="D3710" s="13"/>
      <c r="E3710" s="13"/>
    </row>
    <row r="3711" spans="1:5" ht="12.75">
      <c r="A3711" s="34">
        <v>3705</v>
      </c>
      <c r="B3711" s="59"/>
      <c r="C3711" s="59"/>
      <c r="D3711" s="13"/>
      <c r="E3711" s="13"/>
    </row>
    <row r="3712" spans="1:5" ht="12.75">
      <c r="A3712" s="34">
        <v>3706</v>
      </c>
      <c r="B3712" s="59"/>
      <c r="C3712" s="59"/>
      <c r="D3712" s="13"/>
      <c r="E3712" s="13"/>
    </row>
    <row r="3713" spans="1:5" ht="12.75">
      <c r="A3713" s="34">
        <v>3707</v>
      </c>
      <c r="B3713" s="59"/>
      <c r="C3713" s="59"/>
      <c r="D3713" s="13"/>
      <c r="E3713" s="13"/>
    </row>
    <row r="3714" spans="1:5" ht="12.75">
      <c r="A3714" s="34">
        <v>3708</v>
      </c>
      <c r="B3714" s="59"/>
      <c r="C3714" s="59"/>
      <c r="D3714" s="13"/>
      <c r="E3714" s="13"/>
    </row>
    <row r="3715" spans="1:5" ht="12.75">
      <c r="A3715" s="34">
        <v>3709</v>
      </c>
      <c r="B3715" s="59"/>
      <c r="C3715" s="59"/>
      <c r="D3715" s="13"/>
      <c r="E3715" s="13"/>
    </row>
    <row r="3716" spans="1:5" ht="12.75">
      <c r="A3716" s="34">
        <v>3710</v>
      </c>
      <c r="B3716" s="59"/>
      <c r="C3716" s="59"/>
      <c r="D3716" s="13"/>
      <c r="E3716" s="13"/>
    </row>
    <row r="3717" spans="1:5" ht="12.75">
      <c r="A3717" s="34">
        <v>3711</v>
      </c>
      <c r="B3717" s="59"/>
      <c r="C3717" s="59"/>
      <c r="D3717" s="13"/>
      <c r="E3717" s="13"/>
    </row>
    <row r="3718" spans="1:5" ht="12.75">
      <c r="A3718" s="34">
        <v>3712</v>
      </c>
      <c r="B3718" s="59"/>
      <c r="C3718" s="59"/>
      <c r="D3718" s="13"/>
      <c r="E3718" s="13"/>
    </row>
    <row r="3719" spans="1:5" ht="12.75">
      <c r="A3719" s="34">
        <v>3713</v>
      </c>
      <c r="B3719" s="59"/>
      <c r="C3719" s="59"/>
      <c r="D3719" s="13"/>
      <c r="E3719" s="13"/>
    </row>
    <row r="3720" spans="1:5" ht="12.75">
      <c r="A3720" s="34">
        <v>3714</v>
      </c>
      <c r="B3720" s="59"/>
      <c r="C3720" s="59"/>
      <c r="D3720" s="13"/>
      <c r="E3720" s="13"/>
    </row>
    <row r="3721" spans="1:5" ht="12.75">
      <c r="A3721" s="34">
        <v>3715</v>
      </c>
      <c r="B3721" s="59"/>
      <c r="C3721" s="59"/>
      <c r="D3721" s="13"/>
      <c r="E3721" s="13"/>
    </row>
    <row r="3722" spans="1:5" ht="12.75">
      <c r="A3722" s="34">
        <v>3716</v>
      </c>
      <c r="B3722" s="59"/>
      <c r="C3722" s="59"/>
      <c r="D3722" s="13"/>
      <c r="E3722" s="13"/>
    </row>
    <row r="3723" spans="1:5" ht="12.75">
      <c r="A3723" s="34">
        <v>3717</v>
      </c>
      <c r="B3723" s="59"/>
      <c r="C3723" s="59"/>
      <c r="D3723" s="13"/>
      <c r="E3723" s="13"/>
    </row>
    <row r="3724" spans="1:5" ht="12.75">
      <c r="A3724" s="34">
        <v>3718</v>
      </c>
      <c r="B3724" s="59"/>
      <c r="C3724" s="59"/>
      <c r="D3724" s="13"/>
      <c r="E3724" s="13"/>
    </row>
    <row r="3725" spans="1:5" ht="12.75">
      <c r="A3725" s="34">
        <v>3719</v>
      </c>
      <c r="B3725" s="59"/>
      <c r="C3725" s="59"/>
      <c r="D3725" s="13"/>
      <c r="E3725" s="13"/>
    </row>
    <row r="3726" spans="1:5" ht="12.75">
      <c r="A3726" s="34">
        <v>3720</v>
      </c>
      <c r="B3726" s="59"/>
      <c r="C3726" s="59"/>
      <c r="D3726" s="13"/>
      <c r="E3726" s="13"/>
    </row>
    <row r="3727" spans="1:5" ht="12.75">
      <c r="A3727" s="34">
        <v>3721</v>
      </c>
      <c r="B3727" s="59"/>
      <c r="C3727" s="59"/>
      <c r="D3727" s="13"/>
      <c r="E3727" s="13"/>
    </row>
    <row r="3728" spans="1:5" ht="12.75">
      <c r="A3728" s="34">
        <v>3722</v>
      </c>
      <c r="B3728" s="59"/>
      <c r="C3728" s="59"/>
      <c r="D3728" s="13"/>
      <c r="E3728" s="13"/>
    </row>
    <row r="3729" spans="1:5" ht="12.75">
      <c r="A3729" s="34">
        <v>3723</v>
      </c>
      <c r="B3729" s="59"/>
      <c r="C3729" s="59"/>
      <c r="D3729" s="13"/>
      <c r="E3729" s="13"/>
    </row>
    <row r="3730" spans="1:5" ht="12.75">
      <c r="A3730" s="34">
        <v>3724</v>
      </c>
      <c r="B3730" s="59"/>
      <c r="C3730" s="59"/>
      <c r="D3730" s="13"/>
      <c r="E3730" s="13"/>
    </row>
    <row r="3731" spans="1:5" ht="12.75">
      <c r="A3731" s="34">
        <v>3725</v>
      </c>
      <c r="B3731" s="59"/>
      <c r="C3731" s="59"/>
      <c r="D3731" s="13"/>
      <c r="E3731" s="13"/>
    </row>
    <row r="3732" spans="1:5" ht="12.75">
      <c r="A3732" s="34">
        <v>3726</v>
      </c>
      <c r="B3732" s="59"/>
      <c r="C3732" s="59"/>
      <c r="D3732" s="13"/>
      <c r="E3732" s="13"/>
    </row>
    <row r="3733" spans="1:5" ht="12.75">
      <c r="A3733" s="34">
        <v>3727</v>
      </c>
      <c r="B3733" s="59"/>
      <c r="C3733" s="59"/>
      <c r="D3733" s="13"/>
      <c r="E3733" s="13"/>
    </row>
    <row r="3734" spans="1:5" ht="12.75">
      <c r="A3734" s="34">
        <v>3728</v>
      </c>
      <c r="B3734" s="59"/>
      <c r="C3734" s="59"/>
      <c r="D3734" s="13"/>
      <c r="E3734" s="13"/>
    </row>
    <row r="3735" spans="1:5" ht="12.75">
      <c r="A3735" s="34">
        <v>3729</v>
      </c>
      <c r="B3735" s="59"/>
      <c r="C3735" s="59"/>
      <c r="D3735" s="13"/>
      <c r="E3735" s="13"/>
    </row>
    <row r="3736" spans="1:5" ht="12.75">
      <c r="A3736" s="34">
        <v>3730</v>
      </c>
      <c r="B3736" s="59"/>
      <c r="C3736" s="59"/>
      <c r="D3736" s="13"/>
      <c r="E3736" s="13"/>
    </row>
    <row r="3737" spans="1:5" ht="12.75">
      <c r="A3737" s="34">
        <v>3731</v>
      </c>
      <c r="B3737" s="59"/>
      <c r="C3737" s="59"/>
      <c r="D3737" s="13"/>
      <c r="E3737" s="13"/>
    </row>
    <row r="3738" spans="1:5" ht="12.75">
      <c r="A3738" s="34">
        <v>3732</v>
      </c>
      <c r="B3738" s="59"/>
      <c r="C3738" s="59"/>
      <c r="D3738" s="13"/>
      <c r="E3738" s="13"/>
    </row>
    <row r="3739" spans="1:5" ht="12.75">
      <c r="A3739" s="34">
        <v>3733</v>
      </c>
      <c r="B3739" s="59"/>
      <c r="C3739" s="59"/>
      <c r="D3739" s="13"/>
      <c r="E3739" s="13"/>
    </row>
    <row r="3740" spans="1:5" ht="12.75">
      <c r="A3740" s="34">
        <v>3734</v>
      </c>
      <c r="B3740" s="59"/>
      <c r="C3740" s="59"/>
      <c r="D3740" s="13"/>
      <c r="E3740" s="13"/>
    </row>
    <row r="3741" spans="1:5" ht="12.75">
      <c r="A3741" s="34">
        <v>3735</v>
      </c>
      <c r="B3741" s="59"/>
      <c r="C3741" s="59"/>
      <c r="D3741" s="13"/>
      <c r="E3741" s="13"/>
    </row>
    <row r="3742" spans="1:5" ht="12.75">
      <c r="A3742" s="34">
        <v>3736</v>
      </c>
      <c r="B3742" s="59"/>
      <c r="C3742" s="59"/>
      <c r="D3742" s="13"/>
      <c r="E3742" s="13"/>
    </row>
    <row r="3743" spans="1:5" ht="12.75">
      <c r="A3743" s="34">
        <v>3737</v>
      </c>
      <c r="B3743" s="59"/>
      <c r="C3743" s="59"/>
      <c r="D3743" s="13"/>
      <c r="E3743" s="13"/>
    </row>
    <row r="3744" spans="1:5" ht="12.75">
      <c r="A3744" s="34">
        <v>3738</v>
      </c>
      <c r="B3744" s="59"/>
      <c r="C3744" s="59"/>
      <c r="D3744" s="13"/>
      <c r="E3744" s="13"/>
    </row>
    <row r="3745" spans="1:5" ht="12.75">
      <c r="A3745" s="34">
        <v>3739</v>
      </c>
      <c r="B3745" s="59"/>
      <c r="C3745" s="59"/>
      <c r="D3745" s="13"/>
      <c r="E3745" s="13"/>
    </row>
    <row r="3746" spans="1:5" ht="12.75">
      <c r="A3746" s="34">
        <v>3740</v>
      </c>
      <c r="B3746" s="59"/>
      <c r="C3746" s="59"/>
      <c r="D3746" s="13"/>
      <c r="E3746" s="13"/>
    </row>
    <row r="3747" spans="1:5" ht="12.75">
      <c r="A3747" s="34">
        <v>3741</v>
      </c>
      <c r="B3747" s="59"/>
      <c r="C3747" s="59"/>
      <c r="D3747" s="13"/>
      <c r="E3747" s="13"/>
    </row>
    <row r="3748" spans="1:5" ht="12.75">
      <c r="A3748" s="34">
        <v>3742</v>
      </c>
      <c r="B3748" s="59"/>
      <c r="C3748" s="59"/>
      <c r="D3748" s="13"/>
      <c r="E3748" s="13"/>
    </row>
    <row r="3749" spans="1:5" ht="12.75">
      <c r="A3749" s="34">
        <v>3743</v>
      </c>
      <c r="B3749" s="59"/>
      <c r="C3749" s="59"/>
      <c r="D3749" s="13"/>
      <c r="E3749" s="13"/>
    </row>
    <row r="3750" spans="1:5" ht="12.75">
      <c r="A3750" s="34">
        <v>3744</v>
      </c>
      <c r="B3750" s="59"/>
      <c r="C3750" s="59"/>
      <c r="D3750" s="13"/>
      <c r="E3750" s="13"/>
    </row>
    <row r="3751" spans="1:5" ht="12.75">
      <c r="A3751" s="34">
        <v>3745</v>
      </c>
      <c r="B3751" s="59"/>
      <c r="C3751" s="59"/>
      <c r="D3751" s="13"/>
      <c r="E3751" s="13"/>
    </row>
    <row r="3752" spans="1:5" ht="12.75">
      <c r="A3752" s="34">
        <v>3746</v>
      </c>
      <c r="B3752" s="59"/>
      <c r="C3752" s="59"/>
      <c r="D3752" s="13"/>
      <c r="E3752" s="13"/>
    </row>
    <row r="3753" spans="1:5" ht="12.75">
      <c r="A3753" s="34">
        <v>3747</v>
      </c>
      <c r="B3753" s="59"/>
      <c r="C3753" s="59"/>
      <c r="D3753" s="13"/>
      <c r="E3753" s="13"/>
    </row>
    <row r="3754" spans="1:5" ht="12.75">
      <c r="A3754" s="34">
        <v>3748</v>
      </c>
      <c r="B3754" s="59"/>
      <c r="C3754" s="59"/>
      <c r="D3754" s="13"/>
      <c r="E3754" s="13"/>
    </row>
    <row r="3755" spans="1:5" ht="12.75">
      <c r="A3755" s="34">
        <v>3749</v>
      </c>
      <c r="B3755" s="59"/>
      <c r="C3755" s="59"/>
      <c r="D3755" s="13"/>
      <c r="E3755" s="13"/>
    </row>
    <row r="3756" spans="1:5" ht="12.75">
      <c r="A3756" s="34">
        <v>3750</v>
      </c>
      <c r="B3756" s="59"/>
      <c r="C3756" s="59"/>
      <c r="D3756" s="13"/>
      <c r="E3756" s="13"/>
    </row>
    <row r="3757" spans="1:5" ht="12.75">
      <c r="A3757" s="34">
        <v>3751</v>
      </c>
      <c r="B3757" s="59"/>
      <c r="C3757" s="59"/>
      <c r="D3757" s="13"/>
      <c r="E3757" s="13"/>
    </row>
    <row r="3758" spans="1:5" ht="12.75">
      <c r="A3758" s="34">
        <v>3752</v>
      </c>
      <c r="B3758" s="59"/>
      <c r="C3758" s="59"/>
      <c r="D3758" s="13"/>
      <c r="E3758" s="13"/>
    </row>
    <row r="3759" spans="1:5" ht="12.75">
      <c r="A3759" s="34">
        <v>3753</v>
      </c>
      <c r="B3759" s="59"/>
      <c r="C3759" s="59"/>
      <c r="D3759" s="13"/>
      <c r="E3759" s="13"/>
    </row>
    <row r="3760" spans="1:5" ht="12.75">
      <c r="A3760" s="34">
        <v>3754</v>
      </c>
      <c r="B3760" s="59"/>
      <c r="C3760" s="59"/>
      <c r="D3760" s="13"/>
      <c r="E3760" s="13"/>
    </row>
    <row r="3761" spans="1:5" ht="12.75">
      <c r="A3761" s="34">
        <v>3755</v>
      </c>
      <c r="B3761" s="59"/>
      <c r="C3761" s="59"/>
      <c r="D3761" s="13"/>
      <c r="E3761" s="13"/>
    </row>
    <row r="3762" spans="1:5" ht="12.75">
      <c r="A3762" s="34">
        <v>3756</v>
      </c>
      <c r="B3762" s="59"/>
      <c r="C3762" s="59"/>
      <c r="D3762" s="13"/>
      <c r="E3762" s="13"/>
    </row>
    <row r="3763" spans="1:5" ht="12.75">
      <c r="A3763" s="34">
        <v>3757</v>
      </c>
      <c r="B3763" s="59"/>
      <c r="C3763" s="59"/>
      <c r="D3763" s="13"/>
      <c r="E3763" s="13"/>
    </row>
    <row r="3764" spans="1:5" ht="12.75">
      <c r="A3764" s="34">
        <v>3758</v>
      </c>
      <c r="B3764" s="59"/>
      <c r="C3764" s="59"/>
      <c r="D3764" s="13"/>
      <c r="E3764" s="13"/>
    </row>
    <row r="3765" spans="1:5" ht="12.75">
      <c r="A3765" s="34">
        <v>3759</v>
      </c>
      <c r="B3765" s="59"/>
      <c r="C3765" s="59"/>
      <c r="D3765" s="13"/>
      <c r="E3765" s="13"/>
    </row>
    <row r="3766" spans="1:5" ht="12.75">
      <c r="A3766" s="34">
        <v>3760</v>
      </c>
      <c r="B3766" s="59"/>
      <c r="C3766" s="59"/>
      <c r="D3766" s="13"/>
      <c r="E3766" s="13"/>
    </row>
    <row r="3767" spans="1:5" ht="12.75">
      <c r="A3767" s="34">
        <v>3761</v>
      </c>
      <c r="B3767" s="59"/>
      <c r="C3767" s="59"/>
      <c r="D3767" s="13"/>
      <c r="E3767" s="13"/>
    </row>
    <row r="3768" spans="1:5" ht="12.75">
      <c r="A3768" s="34">
        <v>3762</v>
      </c>
      <c r="B3768" s="59"/>
      <c r="C3768" s="59"/>
      <c r="D3768" s="13"/>
      <c r="E3768" s="13"/>
    </row>
    <row r="3769" spans="1:5" ht="12.75">
      <c r="A3769" s="34">
        <v>3763</v>
      </c>
      <c r="B3769" s="59"/>
      <c r="C3769" s="59"/>
      <c r="D3769" s="13"/>
      <c r="E3769" s="13"/>
    </row>
    <row r="3770" spans="1:5" ht="12.75">
      <c r="A3770" s="34">
        <v>3764</v>
      </c>
      <c r="B3770" s="59"/>
      <c r="C3770" s="59"/>
      <c r="D3770" s="13"/>
      <c r="E3770" s="13"/>
    </row>
    <row r="3771" spans="1:5" ht="12.75">
      <c r="A3771" s="34">
        <v>3765</v>
      </c>
      <c r="B3771" s="59"/>
      <c r="C3771" s="59"/>
      <c r="D3771" s="13"/>
      <c r="E3771" s="13"/>
    </row>
    <row r="3772" spans="1:5" ht="12.75">
      <c r="A3772" s="34">
        <v>3766</v>
      </c>
      <c r="B3772" s="59"/>
      <c r="C3772" s="59"/>
      <c r="D3772" s="13"/>
      <c r="E3772" s="13"/>
    </row>
    <row r="3773" spans="1:5" ht="12.75">
      <c r="A3773" s="34">
        <v>3767</v>
      </c>
      <c r="B3773" s="59"/>
      <c r="C3773" s="59"/>
      <c r="D3773" s="13"/>
      <c r="E3773" s="13"/>
    </row>
    <row r="3774" spans="1:5" ht="12.75">
      <c r="A3774" s="34">
        <v>3768</v>
      </c>
      <c r="B3774" s="59"/>
      <c r="C3774" s="59"/>
      <c r="D3774" s="13"/>
      <c r="E3774" s="13"/>
    </row>
    <row r="3775" spans="1:5" ht="12.75">
      <c r="A3775" s="34">
        <v>3769</v>
      </c>
      <c r="B3775" s="59"/>
      <c r="C3775" s="59"/>
      <c r="D3775" s="13"/>
      <c r="E3775" s="13"/>
    </row>
    <row r="3776" spans="1:5" ht="12.75">
      <c r="A3776" s="34">
        <v>3770</v>
      </c>
      <c r="B3776" s="59"/>
      <c r="C3776" s="59"/>
      <c r="D3776" s="13"/>
      <c r="E3776" s="13"/>
    </row>
    <row r="3777" spans="1:5" ht="12.75">
      <c r="A3777" s="34">
        <v>3771</v>
      </c>
      <c r="B3777" s="59"/>
      <c r="C3777" s="59"/>
      <c r="D3777" s="13"/>
      <c r="E3777" s="13"/>
    </row>
    <row r="3778" spans="1:5" ht="12.75">
      <c r="A3778" s="34">
        <v>3772</v>
      </c>
      <c r="B3778" s="59"/>
      <c r="C3778" s="59"/>
      <c r="D3778" s="13"/>
      <c r="E3778" s="13"/>
    </row>
    <row r="3779" spans="1:5" ht="12.75">
      <c r="A3779" s="34">
        <v>3773</v>
      </c>
      <c r="B3779" s="59"/>
      <c r="C3779" s="59"/>
      <c r="D3779" s="13"/>
      <c r="E3779" s="13"/>
    </row>
    <row r="3780" spans="1:5" ht="12.75">
      <c r="A3780" s="34">
        <v>3774</v>
      </c>
      <c r="B3780" s="59"/>
      <c r="C3780" s="59"/>
      <c r="D3780" s="13"/>
      <c r="E3780" s="13"/>
    </row>
    <row r="3781" spans="1:5" ht="12.75">
      <c r="A3781" s="34">
        <v>3775</v>
      </c>
      <c r="B3781" s="59"/>
      <c r="C3781" s="59"/>
      <c r="D3781" s="13"/>
      <c r="E3781" s="13"/>
    </row>
    <row r="3782" spans="1:5" ht="12.75">
      <c r="A3782" s="34">
        <v>3776</v>
      </c>
      <c r="B3782" s="59"/>
      <c r="C3782" s="59"/>
      <c r="D3782" s="13"/>
      <c r="E3782" s="13"/>
    </row>
    <row r="3783" spans="1:5" ht="12.75">
      <c r="A3783" s="34">
        <v>3777</v>
      </c>
      <c r="B3783" s="59"/>
      <c r="C3783" s="59"/>
      <c r="D3783" s="13"/>
      <c r="E3783" s="13"/>
    </row>
    <row r="3784" spans="1:5" ht="12.75">
      <c r="A3784" s="34">
        <v>3778</v>
      </c>
      <c r="B3784" s="59"/>
      <c r="C3784" s="59"/>
      <c r="D3784" s="13"/>
      <c r="E3784" s="13"/>
    </row>
    <row r="3785" spans="1:5" ht="12.75">
      <c r="A3785" s="34">
        <v>3779</v>
      </c>
      <c r="B3785" s="59"/>
      <c r="C3785" s="59"/>
      <c r="D3785" s="13"/>
      <c r="E3785" s="13"/>
    </row>
    <row r="3786" spans="1:5" ht="12.75">
      <c r="A3786" s="34">
        <v>3780</v>
      </c>
      <c r="B3786" s="59"/>
      <c r="C3786" s="59"/>
      <c r="D3786" s="13"/>
      <c r="E3786" s="13"/>
    </row>
    <row r="3787" spans="1:5" ht="12.75">
      <c r="A3787" s="34">
        <v>3781</v>
      </c>
      <c r="B3787" s="59"/>
      <c r="C3787" s="59"/>
      <c r="D3787" s="13"/>
      <c r="E3787" s="13"/>
    </row>
    <row r="3788" spans="1:5" ht="12.75">
      <c r="A3788" s="34">
        <v>3782</v>
      </c>
      <c r="B3788" s="59"/>
      <c r="C3788" s="59"/>
      <c r="D3788" s="13"/>
      <c r="E3788" s="13"/>
    </row>
    <row r="3789" spans="1:5" ht="12.75">
      <c r="A3789" s="34">
        <v>3783</v>
      </c>
      <c r="B3789" s="59"/>
      <c r="C3789" s="59"/>
      <c r="D3789" s="13"/>
      <c r="E3789" s="13"/>
    </row>
    <row r="3790" spans="1:5" ht="12.75">
      <c r="A3790" s="34">
        <v>3784</v>
      </c>
      <c r="B3790" s="59"/>
      <c r="C3790" s="59"/>
      <c r="D3790" s="13"/>
      <c r="E3790" s="13"/>
    </row>
    <row r="3791" spans="1:5" ht="12.75">
      <c r="A3791" s="34">
        <v>3785</v>
      </c>
      <c r="B3791" s="59"/>
      <c r="C3791" s="59"/>
      <c r="D3791" s="13"/>
      <c r="E3791" s="13"/>
    </row>
    <row r="3792" spans="1:5" ht="12.75">
      <c r="A3792" s="34">
        <v>3786</v>
      </c>
      <c r="B3792" s="59"/>
      <c r="C3792" s="59"/>
      <c r="D3792" s="13"/>
      <c r="E3792" s="13"/>
    </row>
    <row r="3793" spans="1:5" ht="12.75">
      <c r="A3793" s="34">
        <v>3787</v>
      </c>
      <c r="B3793" s="59"/>
      <c r="C3793" s="59"/>
      <c r="D3793" s="13"/>
      <c r="E3793" s="13"/>
    </row>
    <row r="3794" spans="1:5" ht="12.75">
      <c r="A3794" s="34">
        <v>3788</v>
      </c>
      <c r="B3794" s="59"/>
      <c r="C3794" s="59"/>
      <c r="D3794" s="13"/>
      <c r="E3794" s="13"/>
    </row>
    <row r="3795" spans="1:5" ht="12.75">
      <c r="A3795" s="34">
        <v>3789</v>
      </c>
      <c r="B3795" s="59"/>
      <c r="C3795" s="59"/>
      <c r="D3795" s="13"/>
      <c r="E3795" s="13"/>
    </row>
    <row r="3796" spans="1:5" ht="12.75">
      <c r="A3796" s="34">
        <v>3790</v>
      </c>
      <c r="B3796" s="59"/>
      <c r="C3796" s="59"/>
      <c r="D3796" s="13"/>
      <c r="E3796" s="13"/>
    </row>
    <row r="3797" spans="1:5" ht="12.75">
      <c r="A3797" s="34">
        <v>3791</v>
      </c>
      <c r="B3797" s="59"/>
      <c r="C3797" s="59"/>
      <c r="D3797" s="13"/>
      <c r="E3797" s="13"/>
    </row>
    <row r="3798" spans="1:5" ht="12.75">
      <c r="A3798" s="34">
        <v>3792</v>
      </c>
      <c r="B3798" s="59"/>
      <c r="C3798" s="59"/>
      <c r="D3798" s="13"/>
      <c r="E3798" s="13"/>
    </row>
    <row r="3799" spans="1:5" ht="12.75">
      <c r="A3799" s="34">
        <v>3793</v>
      </c>
      <c r="B3799" s="59"/>
      <c r="C3799" s="59"/>
      <c r="D3799" s="13"/>
      <c r="E3799" s="13"/>
    </row>
    <row r="3800" spans="1:5" ht="12.75">
      <c r="A3800" s="34">
        <v>3794</v>
      </c>
      <c r="B3800" s="59"/>
      <c r="C3800" s="59"/>
      <c r="D3800" s="13"/>
      <c r="E3800" s="13"/>
    </row>
    <row r="3801" spans="1:5" ht="12.75">
      <c r="A3801" s="34">
        <v>3795</v>
      </c>
      <c r="B3801" s="59"/>
      <c r="C3801" s="59"/>
      <c r="D3801" s="13"/>
      <c r="E3801" s="13"/>
    </row>
    <row r="3802" spans="1:5" ht="12.75">
      <c r="A3802" s="34">
        <v>3796</v>
      </c>
      <c r="B3802" s="59"/>
      <c r="C3802" s="59"/>
      <c r="D3802" s="13"/>
      <c r="E3802" s="13"/>
    </row>
    <row r="3803" spans="1:5" ht="12.75">
      <c r="A3803" s="34">
        <v>3797</v>
      </c>
      <c r="B3803" s="59"/>
      <c r="C3803" s="59"/>
      <c r="D3803" s="13"/>
      <c r="E3803" s="13"/>
    </row>
    <row r="3804" spans="1:5" ht="12.75">
      <c r="A3804" s="34">
        <v>3798</v>
      </c>
      <c r="B3804" s="59"/>
      <c r="C3804" s="59"/>
      <c r="D3804" s="13"/>
      <c r="E3804" s="13"/>
    </row>
    <row r="3805" spans="1:5" ht="12.75">
      <c r="A3805" s="34">
        <v>3799</v>
      </c>
      <c r="B3805" s="59"/>
      <c r="C3805" s="59"/>
      <c r="D3805" s="13"/>
      <c r="E3805" s="13"/>
    </row>
    <row r="3806" spans="1:5" ht="12.75">
      <c r="A3806" s="34">
        <v>3800</v>
      </c>
      <c r="B3806" s="59"/>
      <c r="C3806" s="59"/>
      <c r="D3806" s="13"/>
      <c r="E3806" s="13"/>
    </row>
    <row r="3807" spans="1:5" ht="12.75">
      <c r="A3807" s="34">
        <v>3801</v>
      </c>
      <c r="B3807" s="59"/>
      <c r="C3807" s="59"/>
      <c r="D3807" s="13"/>
      <c r="E3807" s="13"/>
    </row>
    <row r="3808" spans="1:5" ht="12.75">
      <c r="A3808" s="34">
        <v>3802</v>
      </c>
      <c r="B3808" s="59"/>
      <c r="C3808" s="59"/>
      <c r="D3808" s="13"/>
      <c r="E3808" s="13"/>
    </row>
    <row r="3809" spans="1:5" ht="12.75">
      <c r="A3809" s="34">
        <v>3803</v>
      </c>
      <c r="B3809" s="59"/>
      <c r="C3809" s="59"/>
      <c r="D3809" s="13"/>
      <c r="E3809" s="13"/>
    </row>
    <row r="3810" spans="1:5" ht="12.75">
      <c r="A3810" s="34">
        <v>3804</v>
      </c>
      <c r="B3810" s="59"/>
      <c r="C3810" s="59"/>
      <c r="D3810" s="13"/>
      <c r="E3810" s="13"/>
    </row>
    <row r="3811" spans="1:5" ht="12.75">
      <c r="A3811" s="34">
        <v>3805</v>
      </c>
      <c r="B3811" s="59"/>
      <c r="C3811" s="59"/>
      <c r="D3811" s="13"/>
      <c r="E3811" s="13"/>
    </row>
    <row r="3812" spans="1:5" ht="12.75">
      <c r="A3812" s="34">
        <v>3806</v>
      </c>
      <c r="B3812" s="59"/>
      <c r="C3812" s="59"/>
      <c r="D3812" s="13"/>
      <c r="E3812" s="13"/>
    </row>
    <row r="3813" spans="1:5" ht="12.75">
      <c r="A3813" s="34">
        <v>3807</v>
      </c>
      <c r="B3813" s="59"/>
      <c r="C3813" s="59"/>
      <c r="D3813" s="13"/>
      <c r="E3813" s="13"/>
    </row>
    <row r="3814" spans="1:5" ht="12.75">
      <c r="A3814" s="34">
        <v>3808</v>
      </c>
      <c r="B3814" s="59"/>
      <c r="C3814" s="59"/>
      <c r="D3814" s="13"/>
      <c r="E3814" s="13"/>
    </row>
    <row r="3815" spans="1:5" ht="12.75">
      <c r="A3815" s="34">
        <v>3809</v>
      </c>
      <c r="B3815" s="59"/>
      <c r="C3815" s="59"/>
      <c r="D3815" s="13"/>
      <c r="E3815" s="13"/>
    </row>
    <row r="3816" spans="1:5" ht="12.75">
      <c r="A3816" s="34">
        <v>3810</v>
      </c>
      <c r="B3816" s="59"/>
      <c r="C3816" s="59"/>
      <c r="D3816" s="13"/>
      <c r="E3816" s="13"/>
    </row>
    <row r="3817" spans="1:5" ht="12.75">
      <c r="A3817" s="34">
        <v>3811</v>
      </c>
      <c r="B3817" s="59"/>
      <c r="C3817" s="59"/>
      <c r="D3817" s="13"/>
      <c r="E3817" s="13"/>
    </row>
    <row r="3818" spans="1:5" ht="12.75">
      <c r="A3818" s="34">
        <v>3812</v>
      </c>
      <c r="B3818" s="59"/>
      <c r="C3818" s="59"/>
      <c r="D3818" s="13"/>
      <c r="E3818" s="13"/>
    </row>
    <row r="3819" spans="1:5" ht="12.75">
      <c r="A3819" s="34">
        <v>3813</v>
      </c>
      <c r="B3819" s="59"/>
      <c r="C3819" s="59"/>
      <c r="D3819" s="13"/>
      <c r="E3819" s="13"/>
    </row>
    <row r="3820" spans="1:5" ht="12.75">
      <c r="A3820" s="34">
        <v>3814</v>
      </c>
      <c r="B3820" s="59"/>
      <c r="C3820" s="59"/>
      <c r="D3820" s="13"/>
      <c r="E3820" s="13"/>
    </row>
    <row r="3821" spans="1:5" ht="12.75">
      <c r="A3821" s="34">
        <v>3815</v>
      </c>
      <c r="B3821" s="59"/>
      <c r="C3821" s="59"/>
      <c r="D3821" s="13"/>
      <c r="E3821" s="13"/>
    </row>
    <row r="3822" spans="1:5" ht="12.75">
      <c r="A3822" s="34">
        <v>3816</v>
      </c>
      <c r="B3822" s="59"/>
      <c r="C3822" s="59"/>
      <c r="D3822" s="13"/>
      <c r="E3822" s="13"/>
    </row>
    <row r="3823" spans="1:5" ht="12.75">
      <c r="A3823" s="34">
        <v>3817</v>
      </c>
      <c r="B3823" s="59"/>
      <c r="C3823" s="59"/>
      <c r="D3823" s="13"/>
      <c r="E3823" s="13"/>
    </row>
    <row r="3824" spans="1:5" ht="12.75">
      <c r="A3824" s="34">
        <v>3818</v>
      </c>
      <c r="B3824" s="59"/>
      <c r="C3824" s="59"/>
      <c r="D3824" s="13"/>
      <c r="E3824" s="13"/>
    </row>
    <row r="3825" spans="1:5" ht="12.75">
      <c r="A3825" s="34">
        <v>3819</v>
      </c>
      <c r="B3825" s="59"/>
      <c r="C3825" s="59"/>
      <c r="D3825" s="13"/>
      <c r="E3825" s="13"/>
    </row>
    <row r="3826" spans="1:5" ht="12.75">
      <c r="A3826" s="34">
        <v>3820</v>
      </c>
      <c r="B3826" s="59"/>
      <c r="C3826" s="59"/>
      <c r="D3826" s="13"/>
      <c r="E3826" s="13"/>
    </row>
    <row r="3827" spans="1:5" ht="12.75">
      <c r="A3827" s="34">
        <v>3821</v>
      </c>
      <c r="B3827" s="59"/>
      <c r="C3827" s="59"/>
      <c r="D3827" s="13"/>
      <c r="E3827" s="13"/>
    </row>
    <row r="3828" spans="1:5" ht="12.75">
      <c r="A3828" s="34">
        <v>3822</v>
      </c>
      <c r="B3828" s="59"/>
      <c r="C3828" s="59"/>
      <c r="D3828" s="13"/>
      <c r="E3828" s="13"/>
    </row>
    <row r="3829" spans="1:5" ht="12.75">
      <c r="A3829" s="34">
        <v>3823</v>
      </c>
      <c r="B3829" s="59"/>
      <c r="C3829" s="59"/>
      <c r="D3829" s="13"/>
      <c r="E3829" s="13"/>
    </row>
    <row r="3830" spans="1:5" ht="12.75">
      <c r="A3830" s="34">
        <v>3824</v>
      </c>
      <c r="B3830" s="59"/>
      <c r="C3830" s="59"/>
      <c r="D3830" s="13"/>
      <c r="E3830" s="13"/>
    </row>
    <row r="3831" spans="1:5" ht="12.75">
      <c r="A3831" s="34">
        <v>3825</v>
      </c>
      <c r="B3831" s="59"/>
      <c r="C3831" s="59"/>
      <c r="D3831" s="13"/>
      <c r="E3831" s="13"/>
    </row>
    <row r="3832" spans="1:5" ht="12.75">
      <c r="A3832" s="34">
        <v>3826</v>
      </c>
      <c r="B3832" s="59"/>
      <c r="C3832" s="59"/>
      <c r="D3832" s="13"/>
      <c r="E3832" s="13"/>
    </row>
    <row r="3833" spans="1:5" ht="12.75">
      <c r="A3833" s="34">
        <v>3827</v>
      </c>
      <c r="B3833" s="59"/>
      <c r="C3833" s="59"/>
      <c r="D3833" s="13"/>
      <c r="E3833" s="13"/>
    </row>
    <row r="3834" spans="1:5" ht="12.75">
      <c r="A3834" s="34">
        <v>3828</v>
      </c>
      <c r="B3834" s="59"/>
      <c r="C3834" s="59"/>
      <c r="D3834" s="13"/>
      <c r="E3834" s="13"/>
    </row>
    <row r="3835" spans="1:5" ht="12.75">
      <c r="A3835" s="34">
        <v>3829</v>
      </c>
      <c r="B3835" s="59"/>
      <c r="C3835" s="59"/>
      <c r="D3835" s="13"/>
      <c r="E3835" s="13"/>
    </row>
    <row r="3836" spans="1:5" ht="12.75">
      <c r="A3836" s="34">
        <v>3830</v>
      </c>
      <c r="B3836" s="59"/>
      <c r="C3836" s="59"/>
      <c r="D3836" s="13"/>
      <c r="E3836" s="13"/>
    </row>
    <row r="3837" spans="1:5" ht="12.75">
      <c r="A3837" s="34">
        <v>3831</v>
      </c>
      <c r="B3837" s="59"/>
      <c r="C3837" s="59"/>
      <c r="D3837" s="13"/>
      <c r="E3837" s="13"/>
    </row>
    <row r="3838" spans="1:5" ht="12.75">
      <c r="A3838" s="34">
        <v>3832</v>
      </c>
      <c r="B3838" s="59"/>
      <c r="C3838" s="59"/>
      <c r="D3838" s="13"/>
      <c r="E3838" s="13"/>
    </row>
    <row r="3839" spans="1:5" ht="12.75">
      <c r="A3839" s="34">
        <v>3833</v>
      </c>
      <c r="B3839" s="59"/>
      <c r="C3839" s="59"/>
      <c r="D3839" s="13"/>
      <c r="E3839" s="13"/>
    </row>
    <row r="3840" spans="1:5" ht="12.75">
      <c r="A3840" s="34">
        <v>3834</v>
      </c>
      <c r="B3840" s="59"/>
      <c r="C3840" s="59"/>
      <c r="D3840" s="13"/>
      <c r="E3840" s="13"/>
    </row>
    <row r="3841" spans="1:5" ht="12.75">
      <c r="A3841" s="34">
        <v>3835</v>
      </c>
      <c r="B3841" s="59"/>
      <c r="C3841" s="59"/>
      <c r="D3841" s="13"/>
      <c r="E3841" s="13"/>
    </row>
    <row r="3842" spans="1:5" ht="12.75">
      <c r="A3842" s="34">
        <v>3836</v>
      </c>
      <c r="B3842" s="59"/>
      <c r="C3842" s="59"/>
      <c r="D3842" s="13"/>
      <c r="E3842" s="13"/>
    </row>
    <row r="3843" spans="1:5" ht="12.75">
      <c r="A3843" s="34">
        <v>3837</v>
      </c>
      <c r="B3843" s="59"/>
      <c r="C3843" s="59"/>
      <c r="D3843" s="13"/>
      <c r="E3843" s="13"/>
    </row>
    <row r="3844" spans="1:5" ht="12.75">
      <c r="A3844" s="34">
        <v>3838</v>
      </c>
      <c r="B3844" s="59"/>
      <c r="C3844" s="59"/>
      <c r="D3844" s="13"/>
      <c r="E3844" s="13"/>
    </row>
    <row r="3845" spans="1:5" ht="12.75">
      <c r="A3845" s="34">
        <v>3839</v>
      </c>
      <c r="B3845" s="59"/>
      <c r="C3845" s="59"/>
      <c r="D3845" s="13"/>
      <c r="E3845" s="13"/>
    </row>
    <row r="3846" spans="1:5" ht="12.75">
      <c r="A3846" s="34">
        <v>3840</v>
      </c>
      <c r="B3846" s="59"/>
      <c r="C3846" s="59"/>
      <c r="D3846" s="13"/>
      <c r="E3846" s="13"/>
    </row>
    <row r="3847" spans="1:5" ht="12.75">
      <c r="A3847" s="34">
        <v>3841</v>
      </c>
      <c r="B3847" s="59"/>
      <c r="C3847" s="59"/>
      <c r="D3847" s="13"/>
      <c r="E3847" s="13"/>
    </row>
    <row r="3848" spans="1:5" ht="12.75">
      <c r="A3848" s="34">
        <v>3842</v>
      </c>
      <c r="B3848" s="59"/>
      <c r="C3848" s="59"/>
      <c r="D3848" s="13"/>
      <c r="E3848" s="13"/>
    </row>
    <row r="3849" spans="1:5" ht="12.75">
      <c r="A3849" s="34">
        <v>3843</v>
      </c>
      <c r="B3849" s="59"/>
      <c r="C3849" s="59"/>
      <c r="D3849" s="13"/>
      <c r="E3849" s="13"/>
    </row>
    <row r="3850" spans="1:5" ht="12.75">
      <c r="A3850" s="34">
        <v>3844</v>
      </c>
      <c r="B3850" s="59"/>
      <c r="C3850" s="59"/>
      <c r="D3850" s="13"/>
      <c r="E3850" s="13"/>
    </row>
    <row r="3851" spans="1:5" ht="12.75">
      <c r="A3851" s="34">
        <v>3845</v>
      </c>
      <c r="B3851" s="59"/>
      <c r="C3851" s="59"/>
      <c r="D3851" s="13"/>
      <c r="E3851" s="13"/>
    </row>
    <row r="3852" spans="1:5" ht="12.75">
      <c r="A3852" s="34">
        <v>3846</v>
      </c>
      <c r="B3852" s="59"/>
      <c r="C3852" s="59"/>
      <c r="D3852" s="13"/>
      <c r="E3852" s="13"/>
    </row>
    <row r="3853" spans="1:5" ht="12.75">
      <c r="A3853" s="34">
        <v>3847</v>
      </c>
      <c r="B3853" s="59"/>
      <c r="C3853" s="59"/>
      <c r="D3853" s="13"/>
      <c r="E3853" s="13"/>
    </row>
    <row r="3854" spans="1:5" ht="12.75">
      <c r="A3854" s="34">
        <v>3848</v>
      </c>
      <c r="B3854" s="59"/>
      <c r="C3854" s="59"/>
      <c r="D3854" s="13"/>
      <c r="E3854" s="13"/>
    </row>
    <row r="3855" spans="1:5" ht="12.75">
      <c r="A3855" s="34">
        <v>3849</v>
      </c>
      <c r="B3855" s="59"/>
      <c r="C3855" s="59"/>
      <c r="D3855" s="13"/>
      <c r="E3855" s="13"/>
    </row>
    <row r="3856" spans="1:5" ht="12.75">
      <c r="A3856" s="34">
        <v>3850</v>
      </c>
      <c r="B3856" s="59"/>
      <c r="C3856" s="59"/>
      <c r="D3856" s="13"/>
      <c r="E3856" s="13"/>
    </row>
    <row r="3857" spans="1:5" ht="12.75">
      <c r="A3857" s="34">
        <v>3851</v>
      </c>
      <c r="B3857" s="59"/>
      <c r="C3857" s="59"/>
      <c r="D3857" s="13"/>
      <c r="E3857" s="13"/>
    </row>
    <row r="3858" spans="1:5" ht="12.75">
      <c r="A3858" s="34">
        <v>3852</v>
      </c>
      <c r="B3858" s="59"/>
      <c r="C3858" s="59"/>
      <c r="D3858" s="13"/>
      <c r="E3858" s="13"/>
    </row>
    <row r="3859" spans="1:5" ht="12.75">
      <c r="A3859" s="34">
        <v>3853</v>
      </c>
      <c r="B3859" s="59"/>
      <c r="C3859" s="59"/>
      <c r="D3859" s="13"/>
      <c r="E3859" s="13"/>
    </row>
    <row r="3860" spans="1:5" ht="12.75">
      <c r="A3860" s="34">
        <v>3854</v>
      </c>
      <c r="B3860" s="59"/>
      <c r="C3860" s="59"/>
      <c r="D3860" s="13"/>
      <c r="E3860" s="13"/>
    </row>
    <row r="3861" spans="1:5" ht="12.75">
      <c r="A3861" s="34">
        <v>3855</v>
      </c>
      <c r="B3861" s="59"/>
      <c r="C3861" s="59"/>
      <c r="D3861" s="13"/>
      <c r="E3861" s="13"/>
    </row>
    <row r="3862" spans="1:5" ht="12.75">
      <c r="A3862" s="34">
        <v>3856</v>
      </c>
      <c r="B3862" s="59"/>
      <c r="C3862" s="59"/>
      <c r="D3862" s="13"/>
      <c r="E3862" s="13"/>
    </row>
    <row r="3863" spans="1:5" ht="12.75">
      <c r="A3863" s="34">
        <v>3857</v>
      </c>
      <c r="B3863" s="59"/>
      <c r="C3863" s="59"/>
      <c r="D3863" s="13"/>
      <c r="E3863" s="13"/>
    </row>
    <row r="3864" spans="1:5" ht="12.75">
      <c r="A3864" s="34">
        <v>3858</v>
      </c>
      <c r="B3864" s="59"/>
      <c r="C3864" s="59"/>
      <c r="D3864" s="13"/>
      <c r="E3864" s="13"/>
    </row>
    <row r="3865" spans="1:5" ht="12.75">
      <c r="A3865" s="34">
        <v>3859</v>
      </c>
      <c r="B3865" s="59"/>
      <c r="C3865" s="59"/>
      <c r="D3865" s="13"/>
      <c r="E3865" s="13"/>
    </row>
    <row r="3866" spans="1:5" ht="12.75">
      <c r="A3866" s="34">
        <v>3860</v>
      </c>
      <c r="B3866" s="59"/>
      <c r="C3866" s="59"/>
      <c r="D3866" s="13"/>
      <c r="E3866" s="13"/>
    </row>
    <row r="3867" spans="1:5" ht="12.75">
      <c r="A3867" s="34">
        <v>3861</v>
      </c>
      <c r="B3867" s="59"/>
      <c r="C3867" s="59"/>
      <c r="D3867" s="13"/>
      <c r="E3867" s="13"/>
    </row>
    <row r="3868" spans="1:5" ht="12.75">
      <c r="A3868" s="34">
        <v>3862</v>
      </c>
      <c r="B3868" s="59"/>
      <c r="C3868" s="59"/>
      <c r="D3868" s="13"/>
      <c r="E3868" s="13"/>
    </row>
    <row r="3869" spans="1:5" ht="12.75">
      <c r="A3869" s="34">
        <v>3863</v>
      </c>
      <c r="B3869" s="59"/>
      <c r="C3869" s="59"/>
      <c r="D3869" s="13"/>
      <c r="E3869" s="13"/>
    </row>
    <row r="3870" spans="1:5" ht="12.75">
      <c r="A3870" s="34">
        <v>3864</v>
      </c>
      <c r="B3870" s="59"/>
      <c r="C3870" s="59"/>
      <c r="D3870" s="13"/>
      <c r="E3870" s="13"/>
    </row>
    <row r="3871" spans="1:5" ht="12.75">
      <c r="A3871" s="34">
        <v>3865</v>
      </c>
      <c r="B3871" s="59"/>
      <c r="C3871" s="59"/>
      <c r="D3871" s="13"/>
      <c r="E3871" s="13"/>
    </row>
    <row r="3872" spans="1:5" ht="12.75">
      <c r="A3872" s="34">
        <v>3866</v>
      </c>
      <c r="B3872" s="59"/>
      <c r="C3872" s="59"/>
      <c r="D3872" s="13"/>
      <c r="E3872" s="13"/>
    </row>
    <row r="3873" spans="1:5" ht="12.75">
      <c r="A3873" s="34">
        <v>3867</v>
      </c>
      <c r="B3873" s="59"/>
      <c r="C3873" s="59"/>
      <c r="D3873" s="13"/>
      <c r="E3873" s="13"/>
    </row>
    <row r="3874" spans="1:5" ht="12.75">
      <c r="A3874" s="34">
        <v>3868</v>
      </c>
      <c r="B3874" s="59"/>
      <c r="C3874" s="59"/>
      <c r="D3874" s="13"/>
      <c r="E3874" s="13"/>
    </row>
    <row r="3875" spans="1:5" ht="12.75">
      <c r="A3875" s="34">
        <v>3869</v>
      </c>
      <c r="B3875" s="59"/>
      <c r="C3875" s="59"/>
      <c r="D3875" s="13"/>
      <c r="E3875" s="13"/>
    </row>
    <row r="3876" spans="1:5" ht="12.75">
      <c r="A3876" s="34">
        <v>3870</v>
      </c>
      <c r="B3876" s="59"/>
      <c r="C3876" s="59"/>
      <c r="D3876" s="13"/>
      <c r="E3876" s="13"/>
    </row>
    <row r="3877" spans="1:5" ht="12.75">
      <c r="A3877" s="34">
        <v>3871</v>
      </c>
      <c r="B3877" s="59"/>
      <c r="C3877" s="59"/>
      <c r="D3877" s="13"/>
      <c r="E3877" s="13"/>
    </row>
    <row r="3878" spans="1:5" ht="12.75">
      <c r="A3878" s="34">
        <v>3872</v>
      </c>
      <c r="B3878" s="59"/>
      <c r="C3878" s="59"/>
      <c r="D3878" s="13"/>
      <c r="E3878" s="13"/>
    </row>
    <row r="3879" spans="1:5" ht="12.75">
      <c r="A3879" s="34">
        <v>3873</v>
      </c>
      <c r="B3879" s="59"/>
      <c r="C3879" s="59"/>
      <c r="D3879" s="13"/>
      <c r="E3879" s="13"/>
    </row>
    <row r="3880" spans="1:5" ht="12.75">
      <c r="A3880" s="34">
        <v>3874</v>
      </c>
      <c r="B3880" s="59"/>
      <c r="C3880" s="59"/>
      <c r="D3880" s="13"/>
      <c r="E3880" s="13"/>
    </row>
    <row r="3881" spans="1:5" ht="12.75">
      <c r="A3881" s="34">
        <v>3875</v>
      </c>
      <c r="B3881" s="59"/>
      <c r="C3881" s="59"/>
      <c r="D3881" s="13"/>
      <c r="E3881" s="13"/>
    </row>
    <row r="3882" spans="1:5" ht="12.75">
      <c r="A3882" s="34">
        <v>3876</v>
      </c>
      <c r="B3882" s="59"/>
      <c r="C3882" s="59"/>
      <c r="D3882" s="13"/>
      <c r="E3882" s="13"/>
    </row>
    <row r="3883" spans="1:5" ht="12.75">
      <c r="A3883" s="34">
        <v>3877</v>
      </c>
      <c r="B3883" s="59"/>
      <c r="C3883" s="59"/>
      <c r="D3883" s="13"/>
      <c r="E3883" s="13"/>
    </row>
    <row r="3884" spans="1:5" ht="12.75">
      <c r="A3884" s="34">
        <v>3878</v>
      </c>
      <c r="B3884" s="59"/>
      <c r="C3884" s="59"/>
      <c r="D3884" s="13"/>
      <c r="E3884" s="13"/>
    </row>
    <row r="3885" spans="1:5" ht="12.75">
      <c r="A3885" s="34">
        <v>3879</v>
      </c>
      <c r="B3885" s="59"/>
      <c r="C3885" s="59"/>
      <c r="D3885" s="13"/>
      <c r="E3885" s="13"/>
    </row>
    <row r="3886" spans="1:5" ht="12.75">
      <c r="A3886" s="34">
        <v>3880</v>
      </c>
      <c r="B3886" s="59"/>
      <c r="C3886" s="59"/>
      <c r="D3886" s="13"/>
      <c r="E3886" s="13"/>
    </row>
    <row r="3887" spans="1:5" ht="12.75">
      <c r="A3887" s="34">
        <v>3881</v>
      </c>
      <c r="B3887" s="59"/>
      <c r="C3887" s="59"/>
      <c r="D3887" s="13"/>
      <c r="E3887" s="13"/>
    </row>
    <row r="3888" spans="1:5" ht="12.75">
      <c r="A3888" s="34">
        <v>3882</v>
      </c>
      <c r="B3888" s="59"/>
      <c r="C3888" s="59"/>
      <c r="D3888" s="13"/>
      <c r="E3888" s="13"/>
    </row>
    <row r="3889" spans="1:5" ht="12.75">
      <c r="A3889" s="34">
        <v>3883</v>
      </c>
      <c r="B3889" s="59"/>
      <c r="C3889" s="59"/>
      <c r="D3889" s="13"/>
      <c r="E3889" s="13"/>
    </row>
    <row r="3890" spans="1:5" ht="12.75">
      <c r="A3890" s="34">
        <v>3884</v>
      </c>
      <c r="B3890" s="59"/>
      <c r="C3890" s="59"/>
      <c r="D3890" s="13"/>
      <c r="E3890" s="13"/>
    </row>
    <row r="3891" spans="1:5" ht="12.75">
      <c r="A3891" s="34">
        <v>3885</v>
      </c>
      <c r="B3891" s="59"/>
      <c r="C3891" s="59"/>
      <c r="D3891" s="13"/>
      <c r="E3891" s="13"/>
    </row>
    <row r="3892" spans="1:5" ht="12.75">
      <c r="A3892" s="34">
        <v>3886</v>
      </c>
      <c r="B3892" s="59"/>
      <c r="C3892" s="59"/>
      <c r="D3892" s="13"/>
      <c r="E3892" s="13"/>
    </row>
    <row r="3893" spans="1:5" ht="12.75">
      <c r="A3893" s="34">
        <v>3887</v>
      </c>
      <c r="B3893" s="59"/>
      <c r="C3893" s="59"/>
      <c r="D3893" s="13"/>
      <c r="E3893" s="13"/>
    </row>
    <row r="3894" spans="1:5" ht="12.75">
      <c r="A3894" s="34">
        <v>3888</v>
      </c>
      <c r="B3894" s="59"/>
      <c r="C3894" s="59"/>
      <c r="D3894" s="13"/>
      <c r="E3894" s="13"/>
    </row>
    <row r="3895" spans="1:5" ht="12.75">
      <c r="A3895" s="34">
        <v>3889</v>
      </c>
      <c r="B3895" s="59"/>
      <c r="C3895" s="59"/>
      <c r="D3895" s="13"/>
      <c r="E3895" s="13"/>
    </row>
    <row r="3896" spans="1:5" ht="12.75">
      <c r="A3896" s="34">
        <v>3890</v>
      </c>
      <c r="B3896" s="59"/>
      <c r="C3896" s="59"/>
      <c r="D3896" s="13"/>
      <c r="E3896" s="13"/>
    </row>
    <row r="3897" spans="1:5" ht="12.75">
      <c r="A3897" s="34">
        <v>3891</v>
      </c>
      <c r="B3897" s="59"/>
      <c r="C3897" s="59"/>
      <c r="D3897" s="13"/>
      <c r="E3897" s="13"/>
    </row>
    <row r="3898" spans="1:5" ht="12.75">
      <c r="A3898" s="34">
        <v>3892</v>
      </c>
      <c r="B3898" s="59"/>
      <c r="C3898" s="59"/>
      <c r="D3898" s="13"/>
      <c r="E3898" s="13"/>
    </row>
    <row r="3899" spans="1:5" ht="12.75">
      <c r="A3899" s="34">
        <v>3893</v>
      </c>
      <c r="B3899" s="59"/>
      <c r="C3899" s="59"/>
      <c r="D3899" s="13"/>
      <c r="E3899" s="13"/>
    </row>
    <row r="3900" spans="1:5" ht="12.75">
      <c r="A3900" s="34">
        <v>3894</v>
      </c>
      <c r="B3900" s="59"/>
      <c r="C3900" s="59"/>
      <c r="D3900" s="13"/>
      <c r="E3900" s="13"/>
    </row>
    <row r="3901" spans="1:5" ht="12.75">
      <c r="A3901" s="34">
        <v>3895</v>
      </c>
      <c r="B3901" s="59"/>
      <c r="C3901" s="59"/>
      <c r="D3901" s="13"/>
      <c r="E3901" s="13"/>
    </row>
    <row r="3902" spans="1:5" ht="12.75">
      <c r="A3902" s="34">
        <v>3896</v>
      </c>
      <c r="B3902" s="59"/>
      <c r="C3902" s="59"/>
      <c r="D3902" s="13"/>
      <c r="E3902" s="13"/>
    </row>
    <row r="3903" spans="1:5" ht="12.75">
      <c r="A3903" s="34">
        <v>3897</v>
      </c>
      <c r="B3903" s="59"/>
      <c r="C3903" s="59"/>
      <c r="D3903" s="13"/>
      <c r="E3903" s="13"/>
    </row>
    <row r="3904" spans="1:5" ht="12.75">
      <c r="A3904" s="34">
        <v>3898</v>
      </c>
      <c r="B3904" s="59"/>
      <c r="C3904" s="59"/>
      <c r="D3904" s="13"/>
      <c r="E3904" s="13"/>
    </row>
    <row r="3905" spans="1:5" ht="12.75">
      <c r="A3905" s="34">
        <v>3899</v>
      </c>
      <c r="B3905" s="59"/>
      <c r="C3905" s="59"/>
      <c r="D3905" s="13"/>
      <c r="E3905" s="13"/>
    </row>
    <row r="3906" spans="1:5" ht="12.75">
      <c r="A3906" s="34">
        <v>3900</v>
      </c>
      <c r="B3906" s="59"/>
      <c r="C3906" s="59"/>
      <c r="D3906" s="13"/>
      <c r="E3906" s="13"/>
    </row>
    <row r="3907" spans="1:5" ht="12.75">
      <c r="A3907" s="34">
        <v>3901</v>
      </c>
      <c r="B3907" s="59"/>
      <c r="C3907" s="59"/>
      <c r="D3907" s="13"/>
      <c r="E3907" s="13"/>
    </row>
    <row r="3908" spans="1:5" ht="12.75">
      <c r="A3908" s="34">
        <v>3902</v>
      </c>
      <c r="B3908" s="59"/>
      <c r="C3908" s="59"/>
      <c r="D3908" s="13"/>
      <c r="E3908" s="13"/>
    </row>
    <row r="3909" spans="1:5" ht="12.75">
      <c r="A3909" s="34">
        <v>3903</v>
      </c>
      <c r="B3909" s="59"/>
      <c r="C3909" s="59"/>
      <c r="D3909" s="13"/>
      <c r="E3909" s="13"/>
    </row>
    <row r="3910" spans="1:5" ht="12.75">
      <c r="A3910" s="34">
        <v>3904</v>
      </c>
      <c r="B3910" s="59"/>
      <c r="C3910" s="59"/>
      <c r="D3910" s="13"/>
      <c r="E3910" s="13"/>
    </row>
    <row r="3911" spans="1:5" ht="12.75">
      <c r="A3911" s="34">
        <v>3905</v>
      </c>
      <c r="B3911" s="59"/>
      <c r="C3911" s="59"/>
      <c r="D3911" s="13"/>
      <c r="E3911" s="13"/>
    </row>
    <row r="3912" spans="1:5" ht="12.75">
      <c r="A3912" s="34">
        <v>3906</v>
      </c>
      <c r="B3912" s="59"/>
      <c r="C3912" s="59"/>
      <c r="D3912" s="13"/>
      <c r="E3912" s="13"/>
    </row>
    <row r="3913" spans="1:5" ht="12.75">
      <c r="A3913" s="34">
        <v>3907</v>
      </c>
      <c r="B3913" s="59"/>
      <c r="C3913" s="59"/>
      <c r="D3913" s="13"/>
      <c r="E3913" s="13"/>
    </row>
    <row r="3914" spans="1:5" ht="12.75">
      <c r="A3914" s="34">
        <v>3908</v>
      </c>
      <c r="B3914" s="59"/>
      <c r="C3914" s="59"/>
      <c r="D3914" s="13"/>
      <c r="E3914" s="13"/>
    </row>
    <row r="3915" spans="1:5" ht="12.75">
      <c r="A3915" s="34">
        <v>3909</v>
      </c>
      <c r="B3915" s="59"/>
      <c r="C3915" s="59"/>
      <c r="D3915" s="13"/>
      <c r="E3915" s="13"/>
    </row>
    <row r="3916" spans="1:5" ht="12.75">
      <c r="A3916" s="34">
        <v>3910</v>
      </c>
      <c r="B3916" s="59"/>
      <c r="C3916" s="59"/>
      <c r="D3916" s="13"/>
      <c r="E3916" s="13"/>
    </row>
    <row r="3917" spans="1:5" ht="12.75">
      <c r="A3917" s="34">
        <v>3911</v>
      </c>
      <c r="B3917" s="59"/>
      <c r="C3917" s="59"/>
      <c r="D3917" s="13"/>
      <c r="E3917" s="13"/>
    </row>
    <row r="3918" spans="1:5" ht="12.75">
      <c r="A3918" s="34">
        <v>3912</v>
      </c>
      <c r="B3918" s="59"/>
      <c r="C3918" s="59"/>
      <c r="D3918" s="13"/>
      <c r="E3918" s="13"/>
    </row>
    <row r="3919" spans="1:5" ht="12.75">
      <c r="A3919" s="34">
        <v>3913</v>
      </c>
      <c r="B3919" s="59"/>
      <c r="C3919" s="59"/>
      <c r="D3919" s="13"/>
      <c r="E3919" s="13"/>
    </row>
    <row r="3920" spans="1:5" ht="12.75">
      <c r="A3920" s="34">
        <v>3914</v>
      </c>
      <c r="B3920" s="59"/>
      <c r="C3920" s="59"/>
      <c r="D3920" s="13"/>
      <c r="E3920" s="13"/>
    </row>
    <row r="3921" spans="1:5" ht="12.75">
      <c r="A3921" s="34">
        <v>3915</v>
      </c>
      <c r="B3921" s="59"/>
      <c r="C3921" s="59"/>
      <c r="D3921" s="13"/>
      <c r="E3921" s="13"/>
    </row>
    <row r="3922" spans="1:5" ht="12.75">
      <c r="A3922" s="34">
        <v>3916</v>
      </c>
      <c r="B3922" s="59"/>
      <c r="C3922" s="59"/>
      <c r="D3922" s="13"/>
      <c r="E3922" s="13"/>
    </row>
    <row r="3923" spans="1:5" ht="12.75">
      <c r="A3923" s="34">
        <v>3917</v>
      </c>
      <c r="B3923" s="59"/>
      <c r="C3923" s="59"/>
      <c r="D3923" s="13"/>
      <c r="E3923" s="13"/>
    </row>
    <row r="3924" spans="1:5" ht="12.75">
      <c r="A3924" s="34">
        <v>3918</v>
      </c>
      <c r="B3924" s="59"/>
      <c r="C3924" s="59"/>
      <c r="D3924" s="13"/>
      <c r="E3924" s="13"/>
    </row>
    <row r="3925" spans="1:5" ht="12.75">
      <c r="A3925" s="34">
        <v>3919</v>
      </c>
      <c r="B3925" s="59"/>
      <c r="C3925" s="59"/>
      <c r="D3925" s="13"/>
      <c r="E3925" s="13"/>
    </row>
    <row r="3926" spans="1:5" ht="12.75">
      <c r="A3926" s="34">
        <v>3920</v>
      </c>
      <c r="B3926" s="59"/>
      <c r="C3926" s="59"/>
      <c r="D3926" s="13"/>
      <c r="E3926" s="13"/>
    </row>
    <row r="3927" spans="1:5" ht="12.75">
      <c r="A3927" s="34">
        <v>3921</v>
      </c>
      <c r="B3927" s="59"/>
      <c r="C3927" s="59"/>
      <c r="D3927" s="13"/>
      <c r="E3927" s="13"/>
    </row>
    <row r="3928" spans="1:5" ht="12.75">
      <c r="A3928" s="34">
        <v>3922</v>
      </c>
      <c r="B3928" s="59"/>
      <c r="C3928" s="59"/>
      <c r="D3928" s="13"/>
      <c r="E3928" s="13"/>
    </row>
    <row r="3929" spans="1:5" ht="12.75">
      <c r="A3929" s="34">
        <v>3923</v>
      </c>
      <c r="B3929" s="59"/>
      <c r="C3929" s="59"/>
      <c r="D3929" s="13"/>
      <c r="E3929" s="13"/>
    </row>
    <row r="3930" spans="1:5" ht="12.75">
      <c r="A3930" s="34">
        <v>3924</v>
      </c>
      <c r="B3930" s="59"/>
      <c r="C3930" s="59"/>
      <c r="D3930" s="13"/>
      <c r="E3930" s="13"/>
    </row>
    <row r="3931" spans="1:5" ht="12.75">
      <c r="A3931" s="34">
        <v>3925</v>
      </c>
      <c r="B3931" s="59"/>
      <c r="C3931" s="59"/>
      <c r="D3931" s="13"/>
      <c r="E3931" s="13"/>
    </row>
    <row r="3932" spans="1:5" ht="12.75">
      <c r="A3932" s="34">
        <v>3926</v>
      </c>
      <c r="B3932" s="59"/>
      <c r="C3932" s="59"/>
      <c r="D3932" s="13"/>
      <c r="E3932" s="13"/>
    </row>
    <row r="3933" spans="1:5" ht="12.75">
      <c r="A3933" s="34">
        <v>3927</v>
      </c>
      <c r="B3933" s="59"/>
      <c r="C3933" s="59"/>
      <c r="D3933" s="13"/>
      <c r="E3933" s="13"/>
    </row>
    <row r="3934" spans="1:5" ht="12.75">
      <c r="A3934" s="34">
        <v>3928</v>
      </c>
      <c r="B3934" s="59"/>
      <c r="C3934" s="59"/>
      <c r="D3934" s="13"/>
      <c r="E3934" s="13"/>
    </row>
    <row r="3935" spans="1:5" ht="12.75">
      <c r="A3935" s="34">
        <v>3929</v>
      </c>
      <c r="B3935" s="59"/>
      <c r="C3935" s="59"/>
      <c r="D3935" s="13"/>
      <c r="E3935" s="13"/>
    </row>
    <row r="3936" spans="1:5" ht="12.75">
      <c r="A3936" s="34">
        <v>3930</v>
      </c>
      <c r="B3936" s="59"/>
      <c r="C3936" s="59"/>
      <c r="D3936" s="13"/>
      <c r="E3936" s="13"/>
    </row>
    <row r="3937" spans="1:5" ht="12.75">
      <c r="A3937" s="34">
        <v>3931</v>
      </c>
      <c r="B3937" s="59"/>
      <c r="C3937" s="59"/>
      <c r="D3937" s="13"/>
      <c r="E3937" s="13"/>
    </row>
    <row r="3938" spans="1:5" ht="12.75">
      <c r="A3938" s="34">
        <v>3932</v>
      </c>
      <c r="B3938" s="59"/>
      <c r="C3938" s="59"/>
      <c r="D3938" s="13"/>
      <c r="E3938" s="13"/>
    </row>
    <row r="3939" spans="1:5" ht="12.75">
      <c r="A3939" s="34">
        <v>3933</v>
      </c>
      <c r="B3939" s="59"/>
      <c r="C3939" s="59"/>
      <c r="D3939" s="13"/>
      <c r="E3939" s="13"/>
    </row>
    <row r="3940" spans="1:5" ht="12.75">
      <c r="A3940" s="34">
        <v>3934</v>
      </c>
      <c r="B3940" s="59"/>
      <c r="C3940" s="59"/>
      <c r="D3940" s="13"/>
      <c r="E3940" s="13"/>
    </row>
    <row r="3941" spans="1:5" ht="12.75">
      <c r="A3941" s="34">
        <v>3935</v>
      </c>
      <c r="B3941" s="59"/>
      <c r="C3941" s="59"/>
      <c r="D3941" s="13"/>
      <c r="E3941" s="13"/>
    </row>
    <row r="3942" spans="1:5" ht="12.75">
      <c r="A3942" s="34">
        <v>3936</v>
      </c>
      <c r="B3942" s="59"/>
      <c r="C3942" s="59"/>
      <c r="D3942" s="13"/>
      <c r="E3942" s="13"/>
    </row>
    <row r="3943" spans="1:5" ht="12.75">
      <c r="A3943" s="34">
        <v>3937</v>
      </c>
      <c r="B3943" s="59"/>
      <c r="C3943" s="59"/>
      <c r="D3943" s="13"/>
      <c r="E3943" s="13"/>
    </row>
    <row r="3944" spans="1:5" ht="12.75">
      <c r="A3944" s="34">
        <v>3938</v>
      </c>
      <c r="B3944" s="59"/>
      <c r="C3944" s="59"/>
      <c r="D3944" s="13"/>
      <c r="E3944" s="13"/>
    </row>
    <row r="3945" spans="1:5" ht="12.75">
      <c r="A3945" s="34">
        <v>3939</v>
      </c>
      <c r="B3945" s="59"/>
      <c r="C3945" s="59"/>
      <c r="D3945" s="13"/>
      <c r="E3945" s="13"/>
    </row>
    <row r="3946" spans="1:5" ht="12.75">
      <c r="A3946" s="34">
        <v>3940</v>
      </c>
      <c r="B3946" s="59"/>
      <c r="C3946" s="59"/>
      <c r="D3946" s="13"/>
      <c r="E3946" s="13"/>
    </row>
    <row r="3947" spans="1:5" ht="12.75">
      <c r="A3947" s="34">
        <v>3941</v>
      </c>
      <c r="B3947" s="59"/>
      <c r="C3947" s="59"/>
      <c r="D3947" s="13"/>
      <c r="E3947" s="13"/>
    </row>
    <row r="3948" spans="1:5" ht="12.75">
      <c r="A3948" s="34">
        <v>3942</v>
      </c>
      <c r="B3948" s="59"/>
      <c r="C3948" s="59"/>
      <c r="D3948" s="13"/>
      <c r="E3948" s="13"/>
    </row>
    <row r="3949" spans="1:5" ht="12.75">
      <c r="A3949" s="34">
        <v>3943</v>
      </c>
      <c r="B3949" s="59"/>
      <c r="C3949" s="59"/>
      <c r="D3949" s="13"/>
      <c r="E3949" s="13"/>
    </row>
    <row r="3950" spans="1:5" ht="12.75">
      <c r="A3950" s="34">
        <v>3944</v>
      </c>
      <c r="B3950" s="59"/>
      <c r="C3950" s="59"/>
      <c r="D3950" s="13"/>
      <c r="E3950" s="13"/>
    </row>
    <row r="3951" spans="1:5" ht="12.75">
      <c r="A3951" s="34">
        <v>3945</v>
      </c>
      <c r="B3951" s="59"/>
      <c r="C3951" s="59"/>
      <c r="D3951" s="13"/>
      <c r="E3951" s="13"/>
    </row>
    <row r="3952" spans="1:5" ht="12.75">
      <c r="A3952" s="34">
        <v>3946</v>
      </c>
      <c r="B3952" s="59"/>
      <c r="C3952" s="59"/>
      <c r="D3952" s="13"/>
      <c r="E3952" s="13"/>
    </row>
    <row r="3953" spans="1:5" ht="12.75">
      <c r="A3953" s="34">
        <v>3947</v>
      </c>
      <c r="B3953" s="59"/>
      <c r="C3953" s="59"/>
      <c r="D3953" s="13"/>
      <c r="E3953" s="13"/>
    </row>
    <row r="3954" spans="1:5" ht="12.75">
      <c r="A3954" s="34">
        <v>3948</v>
      </c>
      <c r="B3954" s="59"/>
      <c r="C3954" s="59"/>
      <c r="D3954" s="13"/>
      <c r="E3954" s="13"/>
    </row>
    <row r="3955" spans="1:5" ht="12.75">
      <c r="A3955" s="34">
        <v>3949</v>
      </c>
      <c r="B3955" s="59"/>
      <c r="C3955" s="59"/>
      <c r="D3955" s="13"/>
      <c r="E3955" s="13"/>
    </row>
    <row r="3956" spans="1:5" ht="12.75">
      <c r="A3956" s="34">
        <v>3950</v>
      </c>
      <c r="B3956" s="59"/>
      <c r="C3956" s="59"/>
      <c r="D3956" s="13"/>
      <c r="E3956" s="13"/>
    </row>
    <row r="3957" spans="1:5" ht="12.75">
      <c r="A3957" s="34">
        <v>3951</v>
      </c>
      <c r="B3957" s="59"/>
      <c r="C3957" s="59"/>
      <c r="D3957" s="13"/>
      <c r="E3957" s="13"/>
    </row>
    <row r="3958" spans="1:5" ht="12.75">
      <c r="A3958" s="34">
        <v>3952</v>
      </c>
      <c r="B3958" s="59"/>
      <c r="C3958" s="59"/>
      <c r="D3958" s="13"/>
      <c r="E3958" s="13"/>
    </row>
    <row r="3959" spans="1:5" ht="12.75">
      <c r="A3959" s="34">
        <v>3953</v>
      </c>
      <c r="B3959" s="59"/>
      <c r="C3959" s="59"/>
      <c r="D3959" s="13"/>
      <c r="E3959" s="13"/>
    </row>
    <row r="3960" spans="1:5" ht="12.75">
      <c r="A3960" s="34">
        <v>3954</v>
      </c>
      <c r="B3960" s="59"/>
      <c r="C3960" s="59"/>
      <c r="D3960" s="13"/>
      <c r="E3960" s="13"/>
    </row>
    <row r="3961" spans="1:5" ht="12.75">
      <c r="A3961" s="34">
        <v>3955</v>
      </c>
      <c r="B3961" s="59"/>
      <c r="C3961" s="59"/>
      <c r="D3961" s="13"/>
      <c r="E3961" s="13"/>
    </row>
    <row r="3962" spans="1:5" ht="12.75">
      <c r="A3962" s="34">
        <v>3956</v>
      </c>
      <c r="B3962" s="59"/>
      <c r="C3962" s="59"/>
      <c r="D3962" s="13"/>
      <c r="E3962" s="13"/>
    </row>
    <row r="3963" spans="1:5" ht="12.75">
      <c r="A3963" s="34">
        <v>3957</v>
      </c>
      <c r="B3963" s="59"/>
      <c r="C3963" s="59"/>
      <c r="D3963" s="13"/>
      <c r="E3963" s="13"/>
    </row>
    <row r="3964" spans="1:5" ht="12.75">
      <c r="A3964" s="34">
        <v>3958</v>
      </c>
      <c r="B3964" s="59"/>
      <c r="C3964" s="59"/>
      <c r="D3964" s="13"/>
      <c r="E3964" s="13"/>
    </row>
    <row r="3965" spans="1:5" ht="12.75">
      <c r="A3965" s="34">
        <v>3959</v>
      </c>
      <c r="B3965" s="59"/>
      <c r="C3965" s="59"/>
      <c r="D3965" s="13"/>
      <c r="E3965" s="13"/>
    </row>
    <row r="3966" spans="1:5" ht="12.75">
      <c r="A3966" s="34">
        <v>3960</v>
      </c>
      <c r="B3966" s="59"/>
      <c r="C3966" s="59"/>
      <c r="D3966" s="13"/>
      <c r="E3966" s="13"/>
    </row>
    <row r="3967" spans="1:5" ht="12.75">
      <c r="A3967" s="34">
        <v>3961</v>
      </c>
      <c r="B3967" s="59"/>
      <c r="C3967" s="59"/>
      <c r="D3967" s="13"/>
      <c r="E3967" s="13"/>
    </row>
    <row r="3968" spans="1:5" ht="12.75">
      <c r="A3968" s="34">
        <v>3962</v>
      </c>
      <c r="B3968" s="59"/>
      <c r="C3968" s="59"/>
      <c r="D3968" s="13"/>
      <c r="E3968" s="13"/>
    </row>
    <row r="3969" spans="1:5" ht="12.75">
      <c r="A3969" s="34">
        <v>3963</v>
      </c>
      <c r="B3969" s="59"/>
      <c r="C3969" s="59"/>
      <c r="D3969" s="13"/>
      <c r="E3969" s="13"/>
    </row>
    <row r="3970" spans="1:5" ht="12.75">
      <c r="A3970" s="34">
        <v>3964</v>
      </c>
      <c r="B3970" s="59"/>
      <c r="C3970" s="59"/>
      <c r="D3970" s="13"/>
      <c r="E3970" s="13"/>
    </row>
    <row r="3971" spans="1:5" ht="12.75">
      <c r="A3971" s="34">
        <v>3965</v>
      </c>
      <c r="B3971" s="59"/>
      <c r="C3971" s="59"/>
      <c r="D3971" s="13"/>
      <c r="E3971" s="13"/>
    </row>
    <row r="3972" spans="1:5" ht="12.75">
      <c r="A3972" s="34">
        <v>3966</v>
      </c>
      <c r="B3972" s="59"/>
      <c r="C3972" s="59"/>
      <c r="D3972" s="13"/>
      <c r="E3972" s="13"/>
    </row>
    <row r="3973" spans="1:5" ht="12.75">
      <c r="A3973" s="34">
        <v>3967</v>
      </c>
      <c r="B3973" s="59"/>
      <c r="C3973" s="59"/>
      <c r="D3973" s="13"/>
      <c r="E3973" s="13"/>
    </row>
    <row r="3974" spans="1:5" ht="12.75">
      <c r="A3974" s="34">
        <v>3968</v>
      </c>
      <c r="B3974" s="59"/>
      <c r="C3974" s="59"/>
      <c r="D3974" s="13"/>
      <c r="E3974" s="13"/>
    </row>
    <row r="3975" spans="1:5" ht="12.75">
      <c r="A3975" s="34">
        <v>3969</v>
      </c>
      <c r="B3975" s="59"/>
      <c r="C3975" s="59"/>
      <c r="D3975" s="13"/>
      <c r="E3975" s="13"/>
    </row>
    <row r="3976" spans="1:5" ht="12.75">
      <c r="A3976" s="34">
        <v>3970</v>
      </c>
      <c r="B3976" s="59"/>
      <c r="C3976" s="59"/>
      <c r="D3976" s="13"/>
      <c r="E3976" s="13"/>
    </row>
    <row r="3977" spans="1:5" ht="12.75">
      <c r="A3977" s="34">
        <v>3971</v>
      </c>
      <c r="B3977" s="59"/>
      <c r="C3977" s="59"/>
      <c r="D3977" s="13"/>
      <c r="E3977" s="13"/>
    </row>
    <row r="3978" spans="1:5" ht="12.75">
      <c r="A3978" s="34">
        <v>3972</v>
      </c>
      <c r="B3978" s="59"/>
      <c r="C3978" s="59"/>
      <c r="D3978" s="13"/>
      <c r="E3978" s="13"/>
    </row>
    <row r="3979" spans="1:5" ht="12.75">
      <c r="A3979" s="34">
        <v>3973</v>
      </c>
      <c r="B3979" s="59"/>
      <c r="C3979" s="59"/>
      <c r="D3979" s="13"/>
      <c r="E3979" s="13"/>
    </row>
    <row r="3980" spans="1:5" ht="12.75">
      <c r="A3980" s="34">
        <v>3974</v>
      </c>
      <c r="B3980" s="59"/>
      <c r="C3980" s="59"/>
      <c r="D3980" s="13"/>
      <c r="E3980" s="13"/>
    </row>
    <row r="3981" spans="1:5" ht="12.75">
      <c r="A3981" s="34">
        <v>3975</v>
      </c>
      <c r="B3981" s="59"/>
      <c r="C3981" s="59"/>
      <c r="D3981" s="13"/>
      <c r="E3981" s="13"/>
    </row>
    <row r="3982" spans="1:5" ht="12.75">
      <c r="A3982" s="34">
        <v>3976</v>
      </c>
      <c r="B3982" s="59"/>
      <c r="C3982" s="59"/>
      <c r="D3982" s="13"/>
      <c r="E3982" s="13"/>
    </row>
    <row r="3983" spans="1:5" ht="12.75">
      <c r="A3983" s="34">
        <v>3977</v>
      </c>
      <c r="B3983" s="59"/>
      <c r="C3983" s="59"/>
      <c r="D3983" s="13"/>
      <c r="E3983" s="13"/>
    </row>
    <row r="3984" spans="1:5" ht="12.75">
      <c r="A3984" s="34">
        <v>3978</v>
      </c>
      <c r="B3984" s="59"/>
      <c r="C3984" s="59"/>
      <c r="D3984" s="13"/>
      <c r="E3984" s="13"/>
    </row>
    <row r="3985" spans="1:5" ht="12.75">
      <c r="A3985" s="34">
        <v>3979</v>
      </c>
      <c r="B3985" s="59"/>
      <c r="C3985" s="59"/>
      <c r="D3985" s="13"/>
      <c r="E3985" s="13"/>
    </row>
    <row r="3986" spans="1:5" ht="12.75">
      <c r="A3986" s="34">
        <v>3980</v>
      </c>
      <c r="B3986" s="59"/>
      <c r="C3986" s="59"/>
      <c r="D3986" s="13"/>
      <c r="E3986" s="13"/>
    </row>
    <row r="3987" spans="1:5" ht="12.75">
      <c r="A3987" s="34">
        <v>3981</v>
      </c>
      <c r="B3987" s="59"/>
      <c r="C3987" s="59"/>
      <c r="D3987" s="13"/>
      <c r="E3987" s="13"/>
    </row>
    <row r="3988" spans="1:5" ht="12.75">
      <c r="A3988" s="34">
        <v>3982</v>
      </c>
      <c r="B3988" s="59"/>
      <c r="C3988" s="59"/>
      <c r="D3988" s="13"/>
      <c r="E3988" s="13"/>
    </row>
    <row r="3989" spans="1:5" ht="12.75">
      <c r="A3989" s="34">
        <v>3983</v>
      </c>
      <c r="B3989" s="59"/>
      <c r="C3989" s="59"/>
      <c r="D3989" s="13"/>
      <c r="E3989" s="13"/>
    </row>
    <row r="3990" spans="1:5" ht="12.75">
      <c r="A3990" s="34">
        <v>3984</v>
      </c>
      <c r="B3990" s="59"/>
      <c r="C3990" s="59"/>
      <c r="D3990" s="13"/>
      <c r="E3990" s="13"/>
    </row>
    <row r="3991" spans="1:5" ht="12.75">
      <c r="A3991" s="34">
        <v>3985</v>
      </c>
      <c r="B3991" s="59"/>
      <c r="C3991" s="59"/>
      <c r="D3991" s="13"/>
      <c r="E3991" s="13"/>
    </row>
    <row r="3992" spans="1:5" ht="12.75">
      <c r="A3992" s="34">
        <v>3986</v>
      </c>
      <c r="B3992" s="59"/>
      <c r="C3992" s="59"/>
      <c r="D3992" s="13"/>
      <c r="E3992" s="13"/>
    </row>
    <row r="3993" spans="1:5" ht="12.75">
      <c r="A3993" s="34">
        <v>3987</v>
      </c>
      <c r="B3993" s="59"/>
      <c r="C3993" s="59"/>
      <c r="D3993" s="13"/>
      <c r="E3993" s="13"/>
    </row>
    <row r="3994" spans="1:5" ht="12.75">
      <c r="A3994" s="34">
        <v>3988</v>
      </c>
      <c r="B3994" s="59"/>
      <c r="C3994" s="59"/>
      <c r="D3994" s="13"/>
      <c r="E3994" s="13"/>
    </row>
    <row r="3995" spans="1:5" ht="12.75">
      <c r="A3995" s="34">
        <v>3989</v>
      </c>
      <c r="B3995" s="59"/>
      <c r="C3995" s="59"/>
      <c r="D3995" s="13"/>
      <c r="E3995" s="13"/>
    </row>
    <row r="3996" spans="1:5" ht="12.75">
      <c r="A3996" s="34">
        <v>3990</v>
      </c>
      <c r="B3996" s="59"/>
      <c r="C3996" s="59"/>
      <c r="D3996" s="13"/>
      <c r="E3996" s="13"/>
    </row>
    <row r="3997" spans="1:5" ht="12.75">
      <c r="A3997" s="34">
        <v>3991</v>
      </c>
      <c r="B3997" s="59"/>
      <c r="C3997" s="59"/>
      <c r="D3997" s="13"/>
      <c r="E3997" s="13"/>
    </row>
    <row r="3998" spans="1:5" ht="12.75">
      <c r="A3998" s="34">
        <v>3992</v>
      </c>
      <c r="B3998" s="59"/>
      <c r="C3998" s="59"/>
      <c r="D3998" s="13"/>
      <c r="E3998" s="13"/>
    </row>
    <row r="3999" spans="1:5" ht="12.75">
      <c r="A3999" s="34">
        <v>3993</v>
      </c>
      <c r="B3999" s="59"/>
      <c r="C3999" s="59"/>
      <c r="D3999" s="13"/>
      <c r="E3999" s="13"/>
    </row>
    <row r="4000" spans="1:5" ht="12.75">
      <c r="A4000" s="34">
        <v>3994</v>
      </c>
      <c r="B4000" s="59"/>
      <c r="C4000" s="59"/>
      <c r="D4000" s="13"/>
      <c r="E4000" s="13"/>
    </row>
    <row r="4001" spans="1:5" ht="12.75">
      <c r="A4001" s="34">
        <v>3995</v>
      </c>
      <c r="B4001" s="59"/>
      <c r="C4001" s="59"/>
      <c r="D4001" s="13"/>
      <c r="E4001" s="13"/>
    </row>
    <row r="4002" spans="1:5" ht="12.75">
      <c r="A4002" s="34">
        <v>3996</v>
      </c>
      <c r="B4002" s="59"/>
      <c r="C4002" s="59"/>
      <c r="D4002" s="13"/>
      <c r="E4002" s="13"/>
    </row>
    <row r="4003" spans="1:5" ht="12.75">
      <c r="A4003" s="34">
        <v>3997</v>
      </c>
      <c r="B4003" s="59"/>
      <c r="C4003" s="59"/>
      <c r="D4003" s="13"/>
      <c r="E4003" s="13"/>
    </row>
    <row r="4004" spans="1:5" ht="12.75">
      <c r="A4004" s="34">
        <v>3998</v>
      </c>
      <c r="B4004" s="59"/>
      <c r="C4004" s="59"/>
      <c r="D4004" s="13"/>
      <c r="E4004" s="13"/>
    </row>
    <row r="4005" spans="1:5" ht="12.75">
      <c r="A4005" s="34">
        <v>3999</v>
      </c>
      <c r="B4005" s="59"/>
      <c r="C4005" s="59"/>
      <c r="D4005" s="13"/>
      <c r="E4005" s="13"/>
    </row>
    <row r="4006" spans="1:5" ht="12.75">
      <c r="A4006" s="34">
        <v>4000</v>
      </c>
      <c r="B4006" s="59"/>
      <c r="C4006" s="59"/>
      <c r="D4006" s="13"/>
      <c r="E4006" s="13"/>
    </row>
    <row r="4007" spans="1:5" ht="12.75">
      <c r="A4007" s="34">
        <v>4001</v>
      </c>
      <c r="B4007" s="59"/>
      <c r="C4007" s="59"/>
      <c r="D4007" s="13"/>
      <c r="E4007" s="13"/>
    </row>
    <row r="4008" spans="1:5" ht="12.75">
      <c r="A4008" s="34">
        <v>4002</v>
      </c>
      <c r="B4008" s="59"/>
      <c r="C4008" s="59"/>
      <c r="D4008" s="13"/>
      <c r="E4008" s="13"/>
    </row>
    <row r="4009" spans="1:5" ht="12.75">
      <c r="A4009" s="34">
        <v>4003</v>
      </c>
      <c r="B4009" s="59"/>
      <c r="C4009" s="59"/>
      <c r="D4009" s="13"/>
      <c r="E4009" s="13"/>
    </row>
    <row r="4010" spans="1:5" ht="12.75">
      <c r="A4010" s="34">
        <v>4004</v>
      </c>
      <c r="B4010" s="59"/>
      <c r="C4010" s="59"/>
      <c r="D4010" s="13"/>
      <c r="E4010" s="13"/>
    </row>
    <row r="4011" spans="1:5" ht="12.75">
      <c r="A4011" s="34">
        <v>4005</v>
      </c>
      <c r="B4011" s="59"/>
      <c r="C4011" s="59"/>
      <c r="D4011" s="13"/>
      <c r="E4011" s="13"/>
    </row>
    <row r="4012" spans="1:5" ht="12.75">
      <c r="A4012" s="34">
        <v>4006</v>
      </c>
      <c r="B4012" s="59"/>
      <c r="C4012" s="59"/>
      <c r="D4012" s="13"/>
      <c r="E4012" s="13"/>
    </row>
    <row r="4013" spans="1:5" ht="12.75">
      <c r="A4013" s="34">
        <v>4007</v>
      </c>
      <c r="B4013" s="59"/>
      <c r="C4013" s="59"/>
      <c r="D4013" s="13"/>
      <c r="E4013" s="13"/>
    </row>
    <row r="4014" spans="1:5" ht="12.75">
      <c r="A4014" s="34">
        <v>4008</v>
      </c>
      <c r="B4014" s="59"/>
      <c r="C4014" s="59"/>
      <c r="D4014" s="13"/>
      <c r="E4014" s="13"/>
    </row>
    <row r="4015" spans="1:5" ht="12.75">
      <c r="A4015" s="34">
        <v>4009</v>
      </c>
      <c r="B4015" s="59"/>
      <c r="C4015" s="59"/>
      <c r="D4015" s="13"/>
      <c r="E4015" s="13"/>
    </row>
    <row r="4016" spans="1:5" ht="12.75">
      <c r="A4016" s="34">
        <v>4010</v>
      </c>
      <c r="B4016" s="59"/>
      <c r="C4016" s="59"/>
      <c r="D4016" s="13"/>
      <c r="E4016" s="13"/>
    </row>
    <row r="4017" spans="1:5" ht="12.75">
      <c r="A4017" s="34">
        <v>4011</v>
      </c>
      <c r="B4017" s="59"/>
      <c r="C4017" s="59"/>
      <c r="D4017" s="13"/>
      <c r="E4017" s="13"/>
    </row>
    <row r="4018" spans="1:5" ht="12.75">
      <c r="A4018" s="34">
        <v>4012</v>
      </c>
      <c r="B4018" s="59"/>
      <c r="C4018" s="59"/>
      <c r="D4018" s="13"/>
      <c r="E4018" s="13"/>
    </row>
    <row r="4019" spans="1:5" ht="12.75">
      <c r="A4019" s="34">
        <v>4013</v>
      </c>
      <c r="B4019" s="59"/>
      <c r="C4019" s="59"/>
      <c r="D4019" s="13"/>
      <c r="E4019" s="13"/>
    </row>
    <row r="4020" spans="1:5" ht="12.75">
      <c r="A4020" s="34">
        <v>4014</v>
      </c>
      <c r="B4020" s="59"/>
      <c r="C4020" s="59"/>
      <c r="D4020" s="13"/>
      <c r="E4020" s="13"/>
    </row>
    <row r="4021" spans="1:5" ht="12.75">
      <c r="A4021" s="34">
        <v>4015</v>
      </c>
      <c r="B4021" s="59"/>
      <c r="C4021" s="59"/>
      <c r="D4021" s="13"/>
      <c r="E4021" s="13"/>
    </row>
    <row r="4022" spans="1:5" ht="12.75">
      <c r="A4022" s="34">
        <v>4016</v>
      </c>
      <c r="B4022" s="59"/>
      <c r="C4022" s="59"/>
      <c r="D4022" s="13"/>
      <c r="E4022" s="13"/>
    </row>
    <row r="4023" spans="1:5" ht="12.75">
      <c r="A4023" s="34">
        <v>4017</v>
      </c>
      <c r="B4023" s="59"/>
      <c r="C4023" s="59"/>
      <c r="D4023" s="13"/>
      <c r="E4023" s="13"/>
    </row>
    <row r="4024" spans="1:5" ht="12.75">
      <c r="A4024" s="34">
        <v>4018</v>
      </c>
      <c r="B4024" s="59"/>
      <c r="C4024" s="59"/>
      <c r="D4024" s="13"/>
      <c r="E4024" s="13"/>
    </row>
    <row r="4025" spans="1:5" ht="12.75">
      <c r="A4025" s="34">
        <v>4019</v>
      </c>
      <c r="B4025" s="59"/>
      <c r="C4025" s="59"/>
      <c r="D4025" s="13"/>
      <c r="E4025" s="13"/>
    </row>
    <row r="4026" spans="1:5" ht="12.75">
      <c r="A4026" s="34">
        <v>4020</v>
      </c>
      <c r="B4026" s="59"/>
      <c r="C4026" s="59"/>
      <c r="D4026" s="13"/>
      <c r="E4026" s="13"/>
    </row>
    <row r="4027" spans="1:5" ht="12.75">
      <c r="A4027" s="34">
        <v>4021</v>
      </c>
      <c r="B4027" s="59"/>
      <c r="C4027" s="59"/>
      <c r="D4027" s="13"/>
      <c r="E4027" s="13"/>
    </row>
    <row r="4028" spans="1:5" ht="12.75">
      <c r="A4028" s="34">
        <v>4022</v>
      </c>
      <c r="B4028" s="59"/>
      <c r="C4028" s="59"/>
      <c r="D4028" s="13"/>
      <c r="E4028" s="13"/>
    </row>
    <row r="4029" spans="1:5" ht="12.75">
      <c r="A4029" s="34">
        <v>4023</v>
      </c>
      <c r="B4029" s="59"/>
      <c r="C4029" s="59"/>
      <c r="D4029" s="13"/>
      <c r="E4029" s="13"/>
    </row>
    <row r="4030" spans="1:5" ht="12.75">
      <c r="A4030" s="34">
        <v>4024</v>
      </c>
      <c r="B4030" s="59"/>
      <c r="C4030" s="59"/>
      <c r="D4030" s="13"/>
      <c r="E4030" s="13"/>
    </row>
    <row r="4031" spans="1:5" ht="12.75">
      <c r="A4031" s="34">
        <v>4025</v>
      </c>
      <c r="B4031" s="59"/>
      <c r="C4031" s="59"/>
      <c r="D4031" s="13"/>
      <c r="E4031" s="13"/>
    </row>
    <row r="4032" spans="1:5" ht="12.75">
      <c r="A4032" s="34">
        <v>4026</v>
      </c>
      <c r="B4032" s="59"/>
      <c r="C4032" s="59"/>
      <c r="D4032" s="13"/>
      <c r="E4032" s="13"/>
    </row>
    <row r="4033" spans="1:5" ht="12.75">
      <c r="A4033" s="34">
        <v>4027</v>
      </c>
      <c r="B4033" s="59"/>
      <c r="C4033" s="59"/>
      <c r="D4033" s="13"/>
      <c r="E4033" s="13"/>
    </row>
    <row r="4034" spans="1:5" ht="12.75">
      <c r="A4034" s="34">
        <v>4028</v>
      </c>
      <c r="B4034" s="59"/>
      <c r="C4034" s="59"/>
      <c r="D4034" s="13"/>
      <c r="E4034" s="13"/>
    </row>
    <row r="4035" spans="1:5" ht="12.75">
      <c r="A4035" s="34">
        <v>4029</v>
      </c>
      <c r="B4035" s="59"/>
      <c r="C4035" s="59"/>
      <c r="D4035" s="13"/>
      <c r="E4035" s="13"/>
    </row>
    <row r="4036" spans="1:5" ht="12.75">
      <c r="A4036" s="34">
        <v>4030</v>
      </c>
      <c r="B4036" s="59"/>
      <c r="C4036" s="59"/>
      <c r="D4036" s="13"/>
      <c r="E4036" s="13"/>
    </row>
    <row r="4037" spans="1:5" ht="12.75">
      <c r="A4037" s="34">
        <v>4031</v>
      </c>
      <c r="B4037" s="59"/>
      <c r="C4037" s="59"/>
      <c r="D4037" s="13"/>
      <c r="E4037" s="13"/>
    </row>
    <row r="4038" spans="1:5" ht="12.75">
      <c r="A4038" s="34">
        <v>4032</v>
      </c>
      <c r="B4038" s="59"/>
      <c r="C4038" s="59"/>
      <c r="D4038" s="13"/>
      <c r="E4038" s="13"/>
    </row>
    <row r="4039" spans="1:5" ht="12.75">
      <c r="A4039" s="34">
        <v>4033</v>
      </c>
      <c r="B4039" s="59"/>
      <c r="C4039" s="59"/>
      <c r="D4039" s="13"/>
      <c r="E4039" s="13"/>
    </row>
    <row r="4040" spans="1:5" ht="12.75">
      <c r="A4040" s="34">
        <v>4034</v>
      </c>
      <c r="B4040" s="59"/>
      <c r="C4040" s="59"/>
      <c r="D4040" s="13"/>
      <c r="E4040" s="13"/>
    </row>
    <row r="4041" spans="1:5" ht="12.75">
      <c r="A4041" s="34">
        <v>4035</v>
      </c>
      <c r="B4041" s="59"/>
      <c r="C4041" s="59"/>
      <c r="D4041" s="13"/>
      <c r="E4041" s="13"/>
    </row>
    <row r="4042" spans="1:5" ht="12.75">
      <c r="A4042" s="34">
        <v>4036</v>
      </c>
      <c r="B4042" s="59"/>
      <c r="C4042" s="59"/>
      <c r="D4042" s="13"/>
      <c r="E4042" s="13"/>
    </row>
    <row r="4043" spans="1:5" ht="12.75">
      <c r="A4043" s="34">
        <v>4037</v>
      </c>
      <c r="B4043" s="59"/>
      <c r="C4043" s="59"/>
      <c r="D4043" s="13"/>
      <c r="E4043" s="13"/>
    </row>
    <row r="4044" spans="1:5" ht="12.75">
      <c r="A4044" s="34">
        <v>4038</v>
      </c>
      <c r="B4044" s="59"/>
      <c r="C4044" s="59"/>
      <c r="D4044" s="13"/>
      <c r="E4044" s="13"/>
    </row>
    <row r="4045" spans="1:5" ht="12.75">
      <c r="A4045" s="34">
        <v>4039</v>
      </c>
      <c r="B4045" s="59"/>
      <c r="C4045" s="59"/>
      <c r="D4045" s="13"/>
      <c r="E4045" s="13"/>
    </row>
    <row r="4046" spans="1:5" ht="12.75">
      <c r="A4046" s="34">
        <v>4040</v>
      </c>
      <c r="B4046" s="59"/>
      <c r="C4046" s="59"/>
      <c r="D4046" s="13"/>
      <c r="E4046" s="13"/>
    </row>
    <row r="4047" spans="1:5" ht="12.75">
      <c r="A4047" s="34">
        <v>4041</v>
      </c>
      <c r="B4047" s="59"/>
      <c r="C4047" s="59"/>
      <c r="D4047" s="13"/>
      <c r="E4047" s="13"/>
    </row>
    <row r="4048" spans="1:5" ht="12.75">
      <c r="A4048" s="34">
        <v>4042</v>
      </c>
      <c r="B4048" s="59"/>
      <c r="C4048" s="59"/>
      <c r="D4048" s="13"/>
      <c r="E4048" s="13"/>
    </row>
    <row r="4049" spans="1:5" ht="12.75">
      <c r="A4049" s="34">
        <v>4043</v>
      </c>
      <c r="B4049" s="59"/>
      <c r="C4049" s="59"/>
      <c r="D4049" s="13"/>
      <c r="E4049" s="13"/>
    </row>
    <row r="4050" spans="1:5" ht="12.75">
      <c r="A4050" s="34">
        <v>4044</v>
      </c>
      <c r="B4050" s="59"/>
      <c r="C4050" s="59"/>
      <c r="D4050" s="13"/>
      <c r="E4050" s="13"/>
    </row>
    <row r="4051" spans="1:5" ht="12.75">
      <c r="A4051" s="34">
        <v>4045</v>
      </c>
      <c r="B4051" s="59"/>
      <c r="C4051" s="59"/>
      <c r="D4051" s="13"/>
      <c r="E4051" s="13"/>
    </row>
    <row r="4052" spans="1:5" ht="12.75">
      <c r="A4052" s="34">
        <v>4046</v>
      </c>
      <c r="B4052" s="59"/>
      <c r="C4052" s="59"/>
      <c r="D4052" s="13"/>
      <c r="E4052" s="13"/>
    </row>
    <row r="4053" spans="1:5" ht="12.75">
      <c r="A4053" s="34">
        <v>4047</v>
      </c>
      <c r="B4053" s="59"/>
      <c r="C4053" s="59"/>
      <c r="D4053" s="13"/>
      <c r="E4053" s="13"/>
    </row>
    <row r="4054" spans="1:5" ht="12.75">
      <c r="A4054" s="34">
        <v>4048</v>
      </c>
      <c r="B4054" s="59"/>
      <c r="C4054" s="59"/>
      <c r="D4054" s="13"/>
      <c r="E4054" s="13"/>
    </row>
    <row r="4055" spans="1:5" ht="12.75">
      <c r="A4055" s="34">
        <v>4049</v>
      </c>
      <c r="B4055" s="59"/>
      <c r="C4055" s="59"/>
      <c r="D4055" s="13"/>
      <c r="E4055" s="13"/>
    </row>
    <row r="4056" spans="1:5" ht="12.75">
      <c r="A4056" s="34">
        <v>4050</v>
      </c>
      <c r="B4056" s="59"/>
      <c r="C4056" s="59"/>
      <c r="D4056" s="13"/>
      <c r="E4056" s="13"/>
    </row>
    <row r="4057" spans="1:5" ht="12.75">
      <c r="A4057" s="34">
        <v>4051</v>
      </c>
      <c r="B4057" s="59"/>
      <c r="C4057" s="59"/>
      <c r="D4057" s="13"/>
      <c r="E4057" s="13"/>
    </row>
    <row r="4058" spans="1:5" ht="12.75">
      <c r="A4058" s="34">
        <v>4052</v>
      </c>
      <c r="B4058" s="59"/>
      <c r="C4058" s="59"/>
      <c r="D4058" s="13"/>
      <c r="E4058" s="13"/>
    </row>
    <row r="4059" spans="1:5" ht="12.75">
      <c r="A4059" s="34">
        <v>4053</v>
      </c>
      <c r="B4059" s="59"/>
      <c r="C4059" s="59"/>
      <c r="D4059" s="13"/>
      <c r="E4059" s="13"/>
    </row>
    <row r="4060" spans="1:5" ht="12.75">
      <c r="A4060" s="34">
        <v>4054</v>
      </c>
      <c r="B4060" s="59"/>
      <c r="C4060" s="59"/>
      <c r="D4060" s="13"/>
      <c r="E4060" s="13"/>
    </row>
    <row r="4061" spans="1:5" ht="12.75">
      <c r="A4061" s="34">
        <v>4055</v>
      </c>
      <c r="B4061" s="59"/>
      <c r="C4061" s="59"/>
      <c r="D4061" s="13"/>
      <c r="E4061" s="13"/>
    </row>
    <row r="4062" spans="1:5" ht="12.75">
      <c r="A4062" s="34">
        <v>4056</v>
      </c>
      <c r="B4062" s="59"/>
      <c r="C4062" s="59"/>
      <c r="D4062" s="13"/>
      <c r="E4062" s="13"/>
    </row>
    <row r="4063" spans="1:5" ht="12.75">
      <c r="A4063" s="34">
        <v>4057</v>
      </c>
      <c r="B4063" s="59"/>
      <c r="C4063" s="59"/>
      <c r="D4063" s="13"/>
      <c r="E4063" s="13"/>
    </row>
    <row r="4064" spans="1:5" ht="12.75">
      <c r="A4064" s="34">
        <v>4058</v>
      </c>
      <c r="B4064" s="59"/>
      <c r="C4064" s="59"/>
      <c r="D4064" s="13"/>
      <c r="E4064" s="13"/>
    </row>
    <row r="4065" spans="1:5" ht="12.75">
      <c r="A4065" s="34">
        <v>4059</v>
      </c>
      <c r="B4065" s="59"/>
      <c r="C4065" s="59"/>
      <c r="D4065" s="13"/>
      <c r="E4065" s="13"/>
    </row>
    <row r="4066" spans="1:5" ht="12.75">
      <c r="A4066" s="34">
        <v>4060</v>
      </c>
      <c r="B4066" s="59"/>
      <c r="C4066" s="59"/>
      <c r="D4066" s="13"/>
      <c r="E4066" s="13"/>
    </row>
    <row r="4067" spans="1:5" ht="12.75">
      <c r="A4067" s="34">
        <v>4061</v>
      </c>
      <c r="B4067" s="59"/>
      <c r="C4067" s="59"/>
      <c r="D4067" s="13"/>
      <c r="E4067" s="13"/>
    </row>
    <row r="4068" spans="1:5" ht="12.75">
      <c r="A4068" s="34">
        <v>4062</v>
      </c>
      <c r="B4068" s="59"/>
      <c r="C4068" s="59"/>
      <c r="D4068" s="13"/>
      <c r="E4068" s="13"/>
    </row>
    <row r="4069" spans="1:5" ht="12.75">
      <c r="A4069" s="34">
        <v>4063</v>
      </c>
      <c r="B4069" s="59"/>
      <c r="C4069" s="59"/>
      <c r="D4069" s="13"/>
      <c r="E4069" s="13"/>
    </row>
    <row r="4070" spans="1:5" ht="12.75">
      <c r="A4070" s="34">
        <v>4064</v>
      </c>
      <c r="B4070" s="59"/>
      <c r="C4070" s="59"/>
      <c r="D4070" s="13"/>
      <c r="E4070" s="13"/>
    </row>
    <row r="4071" spans="1:5" ht="12.75">
      <c r="A4071" s="34">
        <v>4065</v>
      </c>
      <c r="B4071" s="59"/>
      <c r="C4071" s="59"/>
      <c r="D4071" s="13"/>
      <c r="E4071" s="13"/>
    </row>
    <row r="4072" spans="1:5" ht="12.75">
      <c r="A4072" s="34">
        <v>4066</v>
      </c>
      <c r="B4072" s="59"/>
      <c r="C4072" s="59"/>
      <c r="D4072" s="13"/>
      <c r="E4072" s="13"/>
    </row>
    <row r="4073" spans="1:5" ht="12.75">
      <c r="A4073" s="34">
        <v>4067</v>
      </c>
      <c r="B4073" s="59"/>
      <c r="C4073" s="59"/>
      <c r="D4073" s="13"/>
      <c r="E4073" s="13"/>
    </row>
    <row r="4074" spans="1:5" ht="12.75">
      <c r="A4074" s="34">
        <v>4068</v>
      </c>
      <c r="B4074" s="59"/>
      <c r="C4074" s="59"/>
      <c r="D4074" s="13"/>
      <c r="E4074" s="13"/>
    </row>
    <row r="4075" spans="1:5" ht="12.75">
      <c r="A4075" s="34">
        <v>4069</v>
      </c>
      <c r="B4075" s="59"/>
      <c r="C4075" s="59"/>
      <c r="D4075" s="13"/>
      <c r="E4075" s="13"/>
    </row>
    <row r="4076" spans="1:5" ht="12.75">
      <c r="A4076" s="34">
        <v>4070</v>
      </c>
      <c r="B4076" s="59"/>
      <c r="C4076" s="59"/>
      <c r="D4076" s="13"/>
      <c r="E4076" s="13"/>
    </row>
    <row r="4077" spans="1:5" ht="12.75">
      <c r="A4077" s="34">
        <v>4071</v>
      </c>
      <c r="B4077" s="59"/>
      <c r="C4077" s="59"/>
      <c r="D4077" s="13"/>
      <c r="E4077" s="13"/>
    </row>
    <row r="4078" spans="1:5" ht="12.75">
      <c r="A4078" s="34">
        <v>4072</v>
      </c>
      <c r="B4078" s="59"/>
      <c r="C4078" s="59"/>
      <c r="D4078" s="13"/>
      <c r="E4078" s="13"/>
    </row>
    <row r="4079" spans="1:5" ht="12.75">
      <c r="A4079" s="34">
        <v>4073</v>
      </c>
      <c r="B4079" s="59"/>
      <c r="C4079" s="59"/>
      <c r="D4079" s="13"/>
      <c r="E4079" s="13"/>
    </row>
    <row r="4080" spans="1:5" ht="12.75">
      <c r="A4080" s="34">
        <v>4074</v>
      </c>
      <c r="B4080" s="59"/>
      <c r="C4080" s="59"/>
      <c r="D4080" s="13"/>
      <c r="E4080" s="13"/>
    </row>
    <row r="4081" spans="1:5" ht="12.75">
      <c r="A4081" s="34">
        <v>4075</v>
      </c>
      <c r="B4081" s="59"/>
      <c r="C4081" s="59"/>
      <c r="D4081" s="13"/>
      <c r="E4081" s="13"/>
    </row>
    <row r="4082" spans="1:5" ht="12.75">
      <c r="A4082" s="34">
        <v>4076</v>
      </c>
      <c r="B4082" s="59"/>
      <c r="C4082" s="59"/>
      <c r="D4082" s="13"/>
      <c r="E4082" s="13"/>
    </row>
    <row r="4083" spans="1:5" ht="12.75">
      <c r="A4083" s="34">
        <v>4077</v>
      </c>
      <c r="B4083" s="59"/>
      <c r="C4083" s="59"/>
      <c r="D4083" s="13"/>
      <c r="E4083" s="13"/>
    </row>
    <row r="4084" spans="1:5" ht="12.75">
      <c r="A4084" s="34">
        <v>4078</v>
      </c>
      <c r="B4084" s="59"/>
      <c r="C4084" s="59"/>
      <c r="D4084" s="13"/>
      <c r="E4084" s="13"/>
    </row>
    <row r="4085" spans="1:5" ht="12.75">
      <c r="A4085" s="34">
        <v>4079</v>
      </c>
      <c r="B4085" s="59"/>
      <c r="C4085" s="59"/>
      <c r="D4085" s="13"/>
      <c r="E4085" s="13"/>
    </row>
    <row r="4086" spans="1:5" ht="12.75">
      <c r="A4086" s="34">
        <v>4080</v>
      </c>
      <c r="B4086" s="59"/>
      <c r="C4086" s="59"/>
      <c r="D4086" s="13"/>
      <c r="E4086" s="13"/>
    </row>
    <row r="4087" spans="1:5" ht="12.75">
      <c r="A4087" s="34">
        <v>4081</v>
      </c>
      <c r="B4087" s="59"/>
      <c r="C4087" s="59"/>
      <c r="D4087" s="13"/>
      <c r="E4087" s="13"/>
    </row>
    <row r="4088" spans="1:5" ht="12.75">
      <c r="A4088" s="34">
        <v>4082</v>
      </c>
      <c r="B4088" s="59"/>
      <c r="C4088" s="59"/>
      <c r="D4088" s="13"/>
      <c r="E4088" s="13"/>
    </row>
    <row r="4089" spans="1:5" ht="12.75">
      <c r="A4089" s="34">
        <v>4083</v>
      </c>
      <c r="B4089" s="59"/>
      <c r="C4089" s="59"/>
      <c r="D4089" s="13"/>
      <c r="E4089" s="13"/>
    </row>
    <row r="4090" spans="1:5" ht="12.75">
      <c r="A4090" s="34">
        <v>4084</v>
      </c>
      <c r="B4090" s="59"/>
      <c r="C4090" s="59"/>
      <c r="D4090" s="13"/>
      <c r="E4090" s="13"/>
    </row>
    <row r="4091" spans="1:5" ht="12.75">
      <c r="A4091" s="34">
        <v>4085</v>
      </c>
      <c r="B4091" s="59"/>
      <c r="C4091" s="59"/>
      <c r="D4091" s="13"/>
      <c r="E4091" s="13"/>
    </row>
    <row r="4092" spans="1:5" ht="12.75">
      <c r="A4092" s="34">
        <v>4086</v>
      </c>
      <c r="B4092" s="59"/>
      <c r="C4092" s="59"/>
      <c r="D4092" s="13"/>
      <c r="E4092" s="13"/>
    </row>
    <row r="4093" spans="1:5" ht="12.75">
      <c r="A4093" s="34">
        <v>4087</v>
      </c>
      <c r="B4093" s="59"/>
      <c r="C4093" s="59"/>
      <c r="D4093" s="13"/>
      <c r="E4093" s="13"/>
    </row>
    <row r="4094" spans="1:5" ht="12.75">
      <c r="A4094" s="34">
        <v>4088</v>
      </c>
      <c r="B4094" s="59"/>
      <c r="C4094" s="59"/>
      <c r="D4094" s="13"/>
      <c r="E4094" s="13"/>
    </row>
    <row r="4095" spans="1:5" ht="12.75">
      <c r="A4095" s="34">
        <v>4089</v>
      </c>
      <c r="B4095" s="59"/>
      <c r="C4095" s="59"/>
      <c r="D4095" s="13"/>
      <c r="E4095" s="13"/>
    </row>
    <row r="4096" spans="1:5" ht="12.75">
      <c r="A4096" s="34">
        <v>4090</v>
      </c>
      <c r="B4096" s="59"/>
      <c r="C4096" s="59"/>
      <c r="D4096" s="13"/>
      <c r="E4096" s="13"/>
    </row>
    <row r="4097" spans="1:5" ht="12.75">
      <c r="A4097" s="34">
        <v>4091</v>
      </c>
      <c r="B4097" s="59"/>
      <c r="C4097" s="59"/>
      <c r="D4097" s="13"/>
      <c r="E4097" s="13"/>
    </row>
    <row r="4098" spans="1:5" ht="12.75">
      <c r="A4098" s="34">
        <v>4092</v>
      </c>
      <c r="B4098" s="59"/>
      <c r="C4098" s="59"/>
      <c r="D4098" s="13"/>
      <c r="E4098" s="13"/>
    </row>
    <row r="4099" spans="1:5" ht="12.75">
      <c r="A4099" s="34">
        <v>4093</v>
      </c>
      <c r="B4099" s="59"/>
      <c r="C4099" s="59"/>
      <c r="D4099" s="13"/>
      <c r="E4099" s="13"/>
    </row>
    <row r="4100" spans="1:5" ht="12.75">
      <c r="A4100" s="34">
        <v>4094</v>
      </c>
      <c r="B4100" s="59"/>
      <c r="C4100" s="59"/>
      <c r="D4100" s="13"/>
      <c r="E4100" s="13"/>
    </row>
    <row r="4101" spans="1:5" ht="12.75">
      <c r="A4101" s="34">
        <v>4095</v>
      </c>
      <c r="B4101" s="59"/>
      <c r="C4101" s="59"/>
      <c r="D4101" s="13"/>
      <c r="E4101" s="13"/>
    </row>
    <row r="4102" spans="1:5" ht="12.75">
      <c r="A4102" s="34">
        <v>4096</v>
      </c>
      <c r="B4102" s="59"/>
      <c r="C4102" s="59"/>
      <c r="D4102" s="13"/>
      <c r="E4102" s="13"/>
    </row>
    <row r="4103" spans="1:5" ht="12.75">
      <c r="A4103" s="34">
        <v>4097</v>
      </c>
      <c r="B4103" s="59"/>
      <c r="C4103" s="59"/>
      <c r="D4103" s="13"/>
      <c r="E4103" s="13"/>
    </row>
    <row r="4104" spans="1:5" ht="12.75">
      <c r="A4104" s="34">
        <v>4098</v>
      </c>
      <c r="B4104" s="59"/>
      <c r="C4104" s="59"/>
      <c r="D4104" s="13"/>
      <c r="E4104" s="13"/>
    </row>
    <row r="4105" spans="1:5" ht="12.75">
      <c r="A4105" s="34">
        <v>4099</v>
      </c>
      <c r="B4105" s="59"/>
      <c r="C4105" s="59"/>
      <c r="D4105" s="13"/>
      <c r="E4105" s="13"/>
    </row>
    <row r="4106" spans="1:5" ht="12.75">
      <c r="A4106" s="34">
        <v>4100</v>
      </c>
      <c r="B4106" s="59"/>
      <c r="C4106" s="59"/>
      <c r="D4106" s="13"/>
      <c r="E4106" s="13"/>
    </row>
    <row r="4107" spans="1:5" ht="12.75">
      <c r="A4107" s="34">
        <v>4101</v>
      </c>
      <c r="B4107" s="59"/>
      <c r="C4107" s="59"/>
      <c r="D4107" s="13"/>
      <c r="E4107" s="13"/>
    </row>
    <row r="4108" spans="1:5" ht="12.75">
      <c r="A4108" s="34">
        <v>4102</v>
      </c>
      <c r="B4108" s="59"/>
      <c r="C4108" s="59"/>
      <c r="D4108" s="13"/>
      <c r="E4108" s="13"/>
    </row>
    <row r="4109" spans="1:5" ht="12.75">
      <c r="A4109" s="34">
        <v>4103</v>
      </c>
      <c r="B4109" s="59"/>
      <c r="C4109" s="59"/>
      <c r="D4109" s="13"/>
      <c r="E4109" s="13"/>
    </row>
    <row r="4110" spans="1:5" ht="12.75">
      <c r="A4110" s="34">
        <v>4104</v>
      </c>
      <c r="B4110" s="59"/>
      <c r="C4110" s="59"/>
      <c r="D4110" s="13"/>
      <c r="E4110" s="13"/>
    </row>
    <row r="4111" spans="1:5" ht="12.75">
      <c r="A4111" s="34">
        <v>4105</v>
      </c>
      <c r="B4111" s="59"/>
      <c r="C4111" s="59"/>
      <c r="D4111" s="13"/>
      <c r="E4111" s="13"/>
    </row>
    <row r="4112" spans="1:5" ht="12.75">
      <c r="A4112" s="34">
        <v>4106</v>
      </c>
      <c r="B4112" s="59"/>
      <c r="C4112" s="59"/>
      <c r="D4112" s="13"/>
      <c r="E4112" s="13"/>
    </row>
    <row r="4113" spans="1:5" ht="12.75">
      <c r="A4113" s="34">
        <v>4107</v>
      </c>
      <c r="B4113" s="59"/>
      <c r="C4113" s="59"/>
      <c r="D4113" s="13"/>
      <c r="E4113" s="13"/>
    </row>
    <row r="4114" spans="1:5" ht="12.75">
      <c r="A4114" s="34">
        <v>4108</v>
      </c>
      <c r="B4114" s="59"/>
      <c r="C4114" s="59"/>
      <c r="D4114" s="13"/>
      <c r="E4114" s="13"/>
    </row>
    <row r="4115" spans="1:5" ht="12.75">
      <c r="A4115" s="34">
        <v>4109</v>
      </c>
      <c r="B4115" s="59"/>
      <c r="C4115" s="59"/>
      <c r="D4115" s="13"/>
      <c r="E4115" s="13"/>
    </row>
    <row r="4116" spans="1:5" ht="12.75">
      <c r="A4116" s="34">
        <v>4110</v>
      </c>
      <c r="B4116" s="59"/>
      <c r="C4116" s="59"/>
      <c r="D4116" s="13"/>
      <c r="E4116" s="13"/>
    </row>
    <row r="4117" spans="1:5" ht="12.75">
      <c r="A4117" s="34">
        <v>4111</v>
      </c>
      <c r="B4117" s="59"/>
      <c r="C4117" s="59"/>
      <c r="D4117" s="13"/>
      <c r="E4117" s="13"/>
    </row>
    <row r="4118" spans="1:5" ht="12.75">
      <c r="A4118" s="34">
        <v>4112</v>
      </c>
      <c r="B4118" s="59"/>
      <c r="C4118" s="59"/>
      <c r="D4118" s="13"/>
      <c r="E4118" s="13"/>
    </row>
    <row r="4119" spans="1:5" ht="12.75">
      <c r="A4119" s="34">
        <v>4113</v>
      </c>
      <c r="B4119" s="59"/>
      <c r="C4119" s="59"/>
      <c r="D4119" s="13"/>
      <c r="E4119" s="13"/>
    </row>
    <row r="4120" spans="1:5" ht="12.75">
      <c r="A4120" s="34">
        <v>4114</v>
      </c>
      <c r="B4120" s="59"/>
      <c r="C4120" s="59"/>
      <c r="D4120" s="13"/>
      <c r="E4120" s="13"/>
    </row>
    <row r="4121" spans="1:5" ht="12.75">
      <c r="A4121" s="34">
        <v>4115</v>
      </c>
      <c r="B4121" s="59"/>
      <c r="C4121" s="59"/>
      <c r="D4121" s="13"/>
      <c r="E4121" s="13"/>
    </row>
    <row r="4122" spans="1:5" ht="12.75">
      <c r="A4122" s="34">
        <v>4116</v>
      </c>
      <c r="B4122" s="59"/>
      <c r="C4122" s="59"/>
      <c r="D4122" s="13"/>
      <c r="E4122" s="13"/>
    </row>
    <row r="4123" spans="1:5" ht="12.75">
      <c r="A4123" s="34">
        <v>4117</v>
      </c>
      <c r="B4123" s="59"/>
      <c r="C4123" s="59"/>
      <c r="D4123" s="13"/>
      <c r="E4123" s="13"/>
    </row>
    <row r="4124" spans="1:5" ht="12.75">
      <c r="A4124" s="34">
        <v>4118</v>
      </c>
      <c r="B4124" s="59"/>
      <c r="C4124" s="59"/>
      <c r="D4124" s="13"/>
      <c r="E4124" s="13"/>
    </row>
    <row r="4125" spans="1:5" ht="12.75">
      <c r="A4125" s="34">
        <v>4119</v>
      </c>
      <c r="B4125" s="59"/>
      <c r="C4125" s="59"/>
      <c r="D4125" s="13"/>
      <c r="E4125" s="13"/>
    </row>
    <row r="4126" spans="1:5" ht="12.75">
      <c r="A4126" s="34">
        <v>4120</v>
      </c>
      <c r="B4126" s="59"/>
      <c r="C4126" s="59"/>
      <c r="D4126" s="13"/>
      <c r="E4126" s="13"/>
    </row>
    <row r="4127" spans="1:5" ht="12.75">
      <c r="A4127" s="34">
        <v>4121</v>
      </c>
      <c r="B4127" s="59"/>
      <c r="C4127" s="59"/>
      <c r="D4127" s="13"/>
      <c r="E4127" s="13"/>
    </row>
    <row r="4128" spans="1:5" ht="12.75">
      <c r="A4128" s="34">
        <v>4122</v>
      </c>
      <c r="B4128" s="59"/>
      <c r="C4128" s="59"/>
      <c r="D4128" s="13"/>
      <c r="E4128" s="13"/>
    </row>
    <row r="4129" spans="1:5" ht="12.75">
      <c r="A4129" s="34">
        <v>4123</v>
      </c>
      <c r="B4129" s="59"/>
      <c r="C4129" s="59"/>
      <c r="D4129" s="13"/>
      <c r="E4129" s="13"/>
    </row>
    <row r="4130" spans="1:5" ht="12.75">
      <c r="A4130" s="34">
        <v>4124</v>
      </c>
      <c r="B4130" s="59"/>
      <c r="C4130" s="59"/>
      <c r="D4130" s="13"/>
      <c r="E4130" s="13"/>
    </row>
    <row r="4131" spans="1:5" ht="12.75">
      <c r="A4131" s="34">
        <v>4125</v>
      </c>
      <c r="B4131" s="59"/>
      <c r="C4131" s="59"/>
      <c r="D4131" s="13"/>
      <c r="E4131" s="13"/>
    </row>
    <row r="4132" spans="1:5" ht="12.75">
      <c r="A4132" s="34">
        <v>4126</v>
      </c>
      <c r="B4132" s="59"/>
      <c r="C4132" s="59"/>
      <c r="D4132" s="13"/>
      <c r="E4132" s="13"/>
    </row>
    <row r="4133" spans="1:5" ht="12.75">
      <c r="A4133" s="34">
        <v>4127</v>
      </c>
      <c r="B4133" s="59"/>
      <c r="C4133" s="59"/>
      <c r="D4133" s="13"/>
      <c r="E4133" s="13"/>
    </row>
    <row r="4134" spans="1:5" ht="12.75">
      <c r="A4134" s="34">
        <v>4128</v>
      </c>
      <c r="B4134" s="59"/>
      <c r="C4134" s="59"/>
      <c r="D4134" s="13"/>
      <c r="E4134" s="13"/>
    </row>
    <row r="4135" spans="1:5" ht="12.75">
      <c r="A4135" s="34">
        <v>4129</v>
      </c>
      <c r="B4135" s="59"/>
      <c r="C4135" s="59"/>
      <c r="D4135" s="13"/>
      <c r="E4135" s="13"/>
    </row>
    <row r="4136" spans="1:5" ht="12.75">
      <c r="A4136" s="34">
        <v>4130</v>
      </c>
      <c r="B4136" s="59"/>
      <c r="C4136" s="59"/>
      <c r="D4136" s="13"/>
      <c r="E4136" s="13"/>
    </row>
    <row r="4137" spans="1:5" ht="12.75">
      <c r="A4137" s="34">
        <v>4131</v>
      </c>
      <c r="B4137" s="59"/>
      <c r="C4137" s="59"/>
      <c r="D4137" s="13"/>
      <c r="E4137" s="13"/>
    </row>
    <row r="4138" spans="1:5" ht="12.75">
      <c r="A4138" s="34">
        <v>4132</v>
      </c>
      <c r="B4138" s="59"/>
      <c r="C4138" s="59"/>
      <c r="D4138" s="13"/>
      <c r="E4138" s="13"/>
    </row>
    <row r="4139" spans="1:5" ht="12.75">
      <c r="A4139" s="34">
        <v>4133</v>
      </c>
      <c r="B4139" s="59"/>
      <c r="C4139" s="59"/>
      <c r="D4139" s="13"/>
      <c r="E4139" s="13"/>
    </row>
    <row r="4140" spans="1:5" ht="12.75">
      <c r="A4140" s="34">
        <v>4134</v>
      </c>
      <c r="B4140" s="59"/>
      <c r="C4140" s="59"/>
      <c r="D4140" s="13"/>
      <c r="E4140" s="13"/>
    </row>
    <row r="4141" spans="1:5" ht="12.75">
      <c r="A4141" s="34">
        <v>4135</v>
      </c>
      <c r="B4141" s="59"/>
      <c r="C4141" s="59"/>
      <c r="D4141" s="13"/>
      <c r="E4141" s="13"/>
    </row>
    <row r="4142" spans="1:5" ht="12.75">
      <c r="A4142" s="34">
        <v>4136</v>
      </c>
      <c r="B4142" s="59"/>
      <c r="C4142" s="59"/>
      <c r="D4142" s="13"/>
      <c r="E4142" s="13"/>
    </row>
    <row r="4143" spans="1:5" ht="12.75">
      <c r="A4143" s="34">
        <v>4137</v>
      </c>
      <c r="B4143" s="59"/>
      <c r="C4143" s="59"/>
      <c r="D4143" s="13"/>
      <c r="E4143" s="13"/>
    </row>
    <row r="4144" spans="1:5" ht="12.75">
      <c r="A4144" s="34">
        <v>4138</v>
      </c>
      <c r="B4144" s="59"/>
      <c r="C4144" s="59"/>
      <c r="D4144" s="13"/>
      <c r="E4144" s="13"/>
    </row>
    <row r="4145" spans="1:5" ht="12.75">
      <c r="A4145" s="34">
        <v>4139</v>
      </c>
      <c r="B4145" s="59"/>
      <c r="C4145" s="59"/>
      <c r="D4145" s="13"/>
      <c r="E4145" s="13"/>
    </row>
    <row r="4146" spans="1:5" ht="12.75">
      <c r="A4146" s="34">
        <v>4140</v>
      </c>
      <c r="B4146" s="59"/>
      <c r="C4146" s="59"/>
      <c r="D4146" s="13"/>
      <c r="E4146" s="13"/>
    </row>
    <row r="4147" spans="1:5" ht="12.75">
      <c r="A4147" s="34">
        <v>4141</v>
      </c>
      <c r="B4147" s="59"/>
      <c r="C4147" s="59"/>
      <c r="D4147" s="13"/>
      <c r="E4147" s="13"/>
    </row>
    <row r="4148" spans="1:5" ht="12.75">
      <c r="A4148" s="34">
        <v>4142</v>
      </c>
      <c r="B4148" s="59"/>
      <c r="C4148" s="59"/>
      <c r="D4148" s="13"/>
      <c r="E4148" s="13"/>
    </row>
    <row r="4149" spans="1:5" ht="12.75">
      <c r="A4149" s="34">
        <v>4143</v>
      </c>
      <c r="B4149" s="59"/>
      <c r="C4149" s="59"/>
      <c r="D4149" s="13"/>
      <c r="E4149" s="13"/>
    </row>
    <row r="4150" spans="1:5" ht="12.75">
      <c r="A4150" s="34">
        <v>4144</v>
      </c>
      <c r="B4150" s="59"/>
      <c r="C4150" s="59"/>
      <c r="D4150" s="13"/>
      <c r="E4150" s="13"/>
    </row>
    <row r="4151" spans="1:5" ht="12.75">
      <c r="A4151" s="34">
        <v>4145</v>
      </c>
      <c r="B4151" s="59"/>
      <c r="C4151" s="59"/>
      <c r="D4151" s="13"/>
      <c r="E4151" s="13"/>
    </row>
    <row r="4152" spans="1:5" ht="12.75">
      <c r="A4152" s="34">
        <v>4146</v>
      </c>
      <c r="B4152" s="59"/>
      <c r="C4152" s="59"/>
      <c r="D4152" s="13"/>
      <c r="E4152" s="13"/>
    </row>
    <row r="4153" spans="1:5" ht="12.75">
      <c r="A4153" s="34">
        <v>4147</v>
      </c>
      <c r="B4153" s="59"/>
      <c r="C4153" s="59"/>
      <c r="D4153" s="13"/>
      <c r="E4153" s="13"/>
    </row>
    <row r="4154" spans="1:5" ht="12.75">
      <c r="A4154" s="34">
        <v>4148</v>
      </c>
      <c r="B4154" s="59"/>
      <c r="C4154" s="59"/>
      <c r="D4154" s="13"/>
      <c r="E4154" s="13"/>
    </row>
    <row r="4155" spans="1:5" ht="12.75">
      <c r="A4155" s="34">
        <v>4149</v>
      </c>
      <c r="B4155" s="59"/>
      <c r="C4155" s="59"/>
      <c r="D4155" s="13"/>
      <c r="E4155" s="13"/>
    </row>
    <row r="4156" spans="1:5" ht="12.75">
      <c r="A4156" s="34">
        <v>4150</v>
      </c>
      <c r="B4156" s="59"/>
      <c r="C4156" s="59"/>
      <c r="D4156" s="13"/>
      <c r="E4156" s="13"/>
    </row>
    <row r="4157" spans="1:5" ht="12.75">
      <c r="A4157" s="34">
        <v>4151</v>
      </c>
      <c r="B4157" s="59"/>
      <c r="C4157" s="59"/>
      <c r="D4157" s="13"/>
      <c r="E4157" s="13"/>
    </row>
    <row r="4158" spans="1:5" ht="12.75">
      <c r="A4158" s="34">
        <v>4152</v>
      </c>
      <c r="B4158" s="59"/>
      <c r="C4158" s="59"/>
      <c r="D4158" s="13"/>
      <c r="E4158" s="13"/>
    </row>
    <row r="4159" spans="1:5" ht="12.75">
      <c r="A4159" s="34">
        <v>4153</v>
      </c>
      <c r="B4159" s="59"/>
      <c r="C4159" s="59"/>
      <c r="D4159" s="13"/>
      <c r="E4159" s="13"/>
    </row>
    <row r="4160" spans="1:5" ht="12.75">
      <c r="A4160" s="34">
        <v>4154</v>
      </c>
      <c r="B4160" s="59"/>
      <c r="C4160" s="59"/>
      <c r="D4160" s="13"/>
      <c r="E4160" s="13"/>
    </row>
    <row r="4161" spans="1:5" ht="12.75">
      <c r="A4161" s="34">
        <v>4155</v>
      </c>
      <c r="B4161" s="59"/>
      <c r="C4161" s="59"/>
      <c r="D4161" s="13"/>
      <c r="E4161" s="13"/>
    </row>
    <row r="4162" spans="1:5" ht="12.75">
      <c r="A4162" s="34">
        <v>4156</v>
      </c>
      <c r="B4162" s="59"/>
      <c r="C4162" s="59"/>
      <c r="D4162" s="13"/>
      <c r="E4162" s="13"/>
    </row>
    <row r="4163" spans="1:5" ht="12.75">
      <c r="A4163" s="34">
        <v>4157</v>
      </c>
      <c r="B4163" s="59"/>
      <c r="C4163" s="59"/>
      <c r="D4163" s="13"/>
      <c r="E4163" s="13"/>
    </row>
    <row r="4164" spans="1:5" ht="12.75">
      <c r="A4164" s="34">
        <v>4158</v>
      </c>
      <c r="B4164" s="59"/>
      <c r="C4164" s="59"/>
      <c r="D4164" s="13"/>
      <c r="E4164" s="13"/>
    </row>
    <row r="4165" spans="1:5" ht="12.75">
      <c r="A4165" s="34">
        <v>4159</v>
      </c>
      <c r="B4165" s="59"/>
      <c r="C4165" s="59"/>
      <c r="D4165" s="13"/>
      <c r="E4165" s="13"/>
    </row>
    <row r="4166" spans="1:5" ht="12.75">
      <c r="A4166" s="34">
        <v>4160</v>
      </c>
      <c r="B4166" s="59"/>
      <c r="C4166" s="59"/>
      <c r="D4166" s="13"/>
      <c r="E4166" s="13"/>
    </row>
    <row r="4167" spans="1:5" ht="12.75">
      <c r="A4167" s="34">
        <v>4161</v>
      </c>
      <c r="B4167" s="59"/>
      <c r="C4167" s="59"/>
      <c r="D4167" s="13"/>
      <c r="E4167" s="13"/>
    </row>
    <row r="4168" spans="1:5" ht="12.75">
      <c r="A4168" s="34">
        <v>4162</v>
      </c>
      <c r="B4168" s="59"/>
      <c r="C4168" s="59"/>
      <c r="D4168" s="13"/>
      <c r="E4168" s="13"/>
    </row>
    <row r="4169" spans="1:5" ht="12.75">
      <c r="A4169" s="34">
        <v>4163</v>
      </c>
      <c r="B4169" s="59"/>
      <c r="C4169" s="59"/>
      <c r="D4169" s="13"/>
      <c r="E4169" s="13"/>
    </row>
    <row r="4170" spans="1:5" ht="12.75">
      <c r="A4170" s="34">
        <v>4164</v>
      </c>
      <c r="B4170" s="59"/>
      <c r="C4170" s="59"/>
      <c r="D4170" s="13"/>
      <c r="E4170" s="13"/>
    </row>
    <row r="4171" spans="1:5" ht="12.75">
      <c r="A4171" s="34">
        <v>4165</v>
      </c>
      <c r="B4171" s="59"/>
      <c r="C4171" s="59"/>
      <c r="D4171" s="13"/>
      <c r="E4171" s="13"/>
    </row>
    <row r="4172" spans="1:5" ht="12.75">
      <c r="A4172" s="34">
        <v>4166</v>
      </c>
      <c r="B4172" s="59"/>
      <c r="C4172" s="59"/>
      <c r="D4172" s="13"/>
      <c r="E4172" s="13"/>
    </row>
    <row r="4173" spans="1:5" ht="12.75">
      <c r="A4173" s="34">
        <v>4167</v>
      </c>
      <c r="B4173" s="59"/>
      <c r="C4173" s="59"/>
      <c r="D4173" s="13"/>
      <c r="E4173" s="13"/>
    </row>
    <row r="4174" spans="1:5" ht="12.75">
      <c r="A4174" s="34">
        <v>4168</v>
      </c>
      <c r="B4174" s="59"/>
      <c r="C4174" s="59"/>
      <c r="D4174" s="13"/>
      <c r="E4174" s="13"/>
    </row>
    <row r="4175" spans="1:5" ht="12.75">
      <c r="A4175" s="34">
        <v>4169</v>
      </c>
      <c r="B4175" s="59"/>
      <c r="C4175" s="59"/>
      <c r="D4175" s="13"/>
      <c r="E4175" s="13"/>
    </row>
    <row r="4176" spans="1:5" ht="12.75">
      <c r="A4176" s="34">
        <v>4170</v>
      </c>
      <c r="B4176" s="59"/>
      <c r="C4176" s="59"/>
      <c r="D4176" s="13"/>
      <c r="E4176" s="13"/>
    </row>
    <row r="4177" spans="1:5" ht="12.75">
      <c r="A4177" s="34">
        <v>4171</v>
      </c>
      <c r="B4177" s="59"/>
      <c r="C4177" s="59"/>
      <c r="D4177" s="13"/>
      <c r="E4177" s="13"/>
    </row>
    <row r="4178" spans="1:5" ht="12.75">
      <c r="A4178" s="34">
        <v>4172</v>
      </c>
      <c r="B4178" s="59"/>
      <c r="C4178" s="59"/>
      <c r="D4178" s="13"/>
      <c r="E4178" s="13"/>
    </row>
    <row r="4179" spans="1:5" ht="12.75">
      <c r="A4179" s="34">
        <v>4173</v>
      </c>
      <c r="B4179" s="59"/>
      <c r="C4179" s="59"/>
      <c r="D4179" s="13"/>
      <c r="E4179" s="13"/>
    </row>
    <row r="4180" spans="1:5" ht="12.75">
      <c r="A4180" s="34">
        <v>4174</v>
      </c>
      <c r="B4180" s="59"/>
      <c r="C4180" s="59"/>
      <c r="D4180" s="13"/>
      <c r="E4180" s="13"/>
    </row>
    <row r="4181" spans="1:5" ht="12.75">
      <c r="A4181" s="34">
        <v>4175</v>
      </c>
      <c r="B4181" s="59"/>
      <c r="C4181" s="59"/>
      <c r="D4181" s="13"/>
      <c r="E4181" s="13"/>
    </row>
    <row r="4182" spans="1:5" ht="12.75">
      <c r="A4182" s="34">
        <v>4176</v>
      </c>
      <c r="B4182" s="59"/>
      <c r="C4182" s="59"/>
      <c r="D4182" s="13"/>
      <c r="E4182" s="13"/>
    </row>
    <row r="4183" spans="1:5" ht="12.75">
      <c r="A4183" s="34">
        <v>4177</v>
      </c>
      <c r="B4183" s="59"/>
      <c r="C4183" s="59"/>
      <c r="D4183" s="13"/>
      <c r="E4183" s="13"/>
    </row>
    <row r="4184" spans="1:5" ht="12.75">
      <c r="A4184" s="34">
        <v>4178</v>
      </c>
      <c r="B4184" s="59"/>
      <c r="C4184" s="59"/>
      <c r="D4184" s="13"/>
      <c r="E4184" s="13"/>
    </row>
    <row r="4185" spans="1:5" ht="12.75">
      <c r="A4185" s="34">
        <v>4179</v>
      </c>
      <c r="B4185" s="59"/>
      <c r="C4185" s="59"/>
      <c r="D4185" s="13"/>
      <c r="E4185" s="13"/>
    </row>
    <row r="4186" spans="1:5" ht="12.75">
      <c r="A4186" s="34">
        <v>4180</v>
      </c>
      <c r="B4186" s="59"/>
      <c r="C4186" s="59"/>
      <c r="D4186" s="13"/>
      <c r="E4186" s="13"/>
    </row>
    <row r="4187" spans="1:5" ht="12.75">
      <c r="A4187" s="34">
        <v>4181</v>
      </c>
      <c r="B4187" s="59"/>
      <c r="C4187" s="59"/>
      <c r="D4187" s="13"/>
      <c r="E4187" s="13"/>
    </row>
    <row r="4188" spans="1:5" ht="12.75">
      <c r="A4188" s="34">
        <v>4182</v>
      </c>
      <c r="B4188" s="59"/>
      <c r="C4188" s="59"/>
      <c r="D4188" s="13"/>
      <c r="E4188" s="13"/>
    </row>
    <row r="4189" spans="1:5" ht="12.75">
      <c r="A4189" s="34">
        <v>4183</v>
      </c>
      <c r="B4189" s="59"/>
      <c r="C4189" s="59"/>
      <c r="D4189" s="13"/>
      <c r="E4189" s="13"/>
    </row>
    <row r="4190" spans="1:5" ht="12.75">
      <c r="A4190" s="34">
        <v>4184</v>
      </c>
      <c r="B4190" s="59"/>
      <c r="C4190" s="59"/>
      <c r="D4190" s="13"/>
      <c r="E4190" s="13"/>
    </row>
    <row r="4191" spans="1:5" ht="12.75">
      <c r="A4191" s="34">
        <v>4185</v>
      </c>
      <c r="B4191" s="59"/>
      <c r="C4191" s="59"/>
      <c r="D4191" s="13"/>
      <c r="E4191" s="13"/>
    </row>
    <row r="4192" spans="1:5" ht="12.75">
      <c r="A4192" s="34">
        <v>4186</v>
      </c>
      <c r="B4192" s="59"/>
      <c r="C4192" s="59"/>
      <c r="D4192" s="13"/>
      <c r="E4192" s="13"/>
    </row>
    <row r="4193" spans="1:5" ht="12.75">
      <c r="A4193" s="34">
        <v>4187</v>
      </c>
      <c r="B4193" s="59"/>
      <c r="C4193" s="59"/>
      <c r="D4193" s="13"/>
      <c r="E4193" s="13"/>
    </row>
    <row r="4194" spans="1:5" ht="12.75">
      <c r="A4194" s="34">
        <v>4188</v>
      </c>
      <c r="B4194" s="59"/>
      <c r="C4194" s="59"/>
      <c r="D4194" s="13"/>
      <c r="E4194" s="13"/>
    </row>
    <row r="4195" spans="1:5" ht="12.75">
      <c r="A4195" s="34">
        <v>4189</v>
      </c>
      <c r="B4195" s="59"/>
      <c r="C4195" s="59"/>
      <c r="D4195" s="13"/>
      <c r="E4195" s="13"/>
    </row>
    <row r="4196" spans="1:5" ht="12.75">
      <c r="A4196" s="34">
        <v>4190</v>
      </c>
      <c r="B4196" s="59"/>
      <c r="C4196" s="59"/>
      <c r="D4196" s="13"/>
      <c r="E4196" s="13"/>
    </row>
    <row r="4197" spans="1:5" ht="12.75">
      <c r="A4197" s="34">
        <v>4191</v>
      </c>
      <c r="B4197" s="59"/>
      <c r="C4197" s="59"/>
      <c r="D4197" s="13"/>
      <c r="E4197" s="13"/>
    </row>
    <row r="4198" spans="1:5" ht="12.75">
      <c r="A4198" s="34">
        <v>4192</v>
      </c>
      <c r="B4198" s="59"/>
      <c r="C4198" s="59"/>
      <c r="D4198" s="13"/>
      <c r="E4198" s="13"/>
    </row>
    <row r="4199" spans="1:5" ht="12.75">
      <c r="A4199" s="34">
        <v>4193</v>
      </c>
      <c r="B4199" s="59"/>
      <c r="C4199" s="59"/>
      <c r="D4199" s="13"/>
      <c r="E4199" s="13"/>
    </row>
    <row r="4200" spans="1:5" ht="12.75">
      <c r="A4200" s="34">
        <v>4194</v>
      </c>
      <c r="B4200" s="59"/>
      <c r="C4200" s="59"/>
      <c r="D4200" s="13"/>
      <c r="E4200" s="13"/>
    </row>
    <row r="4201" spans="1:5" ht="12.75">
      <c r="A4201" s="34">
        <v>4195</v>
      </c>
      <c r="B4201" s="59"/>
      <c r="C4201" s="59"/>
      <c r="D4201" s="13"/>
      <c r="E4201" s="13"/>
    </row>
    <row r="4202" spans="1:5" ht="12.75">
      <c r="A4202" s="34">
        <v>4196</v>
      </c>
      <c r="B4202" s="59"/>
      <c r="C4202" s="59"/>
      <c r="D4202" s="13"/>
      <c r="E4202" s="13"/>
    </row>
    <row r="4203" spans="1:5" ht="12.75">
      <c r="A4203" s="34">
        <v>4197</v>
      </c>
      <c r="B4203" s="59"/>
      <c r="C4203" s="59"/>
      <c r="D4203" s="13"/>
      <c r="E4203" s="13"/>
    </row>
    <row r="4204" spans="1:5" ht="12.75">
      <c r="A4204" s="34">
        <v>4198</v>
      </c>
      <c r="B4204" s="59"/>
      <c r="C4204" s="59"/>
      <c r="D4204" s="13"/>
      <c r="E4204" s="13"/>
    </row>
    <row r="4205" spans="1:5" ht="12.75">
      <c r="A4205" s="34">
        <v>4199</v>
      </c>
      <c r="B4205" s="59"/>
      <c r="C4205" s="59"/>
      <c r="D4205" s="13"/>
      <c r="E4205" s="13"/>
    </row>
    <row r="4206" spans="1:5" ht="12.75">
      <c r="A4206" s="34">
        <v>4200</v>
      </c>
      <c r="B4206" s="59"/>
      <c r="C4206" s="59"/>
      <c r="D4206" s="13"/>
      <c r="E4206" s="13"/>
    </row>
    <row r="4207" spans="1:5" ht="12.75">
      <c r="A4207" s="34">
        <v>4201</v>
      </c>
      <c r="B4207" s="59"/>
      <c r="C4207" s="59"/>
      <c r="D4207" s="13"/>
      <c r="E4207" s="13"/>
    </row>
    <row r="4208" spans="1:5" ht="12.75">
      <c r="A4208" s="34">
        <v>4202</v>
      </c>
      <c r="B4208" s="59"/>
      <c r="C4208" s="59"/>
      <c r="D4208" s="13"/>
      <c r="E4208" s="13"/>
    </row>
    <row r="4209" spans="1:5" ht="12.75">
      <c r="A4209" s="34">
        <v>4203</v>
      </c>
      <c r="B4209" s="59"/>
      <c r="C4209" s="59"/>
      <c r="D4209" s="13"/>
      <c r="E4209" s="13"/>
    </row>
    <row r="4210" spans="1:5" ht="12.75">
      <c r="A4210" s="34">
        <v>4204</v>
      </c>
      <c r="B4210" s="59"/>
      <c r="C4210" s="59"/>
      <c r="D4210" s="13"/>
      <c r="E4210" s="13"/>
    </row>
    <row r="4211" spans="1:5" ht="12.75">
      <c r="A4211" s="34">
        <v>4205</v>
      </c>
      <c r="B4211" s="59"/>
      <c r="C4211" s="59"/>
      <c r="D4211" s="13"/>
      <c r="E4211" s="13"/>
    </row>
    <row r="4212" spans="1:5" ht="12.75">
      <c r="A4212" s="34">
        <v>4206</v>
      </c>
      <c r="B4212" s="59"/>
      <c r="C4212" s="59"/>
      <c r="D4212" s="13"/>
      <c r="E4212" s="13"/>
    </row>
    <row r="4213" spans="1:5" ht="12.75">
      <c r="A4213" s="34">
        <v>4207</v>
      </c>
      <c r="B4213" s="59"/>
      <c r="C4213" s="59"/>
      <c r="D4213" s="13"/>
      <c r="E4213" s="13"/>
    </row>
    <row r="4214" spans="1:5" ht="12.75">
      <c r="A4214" s="34">
        <v>4208</v>
      </c>
      <c r="B4214" s="59"/>
      <c r="C4214" s="59"/>
      <c r="D4214" s="13"/>
      <c r="E4214" s="13"/>
    </row>
    <row r="4215" spans="1:5" ht="12.75">
      <c r="A4215" s="34">
        <v>4209</v>
      </c>
      <c r="B4215" s="59"/>
      <c r="C4215" s="59"/>
      <c r="D4215" s="13"/>
      <c r="E4215" s="13"/>
    </row>
    <row r="4216" spans="1:5" ht="12.75">
      <c r="A4216" s="34">
        <v>4210</v>
      </c>
      <c r="B4216" s="59"/>
      <c r="C4216" s="59"/>
      <c r="D4216" s="13"/>
      <c r="E4216" s="13"/>
    </row>
    <row r="4217" spans="1:5" ht="12.75">
      <c r="A4217" s="34">
        <v>4211</v>
      </c>
      <c r="B4217" s="59"/>
      <c r="C4217" s="59"/>
      <c r="D4217" s="13"/>
      <c r="E4217" s="13"/>
    </row>
    <row r="4218" spans="1:5" ht="12.75">
      <c r="A4218" s="34">
        <v>4212</v>
      </c>
      <c r="B4218" s="59"/>
      <c r="C4218" s="59"/>
      <c r="D4218" s="13"/>
      <c r="E4218" s="13"/>
    </row>
    <row r="4219" spans="1:5" ht="12.75">
      <c r="A4219" s="34">
        <v>4213</v>
      </c>
      <c r="B4219" s="59"/>
      <c r="C4219" s="59"/>
      <c r="D4219" s="13"/>
      <c r="E4219" s="13"/>
    </row>
    <row r="4220" spans="1:5" ht="12.75">
      <c r="A4220" s="34">
        <v>4214</v>
      </c>
      <c r="B4220" s="59"/>
      <c r="C4220" s="59"/>
      <c r="D4220" s="13"/>
      <c r="E4220" s="13"/>
    </row>
    <row r="4221" spans="1:5" ht="12.75">
      <c r="A4221" s="34">
        <v>4215</v>
      </c>
      <c r="B4221" s="59"/>
      <c r="C4221" s="59"/>
      <c r="D4221" s="13"/>
      <c r="E4221" s="13"/>
    </row>
    <row r="4222" spans="1:5" ht="12.75">
      <c r="A4222" s="34">
        <v>4216</v>
      </c>
      <c r="B4222" s="59"/>
      <c r="C4222" s="59"/>
      <c r="D4222" s="13"/>
      <c r="E4222" s="13"/>
    </row>
    <row r="4223" spans="1:5" ht="12.75">
      <c r="A4223" s="34">
        <v>4217</v>
      </c>
      <c r="B4223" s="59"/>
      <c r="C4223" s="59"/>
      <c r="D4223" s="13"/>
      <c r="E4223" s="13"/>
    </row>
    <row r="4224" spans="1:5" ht="12.75">
      <c r="A4224" s="34">
        <v>4218</v>
      </c>
      <c r="B4224" s="59"/>
      <c r="C4224" s="59"/>
      <c r="D4224" s="13"/>
      <c r="E4224" s="13"/>
    </row>
    <row r="4225" spans="1:5" ht="12.75">
      <c r="A4225" s="34">
        <v>4219</v>
      </c>
      <c r="B4225" s="59"/>
      <c r="C4225" s="59"/>
      <c r="D4225" s="13"/>
      <c r="E4225" s="13"/>
    </row>
    <row r="4226" spans="1:5" ht="12.75">
      <c r="A4226" s="34">
        <v>4220</v>
      </c>
      <c r="B4226" s="59"/>
      <c r="C4226" s="59"/>
      <c r="D4226" s="13"/>
      <c r="E4226" s="13"/>
    </row>
    <row r="4227" spans="1:5" ht="12.75">
      <c r="A4227" s="34">
        <v>4221</v>
      </c>
      <c r="B4227" s="59"/>
      <c r="C4227" s="59"/>
      <c r="D4227" s="13"/>
      <c r="E4227" s="13"/>
    </row>
    <row r="4228" spans="1:5" ht="12.75">
      <c r="A4228" s="34">
        <v>4222</v>
      </c>
      <c r="B4228" s="59"/>
      <c r="C4228" s="59"/>
      <c r="D4228" s="13"/>
      <c r="E4228" s="13"/>
    </row>
    <row r="4229" spans="1:5" ht="12.75">
      <c r="A4229" s="34">
        <v>4223</v>
      </c>
      <c r="B4229" s="59"/>
      <c r="C4229" s="59"/>
      <c r="D4229" s="13"/>
      <c r="E4229" s="13"/>
    </row>
    <row r="4230" spans="1:5" ht="12.75">
      <c r="A4230" s="34">
        <v>4224</v>
      </c>
      <c r="B4230" s="59"/>
      <c r="C4230" s="59"/>
      <c r="D4230" s="13"/>
      <c r="E4230" s="13"/>
    </row>
    <row r="4231" spans="1:5" ht="12.75">
      <c r="A4231" s="34">
        <v>4225</v>
      </c>
      <c r="B4231" s="59"/>
      <c r="C4231" s="59"/>
      <c r="D4231" s="13"/>
      <c r="E4231" s="13"/>
    </row>
    <row r="4232" spans="1:5" ht="12.75">
      <c r="A4232" s="34">
        <v>4226</v>
      </c>
      <c r="B4232" s="59"/>
      <c r="C4232" s="59"/>
      <c r="D4232" s="13"/>
      <c r="E4232" s="13"/>
    </row>
    <row r="4233" spans="1:5" ht="12.75">
      <c r="A4233" s="34">
        <v>4227</v>
      </c>
      <c r="B4233" s="59"/>
      <c r="C4233" s="59"/>
      <c r="D4233" s="13"/>
      <c r="E4233" s="13"/>
    </row>
    <row r="4234" spans="1:5" ht="12.75">
      <c r="A4234" s="34">
        <v>4228</v>
      </c>
      <c r="B4234" s="59"/>
      <c r="C4234" s="59"/>
      <c r="D4234" s="13"/>
      <c r="E4234" s="13"/>
    </row>
    <row r="4235" spans="1:5" ht="12.75">
      <c r="A4235" s="34">
        <v>4229</v>
      </c>
      <c r="B4235" s="59"/>
      <c r="C4235" s="59"/>
      <c r="D4235" s="13"/>
      <c r="E4235" s="13"/>
    </row>
    <row r="4236" spans="1:5" ht="12.75">
      <c r="A4236" s="34">
        <v>4230</v>
      </c>
      <c r="B4236" s="59"/>
      <c r="C4236" s="59"/>
      <c r="D4236" s="13"/>
      <c r="E4236" s="13"/>
    </row>
    <row r="4237" spans="1:5" ht="12.75">
      <c r="A4237" s="34">
        <v>4231</v>
      </c>
      <c r="B4237" s="59"/>
      <c r="C4237" s="59"/>
      <c r="D4237" s="13"/>
      <c r="E4237" s="13"/>
    </row>
    <row r="4238" spans="1:5" ht="12.75">
      <c r="A4238" s="34">
        <v>4232</v>
      </c>
      <c r="B4238" s="59"/>
      <c r="C4238" s="59"/>
      <c r="D4238" s="13"/>
      <c r="E4238" s="13"/>
    </row>
    <row r="4239" spans="1:5" ht="12.75">
      <c r="A4239" s="34">
        <v>4233</v>
      </c>
      <c r="B4239" s="59"/>
      <c r="C4239" s="59"/>
      <c r="D4239" s="13"/>
      <c r="E4239" s="13"/>
    </row>
    <row r="4240" spans="1:5" ht="12.75">
      <c r="A4240" s="34">
        <v>4234</v>
      </c>
      <c r="B4240" s="59"/>
      <c r="C4240" s="59"/>
      <c r="D4240" s="13"/>
      <c r="E4240" s="13"/>
    </row>
    <row r="4241" spans="1:5" ht="12.75">
      <c r="A4241" s="34">
        <v>4235</v>
      </c>
      <c r="B4241" s="59"/>
      <c r="C4241" s="59"/>
      <c r="D4241" s="13"/>
      <c r="E4241" s="13"/>
    </row>
    <row r="4242" spans="1:5" ht="12.75">
      <c r="A4242" s="34">
        <v>4236</v>
      </c>
      <c r="B4242" s="59"/>
      <c r="C4242" s="59"/>
      <c r="D4242" s="13"/>
      <c r="E4242" s="13"/>
    </row>
    <row r="4243" spans="1:5" ht="12.75">
      <c r="A4243" s="34">
        <v>4237</v>
      </c>
      <c r="B4243" s="59"/>
      <c r="C4243" s="59"/>
      <c r="D4243" s="13"/>
      <c r="E4243" s="13"/>
    </row>
    <row r="4244" spans="1:5" ht="12.75">
      <c r="A4244" s="34">
        <v>4238</v>
      </c>
      <c r="B4244" s="59"/>
      <c r="C4244" s="59"/>
      <c r="D4244" s="13"/>
      <c r="E4244" s="13"/>
    </row>
    <row r="4245" spans="1:5" ht="12.75">
      <c r="A4245" s="34">
        <v>4239</v>
      </c>
      <c r="B4245" s="59"/>
      <c r="C4245" s="59"/>
      <c r="D4245" s="13"/>
      <c r="E4245" s="13"/>
    </row>
    <row r="4246" spans="1:5" ht="12.75">
      <c r="A4246" s="34">
        <v>4240</v>
      </c>
      <c r="B4246" s="59"/>
      <c r="C4246" s="59"/>
      <c r="D4246" s="13"/>
      <c r="E4246" s="13"/>
    </row>
    <row r="4247" spans="1:5" ht="12.75">
      <c r="A4247" s="34">
        <v>4241</v>
      </c>
      <c r="B4247" s="59"/>
      <c r="C4247" s="59"/>
      <c r="D4247" s="13"/>
      <c r="E4247" s="13"/>
    </row>
    <row r="4248" spans="1:5" ht="12.75">
      <c r="A4248" s="34">
        <v>4242</v>
      </c>
      <c r="B4248" s="59"/>
      <c r="C4248" s="59"/>
      <c r="D4248" s="13"/>
      <c r="E4248" s="13"/>
    </row>
    <row r="4249" spans="1:5" ht="12.75">
      <c r="A4249" s="34">
        <v>4243</v>
      </c>
      <c r="B4249" s="59"/>
      <c r="C4249" s="59"/>
      <c r="D4249" s="13"/>
      <c r="E4249" s="13"/>
    </row>
    <row r="4250" spans="1:5" ht="12.75">
      <c r="A4250" s="34">
        <v>4244</v>
      </c>
      <c r="B4250" s="59"/>
      <c r="C4250" s="59"/>
      <c r="D4250" s="13"/>
      <c r="E4250" s="13"/>
    </row>
    <row r="4251" spans="1:5" ht="12.75">
      <c r="A4251" s="34">
        <v>4245</v>
      </c>
      <c r="B4251" s="59"/>
      <c r="C4251" s="59"/>
      <c r="D4251" s="13"/>
      <c r="E4251" s="13"/>
    </row>
    <row r="4252" spans="1:5" ht="12.75">
      <c r="A4252" s="34">
        <v>4246</v>
      </c>
      <c r="B4252" s="59"/>
      <c r="C4252" s="59"/>
      <c r="D4252" s="13"/>
      <c r="E4252" s="13"/>
    </row>
    <row r="4253" spans="1:5" ht="12.75">
      <c r="A4253" s="34">
        <v>4247</v>
      </c>
      <c r="B4253" s="59"/>
      <c r="C4253" s="59"/>
      <c r="D4253" s="13"/>
      <c r="E4253" s="13"/>
    </row>
    <row r="4254" spans="1:5" ht="12.75">
      <c r="A4254" s="34">
        <v>4248</v>
      </c>
      <c r="B4254" s="59"/>
      <c r="C4254" s="59"/>
      <c r="D4254" s="13"/>
      <c r="E4254" s="13"/>
    </row>
    <row r="4255" spans="1:5" ht="12.75">
      <c r="A4255" s="34">
        <v>4249</v>
      </c>
      <c r="B4255" s="59"/>
      <c r="C4255" s="59"/>
      <c r="D4255" s="13"/>
      <c r="E4255" s="13"/>
    </row>
    <row r="4256" spans="1:5" ht="12.75">
      <c r="A4256" s="34">
        <v>4250</v>
      </c>
      <c r="B4256" s="59"/>
      <c r="C4256" s="59"/>
      <c r="D4256" s="13"/>
      <c r="E4256" s="13"/>
    </row>
    <row r="4257" spans="1:5" ht="12.75">
      <c r="A4257" s="34">
        <v>4251</v>
      </c>
      <c r="B4257" s="59"/>
      <c r="C4257" s="59"/>
      <c r="D4257" s="13"/>
      <c r="E4257" s="13"/>
    </row>
    <row r="4258" spans="1:5" ht="12.75">
      <c r="A4258" s="34">
        <v>4252</v>
      </c>
      <c r="B4258" s="59"/>
      <c r="C4258" s="59"/>
      <c r="D4258" s="13"/>
      <c r="E4258" s="13"/>
    </row>
    <row r="4259" spans="1:5" ht="12.75">
      <c r="A4259" s="34">
        <v>4253</v>
      </c>
      <c r="B4259" s="59"/>
      <c r="C4259" s="59"/>
      <c r="D4259" s="13"/>
      <c r="E4259" s="13"/>
    </row>
    <row r="4260" spans="1:5" ht="12.75">
      <c r="A4260" s="34">
        <v>4254</v>
      </c>
      <c r="B4260" s="59"/>
      <c r="C4260" s="59"/>
      <c r="D4260" s="13"/>
      <c r="E4260" s="13"/>
    </row>
    <row r="4261" spans="1:5" ht="12.75">
      <c r="A4261" s="34">
        <v>4255</v>
      </c>
      <c r="B4261" s="59"/>
      <c r="C4261" s="59"/>
      <c r="D4261" s="13"/>
      <c r="E4261" s="13"/>
    </row>
    <row r="4262" spans="1:5" ht="12.75">
      <c r="A4262" s="34">
        <v>4256</v>
      </c>
      <c r="B4262" s="59"/>
      <c r="C4262" s="59"/>
      <c r="D4262" s="13"/>
      <c r="E4262" s="13"/>
    </row>
    <row r="4263" spans="1:5" ht="12.75">
      <c r="A4263" s="34">
        <v>4257</v>
      </c>
      <c r="B4263" s="59"/>
      <c r="C4263" s="59"/>
      <c r="D4263" s="13"/>
      <c r="E4263" s="13"/>
    </row>
    <row r="4264" spans="1:5" ht="12.75">
      <c r="A4264" s="34">
        <v>4258</v>
      </c>
      <c r="B4264" s="59"/>
      <c r="C4264" s="59"/>
      <c r="D4264" s="13"/>
      <c r="E4264" s="13"/>
    </row>
    <row r="4265" spans="1:5" ht="12.75">
      <c r="A4265" s="34">
        <v>4259</v>
      </c>
      <c r="B4265" s="59"/>
      <c r="C4265" s="59"/>
      <c r="D4265" s="13"/>
      <c r="E4265" s="13"/>
    </row>
    <row r="4266" spans="1:5" ht="12.75">
      <c r="A4266" s="34">
        <v>4260</v>
      </c>
      <c r="B4266" s="59"/>
      <c r="C4266" s="59"/>
      <c r="D4266" s="13"/>
      <c r="E4266" s="13"/>
    </row>
    <row r="4267" spans="1:5" ht="12.75">
      <c r="A4267" s="34">
        <v>4261</v>
      </c>
      <c r="B4267" s="59"/>
      <c r="C4267" s="59"/>
      <c r="D4267" s="13"/>
      <c r="E4267" s="13"/>
    </row>
    <row r="4268" spans="1:5" ht="12.75">
      <c r="A4268" s="34">
        <v>4262</v>
      </c>
      <c r="B4268" s="59"/>
      <c r="C4268" s="59"/>
      <c r="D4268" s="13"/>
      <c r="E4268" s="13"/>
    </row>
    <row r="4269" spans="1:5" ht="12.75">
      <c r="A4269" s="34">
        <v>4263</v>
      </c>
      <c r="B4269" s="59"/>
      <c r="C4269" s="59"/>
      <c r="D4269" s="13"/>
      <c r="E4269" s="13"/>
    </row>
    <row r="4270" spans="1:5" ht="12.75">
      <c r="A4270" s="34">
        <v>4264</v>
      </c>
      <c r="B4270" s="59"/>
      <c r="C4270" s="59"/>
      <c r="D4270" s="13"/>
      <c r="E4270" s="13"/>
    </row>
    <row r="4271" spans="1:5" ht="12.75">
      <c r="A4271" s="34">
        <v>4265</v>
      </c>
      <c r="B4271" s="59"/>
      <c r="C4271" s="59"/>
      <c r="D4271" s="13"/>
      <c r="E4271" s="13"/>
    </row>
    <row r="4272" spans="1:5" ht="12.75">
      <c r="A4272" s="34">
        <v>4266</v>
      </c>
      <c r="B4272" s="59"/>
      <c r="C4272" s="59"/>
      <c r="D4272" s="13"/>
      <c r="E4272" s="13"/>
    </row>
    <row r="4273" spans="1:5" ht="12.75">
      <c r="A4273" s="34">
        <v>4267</v>
      </c>
      <c r="B4273" s="59"/>
      <c r="C4273" s="59"/>
      <c r="D4273" s="13"/>
      <c r="E4273" s="13"/>
    </row>
    <row r="4274" spans="1:5" ht="12.75">
      <c r="A4274" s="34">
        <v>4268</v>
      </c>
      <c r="B4274" s="59"/>
      <c r="C4274" s="59"/>
      <c r="D4274" s="13"/>
      <c r="E4274" s="13"/>
    </row>
    <row r="4275" spans="1:5" ht="12.75">
      <c r="A4275" s="34">
        <v>4269</v>
      </c>
      <c r="B4275" s="59"/>
      <c r="C4275" s="59"/>
      <c r="D4275" s="13"/>
      <c r="E4275" s="13"/>
    </row>
    <row r="4276" spans="1:5" ht="12.75">
      <c r="A4276" s="34">
        <v>4270</v>
      </c>
      <c r="B4276" s="59"/>
      <c r="C4276" s="59"/>
      <c r="D4276" s="13"/>
      <c r="E4276" s="13"/>
    </row>
    <row r="4277" spans="1:5" ht="12.75">
      <c r="A4277" s="34">
        <v>4271</v>
      </c>
      <c r="B4277" s="59"/>
      <c r="C4277" s="59"/>
      <c r="D4277" s="13"/>
      <c r="E4277" s="13"/>
    </row>
    <row r="4278" spans="1:5" ht="12.75">
      <c r="A4278" s="34">
        <v>4272</v>
      </c>
      <c r="B4278" s="59"/>
      <c r="C4278" s="59"/>
      <c r="D4278" s="13"/>
      <c r="E4278" s="13"/>
    </row>
    <row r="4279" spans="1:5" ht="12.75">
      <c r="A4279" s="34">
        <v>4273</v>
      </c>
      <c r="B4279" s="59"/>
      <c r="C4279" s="59"/>
      <c r="D4279" s="13"/>
      <c r="E4279" s="13"/>
    </row>
    <row r="4280" spans="1:5" ht="12.75">
      <c r="A4280" s="34">
        <v>4274</v>
      </c>
      <c r="B4280" s="59"/>
      <c r="C4280" s="59"/>
      <c r="D4280" s="13"/>
      <c r="E4280" s="13"/>
    </row>
    <row r="4281" spans="1:5" ht="12.75">
      <c r="A4281" s="34">
        <v>4275</v>
      </c>
      <c r="B4281" s="59"/>
      <c r="C4281" s="59"/>
      <c r="D4281" s="13"/>
      <c r="E4281" s="13"/>
    </row>
    <row r="4282" spans="1:5" ht="12.75">
      <c r="A4282" s="34">
        <v>4276</v>
      </c>
      <c r="B4282" s="59"/>
      <c r="C4282" s="59"/>
      <c r="D4282" s="13"/>
      <c r="E4282" s="13"/>
    </row>
    <row r="4283" spans="1:5" ht="12.75">
      <c r="A4283" s="34">
        <v>4277</v>
      </c>
      <c r="B4283" s="59"/>
      <c r="C4283" s="59"/>
      <c r="D4283" s="13"/>
      <c r="E4283" s="13"/>
    </row>
    <row r="4284" spans="1:5" ht="12.75">
      <c r="A4284" s="34">
        <v>4278</v>
      </c>
      <c r="B4284" s="59"/>
      <c r="C4284" s="59"/>
      <c r="D4284" s="13"/>
      <c r="E4284" s="13"/>
    </row>
    <row r="4285" spans="1:5" ht="12.75">
      <c r="A4285" s="34">
        <v>4279</v>
      </c>
      <c r="B4285" s="59"/>
      <c r="C4285" s="59"/>
      <c r="D4285" s="13"/>
      <c r="E4285" s="13"/>
    </row>
    <row r="4286" spans="1:5" ht="12.75">
      <c r="A4286" s="34">
        <v>4280</v>
      </c>
      <c r="B4286" s="59"/>
      <c r="C4286" s="59"/>
      <c r="D4286" s="13"/>
      <c r="E4286" s="13"/>
    </row>
    <row r="4287" spans="1:5" ht="12.75">
      <c r="A4287" s="34">
        <v>4281</v>
      </c>
      <c r="B4287" s="59"/>
      <c r="C4287" s="59"/>
      <c r="D4287" s="13"/>
      <c r="E4287" s="13"/>
    </row>
    <row r="4288" spans="1:5" ht="12.75">
      <c r="A4288" s="34">
        <v>4282</v>
      </c>
      <c r="B4288" s="59"/>
      <c r="C4288" s="59"/>
      <c r="D4288" s="13"/>
      <c r="E4288" s="13"/>
    </row>
    <row r="4289" spans="1:5" ht="12.75">
      <c r="A4289" s="34">
        <v>4283</v>
      </c>
      <c r="B4289" s="59"/>
      <c r="C4289" s="59"/>
      <c r="D4289" s="13"/>
      <c r="E4289" s="13"/>
    </row>
    <row r="4290" spans="1:5" ht="12.75">
      <c r="A4290" s="34">
        <v>4284</v>
      </c>
      <c r="B4290" s="59"/>
      <c r="C4290" s="59"/>
      <c r="D4290" s="13"/>
      <c r="E4290" s="13"/>
    </row>
    <row r="4291" spans="1:5" ht="12.75">
      <c r="A4291" s="34">
        <v>4285</v>
      </c>
      <c r="B4291" s="59"/>
      <c r="C4291" s="59"/>
      <c r="D4291" s="13"/>
      <c r="E4291" s="13"/>
    </row>
    <row r="4292" spans="1:5" ht="12.75">
      <c r="A4292" s="34">
        <v>4286</v>
      </c>
      <c r="B4292" s="59"/>
      <c r="C4292" s="59"/>
      <c r="D4292" s="13"/>
      <c r="E4292" s="13"/>
    </row>
    <row r="4293" spans="1:5" ht="12.75">
      <c r="A4293" s="34">
        <v>4287</v>
      </c>
      <c r="B4293" s="59"/>
      <c r="C4293" s="59"/>
      <c r="D4293" s="13"/>
      <c r="E4293" s="13"/>
    </row>
    <row r="4294" spans="1:5" ht="12.75">
      <c r="A4294" s="34">
        <v>4288</v>
      </c>
      <c r="B4294" s="59"/>
      <c r="C4294" s="59"/>
      <c r="D4294" s="13"/>
      <c r="E4294" s="13"/>
    </row>
    <row r="4295" spans="1:5" ht="12.75">
      <c r="A4295" s="34">
        <v>4289</v>
      </c>
      <c r="B4295" s="59"/>
      <c r="C4295" s="59"/>
      <c r="D4295" s="13"/>
      <c r="E4295" s="13"/>
    </row>
    <row r="4296" spans="1:5" ht="12.75">
      <c r="A4296" s="34">
        <v>4290</v>
      </c>
      <c r="B4296" s="59"/>
      <c r="C4296" s="59"/>
      <c r="D4296" s="13"/>
      <c r="E4296" s="13"/>
    </row>
    <row r="4297" spans="1:5" ht="12.75">
      <c r="A4297" s="34">
        <v>4291</v>
      </c>
      <c r="B4297" s="59"/>
      <c r="C4297" s="59"/>
      <c r="D4297" s="13"/>
      <c r="E4297" s="13"/>
    </row>
    <row r="4298" spans="1:5" ht="12.75">
      <c r="A4298" s="34">
        <v>4292</v>
      </c>
      <c r="B4298" s="59"/>
      <c r="C4298" s="59"/>
      <c r="D4298" s="13"/>
      <c r="E4298" s="13"/>
    </row>
    <row r="4299" spans="1:5" ht="12.75">
      <c r="A4299" s="34">
        <v>4293</v>
      </c>
      <c r="B4299" s="59"/>
      <c r="C4299" s="59"/>
      <c r="D4299" s="13"/>
      <c r="E4299" s="13"/>
    </row>
    <row r="4300" spans="1:5" ht="12.75">
      <c r="A4300" s="34">
        <v>4294</v>
      </c>
      <c r="B4300" s="59"/>
      <c r="C4300" s="59"/>
      <c r="D4300" s="13"/>
      <c r="E4300" s="13"/>
    </row>
    <row r="4301" spans="1:5" ht="12.75">
      <c r="A4301" s="34">
        <v>4295</v>
      </c>
      <c r="B4301" s="59"/>
      <c r="C4301" s="59"/>
      <c r="D4301" s="13"/>
      <c r="E4301" s="13"/>
    </row>
    <row r="4302" spans="1:5" ht="12.75">
      <c r="A4302" s="34">
        <v>4296</v>
      </c>
      <c r="B4302" s="59"/>
      <c r="C4302" s="59"/>
      <c r="D4302" s="13"/>
      <c r="E4302" s="13"/>
    </row>
    <row r="4303" spans="1:5" ht="12.75">
      <c r="A4303" s="34">
        <v>4297</v>
      </c>
      <c r="B4303" s="59"/>
      <c r="C4303" s="59"/>
      <c r="D4303" s="13"/>
      <c r="E4303" s="13"/>
    </row>
    <row r="4304" spans="1:5" ht="12.75">
      <c r="A4304" s="34">
        <v>4298</v>
      </c>
      <c r="B4304" s="59"/>
      <c r="C4304" s="59"/>
      <c r="D4304" s="13"/>
      <c r="E4304" s="13"/>
    </row>
    <row r="4305" spans="1:5" ht="12.75">
      <c r="A4305" s="34">
        <v>4299</v>
      </c>
      <c r="B4305" s="59"/>
      <c r="C4305" s="59"/>
      <c r="D4305" s="13"/>
      <c r="E4305" s="13"/>
    </row>
    <row r="4306" spans="1:5" ht="12.75">
      <c r="A4306" s="34">
        <v>4300</v>
      </c>
      <c r="B4306" s="59"/>
      <c r="C4306" s="59"/>
      <c r="D4306" s="13"/>
      <c r="E4306" s="13"/>
    </row>
    <row r="4307" spans="1:5" ht="12.75">
      <c r="A4307" s="34">
        <v>4301</v>
      </c>
      <c r="B4307" s="59"/>
      <c r="C4307" s="59"/>
      <c r="D4307" s="13"/>
      <c r="E4307" s="13"/>
    </row>
    <row r="4308" spans="1:5" ht="12.75">
      <c r="A4308" s="34">
        <v>4302</v>
      </c>
      <c r="B4308" s="59"/>
      <c r="C4308" s="59"/>
      <c r="D4308" s="13"/>
      <c r="E4308" s="13"/>
    </row>
    <row r="4309" spans="1:5" ht="12.75">
      <c r="A4309" s="34">
        <v>4303</v>
      </c>
      <c r="B4309" s="59"/>
      <c r="C4309" s="59"/>
      <c r="D4309" s="13"/>
      <c r="E4309" s="13"/>
    </row>
    <row r="4310" spans="1:5" ht="12.75">
      <c r="A4310" s="34">
        <v>4304</v>
      </c>
      <c r="B4310" s="59"/>
      <c r="C4310" s="59"/>
      <c r="D4310" s="13"/>
      <c r="E4310" s="13"/>
    </row>
    <row r="4311" spans="1:5" ht="12.75">
      <c r="A4311" s="34">
        <v>4305</v>
      </c>
      <c r="B4311" s="59"/>
      <c r="C4311" s="59"/>
      <c r="D4311" s="13"/>
      <c r="E4311" s="13"/>
    </row>
    <row r="4312" spans="1:5" ht="12.75">
      <c r="A4312" s="34">
        <v>4306</v>
      </c>
      <c r="B4312" s="59"/>
      <c r="C4312" s="59"/>
      <c r="D4312" s="13"/>
      <c r="E4312" s="13"/>
    </row>
    <row r="4313" spans="1:5" ht="12.75">
      <c r="A4313" s="34">
        <v>4307</v>
      </c>
      <c r="B4313" s="59"/>
      <c r="C4313" s="59"/>
      <c r="D4313" s="13"/>
      <c r="E4313" s="13"/>
    </row>
    <row r="4314" spans="1:5" ht="12.75">
      <c r="A4314" s="34">
        <v>4308</v>
      </c>
      <c r="B4314" s="59"/>
      <c r="C4314" s="59"/>
      <c r="D4314" s="13"/>
      <c r="E4314" s="13"/>
    </row>
    <row r="4315" spans="1:5" ht="12.75">
      <c r="A4315" s="34">
        <v>4309</v>
      </c>
      <c r="B4315" s="59"/>
      <c r="C4315" s="59"/>
      <c r="D4315" s="13"/>
      <c r="E4315" s="13"/>
    </row>
    <row r="4316" spans="1:5" ht="12.75">
      <c r="A4316" s="34">
        <v>4310</v>
      </c>
      <c r="B4316" s="59"/>
      <c r="C4316" s="59"/>
      <c r="D4316" s="13"/>
      <c r="E4316" s="13"/>
    </row>
    <row r="4317" spans="1:5" ht="12.75">
      <c r="A4317" s="34">
        <v>4311</v>
      </c>
      <c r="B4317" s="59"/>
      <c r="C4317" s="59"/>
      <c r="D4317" s="13"/>
      <c r="E4317" s="13"/>
    </row>
    <row r="4318" spans="1:5" ht="12.75">
      <c r="A4318" s="34">
        <v>4312</v>
      </c>
      <c r="B4318" s="59"/>
      <c r="C4318" s="59"/>
      <c r="D4318" s="13"/>
      <c r="E4318" s="13"/>
    </row>
    <row r="4319" spans="1:5" ht="12.75">
      <c r="A4319" s="34">
        <v>4313</v>
      </c>
      <c r="B4319" s="59"/>
      <c r="C4319" s="59"/>
      <c r="D4319" s="13"/>
      <c r="E4319" s="13"/>
    </row>
    <row r="4320" spans="1:5" ht="12.75">
      <c r="A4320" s="34">
        <v>4314</v>
      </c>
      <c r="B4320" s="59"/>
      <c r="C4320" s="59"/>
      <c r="D4320" s="13"/>
      <c r="E4320" s="13"/>
    </row>
    <row r="4321" spans="1:5" ht="12.75">
      <c r="A4321" s="34">
        <v>4315</v>
      </c>
      <c r="B4321" s="59"/>
      <c r="C4321" s="59"/>
      <c r="D4321" s="13"/>
      <c r="E4321" s="13"/>
    </row>
    <row r="4322" spans="1:5" ht="12.75">
      <c r="A4322" s="34">
        <v>4316</v>
      </c>
      <c r="B4322" s="59"/>
      <c r="C4322" s="59"/>
      <c r="D4322" s="13"/>
      <c r="E4322" s="13"/>
    </row>
    <row r="4323" spans="1:5" ht="12.75">
      <c r="A4323" s="34">
        <v>4317</v>
      </c>
      <c r="B4323" s="59"/>
      <c r="C4323" s="59"/>
      <c r="D4323" s="13"/>
      <c r="E4323" s="13"/>
    </row>
    <row r="4324" spans="1:5" ht="12.75">
      <c r="A4324" s="34">
        <v>4318</v>
      </c>
      <c r="B4324" s="59"/>
      <c r="C4324" s="59"/>
      <c r="D4324" s="13"/>
      <c r="E4324" s="13"/>
    </row>
    <row r="4325" spans="1:5" ht="12.75">
      <c r="A4325" s="34">
        <v>4319</v>
      </c>
      <c r="B4325" s="59"/>
      <c r="C4325" s="59"/>
      <c r="D4325" s="13"/>
      <c r="E4325" s="13"/>
    </row>
    <row r="4326" spans="1:5" ht="12.75">
      <c r="A4326" s="34">
        <v>4320</v>
      </c>
      <c r="B4326" s="59"/>
      <c r="C4326" s="59"/>
      <c r="D4326" s="13"/>
      <c r="E4326" s="13"/>
    </row>
    <row r="4327" spans="1:5" ht="12.75">
      <c r="A4327" s="34">
        <v>4321</v>
      </c>
      <c r="B4327" s="59"/>
      <c r="C4327" s="59"/>
      <c r="D4327" s="13"/>
      <c r="E4327" s="13"/>
    </row>
    <row r="4328" spans="1:5" ht="12.75">
      <c r="A4328" s="34">
        <v>4322</v>
      </c>
      <c r="B4328" s="59"/>
      <c r="C4328" s="59"/>
      <c r="D4328" s="13"/>
      <c r="E4328" s="13"/>
    </row>
    <row r="4329" spans="1:5" ht="12.75">
      <c r="A4329" s="34">
        <v>4323</v>
      </c>
      <c r="B4329" s="59"/>
      <c r="C4329" s="59"/>
      <c r="D4329" s="13"/>
      <c r="E4329" s="13"/>
    </row>
    <row r="4330" spans="1:5" ht="12.75">
      <c r="A4330" s="34">
        <v>4324</v>
      </c>
      <c r="B4330" s="59"/>
      <c r="C4330" s="59"/>
      <c r="D4330" s="13"/>
      <c r="E4330" s="13"/>
    </row>
    <row r="4331" spans="1:5" ht="12.75">
      <c r="A4331" s="34">
        <v>4325</v>
      </c>
      <c r="B4331" s="59"/>
      <c r="C4331" s="59"/>
      <c r="D4331" s="13"/>
      <c r="E4331" s="13"/>
    </row>
    <row r="4332" spans="1:5" ht="12.75">
      <c r="A4332" s="34">
        <v>4326</v>
      </c>
      <c r="B4332" s="59"/>
      <c r="C4332" s="59"/>
      <c r="D4332" s="13"/>
      <c r="E4332" s="13"/>
    </row>
    <row r="4333" spans="1:5" ht="12.75">
      <c r="A4333" s="34">
        <v>4327</v>
      </c>
      <c r="B4333" s="59"/>
      <c r="C4333" s="59"/>
      <c r="D4333" s="13"/>
      <c r="E4333" s="13"/>
    </row>
    <row r="4334" spans="1:5" ht="12.75">
      <c r="A4334" s="34">
        <v>4328</v>
      </c>
      <c r="B4334" s="59"/>
      <c r="C4334" s="59"/>
      <c r="D4334" s="13"/>
      <c r="E4334" s="13"/>
    </row>
    <row r="4335" spans="1:5" ht="12.75">
      <c r="A4335" s="34">
        <v>4329</v>
      </c>
      <c r="B4335" s="59"/>
      <c r="C4335" s="59"/>
      <c r="D4335" s="13"/>
      <c r="E4335" s="13"/>
    </row>
    <row r="4336" spans="1:5" ht="12.75">
      <c r="A4336" s="34">
        <v>4330</v>
      </c>
      <c r="B4336" s="59"/>
      <c r="C4336" s="59"/>
      <c r="D4336" s="13"/>
      <c r="E4336" s="13"/>
    </row>
    <row r="4337" spans="1:5" ht="12.75">
      <c r="A4337" s="34">
        <v>4331</v>
      </c>
      <c r="B4337" s="59"/>
      <c r="C4337" s="59"/>
      <c r="D4337" s="13"/>
      <c r="E4337" s="13"/>
    </row>
    <row r="4338" spans="1:5" ht="12.75">
      <c r="A4338" s="34">
        <v>4332</v>
      </c>
      <c r="B4338" s="59"/>
      <c r="C4338" s="59"/>
      <c r="D4338" s="13"/>
      <c r="E4338" s="13"/>
    </row>
    <row r="4339" spans="1:5" ht="12.75">
      <c r="A4339" s="34">
        <v>4333</v>
      </c>
      <c r="B4339" s="59"/>
      <c r="C4339" s="59"/>
      <c r="D4339" s="13"/>
      <c r="E4339" s="13"/>
    </row>
    <row r="4340" spans="1:5" ht="12.75">
      <c r="A4340" s="34">
        <v>4334</v>
      </c>
      <c r="B4340" s="59"/>
      <c r="C4340" s="59"/>
      <c r="D4340" s="13"/>
      <c r="E4340" s="13"/>
    </row>
    <row r="4341" spans="1:5" ht="12.75">
      <c r="A4341" s="34">
        <v>4335</v>
      </c>
      <c r="B4341" s="59"/>
      <c r="C4341" s="59"/>
      <c r="D4341" s="13"/>
      <c r="E4341" s="13"/>
    </row>
    <row r="4342" spans="1:5" ht="12.75">
      <c r="A4342" s="34">
        <v>4336</v>
      </c>
      <c r="B4342" s="59"/>
      <c r="C4342" s="59"/>
      <c r="D4342" s="13"/>
      <c r="E4342" s="13"/>
    </row>
    <row r="4343" spans="1:5" ht="12.75">
      <c r="A4343" s="34">
        <v>4337</v>
      </c>
      <c r="B4343" s="59"/>
      <c r="C4343" s="59"/>
      <c r="D4343" s="13"/>
      <c r="E4343" s="13"/>
    </row>
    <row r="4344" spans="1:5" ht="12.75">
      <c r="A4344" s="34">
        <v>4338</v>
      </c>
      <c r="B4344" s="59"/>
      <c r="C4344" s="59"/>
      <c r="D4344" s="13"/>
      <c r="E4344" s="13"/>
    </row>
    <row r="4345" spans="1:5" ht="12.75">
      <c r="A4345" s="34">
        <v>4339</v>
      </c>
      <c r="B4345" s="59"/>
      <c r="C4345" s="59"/>
      <c r="D4345" s="13"/>
      <c r="E4345" s="13"/>
    </row>
    <row r="4346" spans="1:5" ht="12.75">
      <c r="A4346" s="34">
        <v>4340</v>
      </c>
      <c r="B4346" s="59"/>
      <c r="C4346" s="59"/>
      <c r="D4346" s="13"/>
      <c r="E4346" s="13"/>
    </row>
    <row r="4347" spans="1:5" ht="12.75">
      <c r="A4347" s="34">
        <v>4341</v>
      </c>
      <c r="B4347" s="59"/>
      <c r="C4347" s="59"/>
      <c r="D4347" s="13"/>
      <c r="E4347" s="13"/>
    </row>
    <row r="4348" spans="1:5" ht="12.75">
      <c r="A4348" s="34">
        <v>4342</v>
      </c>
      <c r="B4348" s="59"/>
      <c r="C4348" s="59"/>
      <c r="D4348" s="13"/>
      <c r="E4348" s="13"/>
    </row>
    <row r="4349" spans="1:5" ht="12.75">
      <c r="A4349" s="34">
        <v>4343</v>
      </c>
      <c r="B4349" s="59"/>
      <c r="C4349" s="59"/>
      <c r="D4349" s="13"/>
      <c r="E4349" s="13"/>
    </row>
    <row r="4350" spans="1:5" ht="12.75">
      <c r="A4350" s="34">
        <v>4344</v>
      </c>
      <c r="B4350" s="59"/>
      <c r="C4350" s="59"/>
      <c r="D4350" s="13"/>
      <c r="E4350" s="13"/>
    </row>
    <row r="4351" spans="1:5" ht="12.75">
      <c r="A4351" s="34">
        <v>4345</v>
      </c>
      <c r="B4351" s="59"/>
      <c r="C4351" s="59"/>
      <c r="D4351" s="13"/>
      <c r="E4351" s="13"/>
    </row>
    <row r="4352" spans="1:5" ht="12.75">
      <c r="A4352" s="34">
        <v>4346</v>
      </c>
      <c r="B4352" s="59"/>
      <c r="C4352" s="59"/>
      <c r="D4352" s="13"/>
      <c r="E4352" s="13"/>
    </row>
    <row r="4353" spans="1:5" ht="12.75">
      <c r="A4353" s="34">
        <v>4347</v>
      </c>
      <c r="B4353" s="59"/>
      <c r="C4353" s="59"/>
      <c r="D4353" s="13"/>
      <c r="E4353" s="13"/>
    </row>
    <row r="4354" spans="1:5" ht="12.75">
      <c r="A4354" s="34">
        <v>4348</v>
      </c>
      <c r="B4354" s="59"/>
      <c r="C4354" s="59"/>
      <c r="D4354" s="13"/>
      <c r="E4354" s="13"/>
    </row>
    <row r="4355" spans="1:5" ht="12.75">
      <c r="A4355" s="34">
        <v>4349</v>
      </c>
      <c r="B4355" s="59"/>
      <c r="C4355" s="59"/>
      <c r="D4355" s="13"/>
      <c r="E4355" s="13"/>
    </row>
    <row r="4356" spans="1:5" ht="12.75">
      <c r="A4356" s="34">
        <v>4350</v>
      </c>
      <c r="B4356" s="59"/>
      <c r="C4356" s="59"/>
      <c r="D4356" s="13"/>
      <c r="E4356" s="13"/>
    </row>
    <row r="4357" spans="1:5" ht="12.75">
      <c r="A4357" s="34">
        <v>4351</v>
      </c>
      <c r="B4357" s="59"/>
      <c r="C4357" s="59"/>
      <c r="D4357" s="13"/>
      <c r="E4357" s="13"/>
    </row>
    <row r="4358" spans="1:5" ht="12.75">
      <c r="A4358" s="34">
        <v>4352</v>
      </c>
      <c r="B4358" s="59"/>
      <c r="C4358" s="59"/>
      <c r="D4358" s="13"/>
      <c r="E4358" s="13"/>
    </row>
    <row r="4359" spans="1:5" ht="12.75">
      <c r="A4359" s="34">
        <v>4353</v>
      </c>
      <c r="B4359" s="59"/>
      <c r="C4359" s="59"/>
      <c r="D4359" s="13"/>
      <c r="E4359" s="13"/>
    </row>
    <row r="4360" spans="1:5" ht="12.75">
      <c r="A4360" s="34">
        <v>4354</v>
      </c>
      <c r="B4360" s="59"/>
      <c r="C4360" s="59"/>
      <c r="D4360" s="13"/>
      <c r="E4360" s="13"/>
    </row>
    <row r="4361" spans="1:5" ht="12.75">
      <c r="A4361" s="34">
        <v>4355</v>
      </c>
      <c r="B4361" s="59"/>
      <c r="C4361" s="59"/>
      <c r="D4361" s="13"/>
      <c r="E4361" s="13"/>
    </row>
    <row r="4362" spans="1:5" ht="12.75">
      <c r="A4362" s="34">
        <v>4356</v>
      </c>
      <c r="B4362" s="59"/>
      <c r="C4362" s="59"/>
      <c r="D4362" s="13"/>
      <c r="E4362" s="13"/>
    </row>
    <row r="4363" spans="1:5" ht="12.75">
      <c r="A4363" s="34">
        <v>4357</v>
      </c>
      <c r="B4363" s="59"/>
      <c r="C4363" s="59"/>
      <c r="D4363" s="13"/>
      <c r="E4363" s="13"/>
    </row>
    <row r="4364" spans="1:5" ht="12.75">
      <c r="A4364" s="34">
        <v>4358</v>
      </c>
      <c r="B4364" s="59"/>
      <c r="C4364" s="59"/>
      <c r="D4364" s="13"/>
      <c r="E4364" s="13"/>
    </row>
    <row r="4365" spans="1:5" ht="12.75">
      <c r="A4365" s="34">
        <v>4359</v>
      </c>
      <c r="B4365" s="59"/>
      <c r="C4365" s="59"/>
      <c r="D4365" s="13"/>
      <c r="E4365" s="13"/>
    </row>
    <row r="4366" spans="1:5" ht="12.75">
      <c r="A4366" s="34">
        <v>4360</v>
      </c>
      <c r="B4366" s="59"/>
      <c r="C4366" s="59"/>
      <c r="D4366" s="13"/>
      <c r="E4366" s="13"/>
    </row>
    <row r="4367" spans="1:5" ht="12.75">
      <c r="A4367" s="34">
        <v>4361</v>
      </c>
      <c r="B4367" s="59"/>
      <c r="C4367" s="59"/>
      <c r="D4367" s="13"/>
      <c r="E4367" s="13"/>
    </row>
    <row r="4368" spans="1:5" ht="12.75">
      <c r="A4368" s="34">
        <v>4362</v>
      </c>
      <c r="B4368" s="59"/>
      <c r="C4368" s="59"/>
      <c r="D4368" s="13"/>
      <c r="E4368" s="13"/>
    </row>
    <row r="4369" spans="1:5" ht="12.75">
      <c r="A4369" s="34">
        <v>4363</v>
      </c>
      <c r="B4369" s="59"/>
      <c r="C4369" s="59"/>
      <c r="D4369" s="13"/>
      <c r="E4369" s="13"/>
    </row>
    <row r="4370" spans="1:5" ht="12.75">
      <c r="A4370" s="34">
        <v>4364</v>
      </c>
      <c r="B4370" s="59"/>
      <c r="C4370" s="59"/>
      <c r="D4370" s="13"/>
      <c r="E4370" s="13"/>
    </row>
    <row r="4371" spans="1:5" ht="12.75">
      <c r="A4371" s="34">
        <v>4365</v>
      </c>
      <c r="B4371" s="59"/>
      <c r="C4371" s="59"/>
      <c r="D4371" s="13"/>
      <c r="E4371" s="13"/>
    </row>
    <row r="4372" spans="1:5" ht="12.75">
      <c r="A4372" s="34">
        <v>4366</v>
      </c>
      <c r="B4372" s="59"/>
      <c r="C4372" s="59"/>
      <c r="D4372" s="13"/>
      <c r="E4372" s="13"/>
    </row>
    <row r="4373" spans="1:5" ht="12.75">
      <c r="A4373" s="34">
        <v>4367</v>
      </c>
      <c r="B4373" s="59"/>
      <c r="C4373" s="59"/>
      <c r="D4373" s="13"/>
      <c r="E4373" s="13"/>
    </row>
    <row r="4374" spans="1:5" ht="12.75">
      <c r="A4374" s="34">
        <v>4368</v>
      </c>
      <c r="B4374" s="59"/>
      <c r="C4374" s="59"/>
      <c r="D4374" s="13"/>
      <c r="E4374" s="13"/>
    </row>
    <row r="4375" spans="1:5" ht="12.75">
      <c r="A4375" s="34">
        <v>4369</v>
      </c>
      <c r="B4375" s="59"/>
      <c r="C4375" s="59"/>
      <c r="D4375" s="13"/>
      <c r="E4375" s="13"/>
    </row>
    <row r="4376" spans="1:5" ht="12.75">
      <c r="A4376" s="34">
        <v>4370</v>
      </c>
      <c r="B4376" s="59"/>
      <c r="C4376" s="59"/>
      <c r="D4376" s="13"/>
      <c r="E4376" s="13"/>
    </row>
    <row r="4377" spans="1:5" ht="12.75">
      <c r="A4377" s="34">
        <v>4371</v>
      </c>
      <c r="B4377" s="59"/>
      <c r="C4377" s="59"/>
      <c r="D4377" s="13"/>
      <c r="E4377" s="13"/>
    </row>
    <row r="4378" spans="1:5" ht="12.75">
      <c r="A4378" s="34">
        <v>4372</v>
      </c>
      <c r="B4378" s="59"/>
      <c r="C4378" s="59"/>
      <c r="D4378" s="13"/>
      <c r="E4378" s="13"/>
    </row>
    <row r="4379" spans="1:5" ht="12.75">
      <c r="A4379" s="34">
        <v>4373</v>
      </c>
      <c r="B4379" s="59"/>
      <c r="C4379" s="59"/>
      <c r="D4379" s="13"/>
      <c r="E4379" s="13"/>
    </row>
    <row r="4380" spans="1:5" ht="12.75">
      <c r="A4380" s="34">
        <v>4374</v>
      </c>
      <c r="B4380" s="59"/>
      <c r="C4380" s="59"/>
      <c r="D4380" s="13"/>
      <c r="E4380" s="13"/>
    </row>
    <row r="4381" spans="1:5" ht="12.75">
      <c r="A4381" s="34">
        <v>4375</v>
      </c>
      <c r="B4381" s="59"/>
      <c r="C4381" s="59"/>
      <c r="D4381" s="13"/>
      <c r="E4381" s="13"/>
    </row>
    <row r="4382" spans="1:5" ht="12.75">
      <c r="A4382" s="34">
        <v>4376</v>
      </c>
      <c r="B4382" s="59"/>
      <c r="C4382" s="59"/>
      <c r="D4382" s="13"/>
      <c r="E4382" s="13"/>
    </row>
    <row r="4383" spans="1:5" ht="12.75">
      <c r="A4383" s="34">
        <v>4377</v>
      </c>
      <c r="B4383" s="59"/>
      <c r="C4383" s="59"/>
      <c r="D4383" s="13"/>
      <c r="E4383" s="13"/>
    </row>
    <row r="4384" spans="1:5" ht="12.75">
      <c r="A4384" s="34">
        <v>4378</v>
      </c>
      <c r="B4384" s="59"/>
      <c r="C4384" s="59"/>
      <c r="D4384" s="13"/>
      <c r="E4384" s="13"/>
    </row>
    <row r="4385" spans="1:5" ht="12.75">
      <c r="A4385" s="34">
        <v>4379</v>
      </c>
      <c r="B4385" s="59"/>
      <c r="C4385" s="59"/>
      <c r="D4385" s="13"/>
      <c r="E4385" s="13"/>
    </row>
    <row r="4386" spans="1:5" ht="12.75">
      <c r="A4386" s="34">
        <v>4380</v>
      </c>
      <c r="B4386" s="59"/>
      <c r="C4386" s="59"/>
      <c r="D4386" s="13"/>
      <c r="E4386" s="13"/>
    </row>
    <row r="4387" spans="1:5" ht="12.75">
      <c r="A4387" s="34">
        <v>4381</v>
      </c>
      <c r="B4387" s="59"/>
      <c r="C4387" s="59"/>
      <c r="D4387" s="13"/>
      <c r="E4387" s="13"/>
    </row>
    <row r="4388" spans="1:5" ht="12.75">
      <c r="A4388" s="34">
        <v>4382</v>
      </c>
      <c r="B4388" s="59"/>
      <c r="C4388" s="59"/>
      <c r="D4388" s="13"/>
      <c r="E4388" s="13"/>
    </row>
    <row r="4389" spans="1:5" ht="12.75">
      <c r="A4389" s="34">
        <v>4383</v>
      </c>
      <c r="B4389" s="59"/>
      <c r="C4389" s="59"/>
      <c r="D4389" s="13"/>
      <c r="E4389" s="13"/>
    </row>
    <row r="4390" spans="1:5" ht="12.75">
      <c r="A4390" s="34">
        <v>4384</v>
      </c>
      <c r="B4390" s="59"/>
      <c r="C4390" s="59"/>
      <c r="D4390" s="13"/>
      <c r="E4390" s="13"/>
    </row>
    <row r="4391" spans="1:5" ht="12.75">
      <c r="A4391" s="34">
        <v>4385</v>
      </c>
      <c r="B4391" s="59"/>
      <c r="C4391" s="59"/>
      <c r="D4391" s="13"/>
      <c r="E4391" s="13"/>
    </row>
    <row r="4392" spans="1:5" ht="12.75">
      <c r="A4392" s="34">
        <v>4386</v>
      </c>
      <c r="B4392" s="59"/>
      <c r="C4392" s="59"/>
      <c r="D4392" s="13"/>
      <c r="E4392" s="13"/>
    </row>
    <row r="4393" spans="1:5" ht="12.75">
      <c r="A4393" s="34">
        <v>4387</v>
      </c>
      <c r="B4393" s="59"/>
      <c r="C4393" s="59"/>
      <c r="D4393" s="13"/>
      <c r="E4393" s="13"/>
    </row>
    <row r="4394" spans="1:5" ht="12.75">
      <c r="A4394" s="34">
        <v>4388</v>
      </c>
      <c r="B4394" s="59"/>
      <c r="C4394" s="59"/>
      <c r="D4394" s="13"/>
      <c r="E4394" s="13"/>
    </row>
    <row r="4395" spans="1:5" ht="12.75">
      <c r="A4395" s="34">
        <v>4389</v>
      </c>
      <c r="B4395" s="59"/>
      <c r="C4395" s="59"/>
      <c r="D4395" s="13"/>
      <c r="E4395" s="13"/>
    </row>
    <row r="4396" spans="1:5" ht="12.75">
      <c r="A4396" s="34">
        <v>4390</v>
      </c>
      <c r="B4396" s="59"/>
      <c r="C4396" s="59"/>
      <c r="D4396" s="13"/>
      <c r="E4396" s="13"/>
    </row>
    <row r="4397" spans="1:5" ht="12.75">
      <c r="A4397" s="34">
        <v>4391</v>
      </c>
      <c r="B4397" s="59"/>
      <c r="C4397" s="59"/>
      <c r="D4397" s="13"/>
      <c r="E4397" s="13"/>
    </row>
    <row r="4398" spans="1:5" ht="12.75">
      <c r="A4398" s="34">
        <v>4392</v>
      </c>
      <c r="B4398" s="59"/>
      <c r="C4398" s="59"/>
      <c r="D4398" s="13"/>
      <c r="E4398" s="13"/>
    </row>
    <row r="4399" spans="1:5" ht="12.75">
      <c r="A4399" s="34">
        <v>4393</v>
      </c>
      <c r="B4399" s="59"/>
      <c r="C4399" s="59"/>
      <c r="D4399" s="13"/>
      <c r="E4399" s="13"/>
    </row>
    <row r="4400" spans="1:5" ht="12.75">
      <c r="A4400" s="34">
        <v>4394</v>
      </c>
      <c r="B4400" s="59"/>
      <c r="C4400" s="59"/>
      <c r="D4400" s="13"/>
      <c r="E4400" s="13"/>
    </row>
    <row r="4401" spans="1:5" ht="12.75">
      <c r="A4401" s="34">
        <v>4395</v>
      </c>
      <c r="B4401" s="59"/>
      <c r="C4401" s="59"/>
      <c r="D4401" s="13"/>
      <c r="E4401" s="13"/>
    </row>
    <row r="4402" spans="1:5" ht="12.75">
      <c r="A4402" s="34">
        <v>4396</v>
      </c>
      <c r="B4402" s="59"/>
      <c r="C4402" s="59"/>
      <c r="D4402" s="13"/>
      <c r="E4402" s="13"/>
    </row>
    <row r="4403" spans="1:5" ht="12.75">
      <c r="A4403" s="34">
        <v>4397</v>
      </c>
      <c r="B4403" s="59"/>
      <c r="C4403" s="59"/>
      <c r="D4403" s="13"/>
      <c r="E4403" s="13"/>
    </row>
    <row r="4404" spans="1:5" ht="12.75">
      <c r="A4404" s="34">
        <v>4398</v>
      </c>
      <c r="B4404" s="59"/>
      <c r="C4404" s="59"/>
      <c r="D4404" s="13"/>
      <c r="E4404" s="13"/>
    </row>
    <row r="4405" spans="1:5" ht="12.75">
      <c r="A4405" s="34">
        <v>4399</v>
      </c>
      <c r="B4405" s="59"/>
      <c r="C4405" s="59"/>
      <c r="D4405" s="13"/>
      <c r="E4405" s="13"/>
    </row>
    <row r="4406" spans="1:5" ht="12.75">
      <c r="A4406" s="34">
        <v>4400</v>
      </c>
      <c r="B4406" s="59"/>
      <c r="C4406" s="59"/>
      <c r="D4406" s="13"/>
      <c r="E4406" s="13"/>
    </row>
    <row r="4407" spans="1:5" ht="12.75">
      <c r="A4407" s="34">
        <v>4401</v>
      </c>
      <c r="B4407" s="59"/>
      <c r="C4407" s="59"/>
      <c r="D4407" s="13"/>
      <c r="E4407" s="13"/>
    </row>
    <row r="4408" spans="1:5" ht="12.75">
      <c r="A4408" s="34">
        <v>4402</v>
      </c>
      <c r="B4408" s="59"/>
      <c r="C4408" s="59"/>
      <c r="D4408" s="13"/>
      <c r="E4408" s="13"/>
    </row>
    <row r="4409" spans="1:5" ht="12.75">
      <c r="A4409" s="34">
        <v>4403</v>
      </c>
      <c r="B4409" s="59"/>
      <c r="C4409" s="59"/>
      <c r="D4409" s="13"/>
      <c r="E4409" s="13"/>
    </row>
    <row r="4410" spans="1:5" ht="12.75">
      <c r="A4410" s="34">
        <v>4404</v>
      </c>
      <c r="B4410" s="59"/>
      <c r="C4410" s="59"/>
      <c r="D4410" s="13"/>
      <c r="E4410" s="13"/>
    </row>
    <row r="4411" spans="1:5" ht="12.75">
      <c r="A4411" s="34">
        <v>4405</v>
      </c>
      <c r="B4411" s="59"/>
      <c r="C4411" s="59"/>
      <c r="D4411" s="13"/>
      <c r="E4411" s="13"/>
    </row>
    <row r="4412" spans="1:5" ht="12.75">
      <c r="A4412" s="34">
        <v>4406</v>
      </c>
      <c r="B4412" s="59"/>
      <c r="C4412" s="59"/>
      <c r="D4412" s="13"/>
      <c r="E4412" s="13"/>
    </row>
    <row r="4413" spans="1:5" ht="12.75">
      <c r="A4413" s="34">
        <v>4407</v>
      </c>
      <c r="B4413" s="59"/>
      <c r="C4413" s="59"/>
      <c r="D4413" s="13"/>
      <c r="E4413" s="13"/>
    </row>
    <row r="4414" spans="1:5" ht="12.75">
      <c r="A4414" s="34">
        <v>4408</v>
      </c>
      <c r="B4414" s="59"/>
      <c r="C4414" s="59"/>
      <c r="D4414" s="13"/>
      <c r="E4414" s="13"/>
    </row>
    <row r="4415" spans="1:5" ht="12.75">
      <c r="A4415" s="34">
        <v>4409</v>
      </c>
      <c r="B4415" s="59"/>
      <c r="C4415" s="59"/>
      <c r="D4415" s="13"/>
      <c r="E4415" s="13"/>
    </row>
    <row r="4416" spans="1:5" ht="12.75">
      <c r="A4416" s="34">
        <v>4410</v>
      </c>
      <c r="B4416" s="59"/>
      <c r="C4416" s="59"/>
      <c r="D4416" s="13"/>
      <c r="E4416" s="13"/>
    </row>
    <row r="4417" spans="1:5" ht="12.75">
      <c r="A4417" s="34">
        <v>4411</v>
      </c>
      <c r="B4417" s="59"/>
      <c r="C4417" s="59"/>
      <c r="D4417" s="13"/>
      <c r="E4417" s="13"/>
    </row>
    <row r="4418" spans="1:5" ht="12.75">
      <c r="A4418" s="34">
        <v>4412</v>
      </c>
      <c r="B4418" s="59"/>
      <c r="C4418" s="59"/>
      <c r="D4418" s="13"/>
      <c r="E4418" s="13"/>
    </row>
    <row r="4419" spans="1:5" ht="12.75">
      <c r="A4419" s="34">
        <v>4413</v>
      </c>
      <c r="B4419" s="59"/>
      <c r="C4419" s="59"/>
      <c r="D4419" s="13"/>
      <c r="E4419" s="13"/>
    </row>
    <row r="4420" spans="1:5" ht="12.75">
      <c r="A4420" s="34">
        <v>4414</v>
      </c>
      <c r="B4420" s="59"/>
      <c r="C4420" s="59"/>
      <c r="D4420" s="13"/>
      <c r="E4420" s="13"/>
    </row>
    <row r="4421" spans="1:5" ht="12.75">
      <c r="A4421" s="34">
        <v>4415</v>
      </c>
      <c r="B4421" s="59"/>
      <c r="C4421" s="59"/>
      <c r="D4421" s="13"/>
      <c r="E4421" s="13"/>
    </row>
    <row r="4422" spans="1:5" ht="12.75">
      <c r="A4422" s="34">
        <v>4416</v>
      </c>
      <c r="B4422" s="59"/>
      <c r="C4422" s="59"/>
      <c r="D4422" s="13"/>
      <c r="E4422" s="13"/>
    </row>
    <row r="4423" spans="1:5" ht="12.75">
      <c r="A4423" s="34">
        <v>4417</v>
      </c>
      <c r="B4423" s="59"/>
      <c r="C4423" s="59"/>
      <c r="D4423" s="13"/>
      <c r="E4423" s="13"/>
    </row>
    <row r="4424" spans="1:5" ht="12.75">
      <c r="A4424" s="34">
        <v>4418</v>
      </c>
      <c r="B4424" s="59"/>
      <c r="C4424" s="59"/>
      <c r="D4424" s="13"/>
      <c r="E4424" s="13"/>
    </row>
    <row r="4425" spans="1:5" ht="12.75">
      <c r="A4425" s="34">
        <v>4419</v>
      </c>
      <c r="B4425" s="59"/>
      <c r="C4425" s="59"/>
      <c r="D4425" s="13"/>
      <c r="E4425" s="13"/>
    </row>
    <row r="4426" spans="1:5" ht="12.75">
      <c r="A4426" s="34">
        <v>4420</v>
      </c>
      <c r="B4426" s="59"/>
      <c r="C4426" s="59"/>
      <c r="D4426" s="13"/>
      <c r="E4426" s="13"/>
    </row>
    <row r="4427" spans="1:5" ht="12.75">
      <c r="A4427" s="34">
        <v>4421</v>
      </c>
      <c r="B4427" s="59"/>
      <c r="C4427" s="59"/>
      <c r="D4427" s="13"/>
      <c r="E4427" s="13"/>
    </row>
    <row r="4428" spans="1:5" ht="12.75">
      <c r="A4428" s="34">
        <v>4422</v>
      </c>
      <c r="B4428" s="59"/>
      <c r="C4428" s="59"/>
      <c r="D4428" s="13"/>
      <c r="E4428" s="13"/>
    </row>
    <row r="4429" spans="1:5" ht="12.75">
      <c r="A4429" s="34">
        <v>4423</v>
      </c>
      <c r="B4429" s="59"/>
      <c r="C4429" s="59"/>
      <c r="D4429" s="13"/>
      <c r="E4429" s="13"/>
    </row>
    <row r="4430" spans="1:5" ht="12.75">
      <c r="A4430" s="34">
        <v>4424</v>
      </c>
      <c r="B4430" s="59"/>
      <c r="C4430" s="59"/>
      <c r="D4430" s="13"/>
      <c r="E4430" s="13"/>
    </row>
    <row r="4431" spans="1:5" ht="12.75">
      <c r="A4431" s="34">
        <v>4425</v>
      </c>
      <c r="B4431" s="59"/>
      <c r="C4431" s="59"/>
      <c r="D4431" s="13"/>
      <c r="E4431" s="13"/>
    </row>
    <row r="4432" spans="1:5" ht="12.75">
      <c r="A4432" s="34">
        <v>4426</v>
      </c>
      <c r="B4432" s="59"/>
      <c r="C4432" s="59"/>
      <c r="D4432" s="13"/>
      <c r="E4432" s="13"/>
    </row>
    <row r="4433" spans="1:5" ht="12.75">
      <c r="A4433" s="34">
        <v>4427</v>
      </c>
      <c r="B4433" s="59"/>
      <c r="C4433" s="59"/>
      <c r="D4433" s="13"/>
      <c r="E4433" s="13"/>
    </row>
    <row r="4434" spans="1:5" ht="12.75">
      <c r="A4434" s="34">
        <v>4428</v>
      </c>
      <c r="B4434" s="59"/>
      <c r="C4434" s="59"/>
      <c r="D4434" s="13"/>
      <c r="E4434" s="13"/>
    </row>
    <row r="4435" spans="1:5" ht="12.75">
      <c r="A4435" s="34">
        <v>4429</v>
      </c>
      <c r="B4435" s="59"/>
      <c r="C4435" s="59"/>
      <c r="D4435" s="13"/>
      <c r="E4435" s="13"/>
    </row>
    <row r="4436" spans="1:5" ht="12.75">
      <c r="A4436" s="34">
        <v>4430</v>
      </c>
      <c r="B4436" s="59"/>
      <c r="C4436" s="59"/>
      <c r="D4436" s="13"/>
      <c r="E4436" s="13"/>
    </row>
    <row r="4437" spans="1:5" ht="12.75">
      <c r="A4437" s="34">
        <v>4431</v>
      </c>
      <c r="B4437" s="59"/>
      <c r="C4437" s="59"/>
      <c r="D4437" s="13"/>
      <c r="E4437" s="13"/>
    </row>
    <row r="4438" spans="1:5" ht="12.75">
      <c r="A4438" s="34">
        <v>4432</v>
      </c>
      <c r="B4438" s="59"/>
      <c r="C4438" s="59"/>
      <c r="D4438" s="13"/>
      <c r="E4438" s="13"/>
    </row>
    <row r="4439" spans="1:5" ht="12.75">
      <c r="A4439" s="34">
        <v>4433</v>
      </c>
      <c r="B4439" s="59"/>
      <c r="C4439" s="59"/>
      <c r="D4439" s="13"/>
      <c r="E4439" s="13"/>
    </row>
    <row r="4440" spans="1:5" ht="12.75">
      <c r="A4440" s="34">
        <v>4434</v>
      </c>
      <c r="B4440" s="59"/>
      <c r="C4440" s="59"/>
      <c r="D4440" s="13"/>
      <c r="E4440" s="13"/>
    </row>
    <row r="4441" spans="1:5" ht="12.75">
      <c r="A4441" s="34">
        <v>4435</v>
      </c>
      <c r="B4441" s="59"/>
      <c r="C4441" s="59"/>
      <c r="D4441" s="13"/>
      <c r="E4441" s="13"/>
    </row>
    <row r="4442" spans="1:5" ht="12.75">
      <c r="A4442" s="34">
        <v>4436</v>
      </c>
      <c r="B4442" s="59"/>
      <c r="C4442" s="59"/>
      <c r="D4442" s="13"/>
      <c r="E4442" s="13"/>
    </row>
    <row r="4443" spans="1:5" ht="12.75">
      <c r="A4443" s="34">
        <v>4437</v>
      </c>
      <c r="B4443" s="59"/>
      <c r="C4443" s="59"/>
      <c r="D4443" s="13"/>
      <c r="E4443" s="13"/>
    </row>
    <row r="4444" spans="1:5" ht="12.75">
      <c r="A4444" s="34">
        <v>4438</v>
      </c>
      <c r="B4444" s="59"/>
      <c r="C4444" s="59"/>
      <c r="D4444" s="13"/>
      <c r="E4444" s="13"/>
    </row>
    <row r="4445" spans="1:5" ht="12.75">
      <c r="A4445" s="34">
        <v>4439</v>
      </c>
      <c r="B4445" s="59"/>
      <c r="C4445" s="59"/>
      <c r="D4445" s="13"/>
      <c r="E4445" s="13"/>
    </row>
    <row r="4446" spans="1:5" ht="12.75">
      <c r="A4446" s="34">
        <v>4440</v>
      </c>
      <c r="B4446" s="59"/>
      <c r="C4446" s="59"/>
      <c r="D4446" s="13"/>
      <c r="E4446" s="13"/>
    </row>
    <row r="4447" spans="1:5" ht="12.75">
      <c r="A4447" s="34">
        <v>4441</v>
      </c>
      <c r="B4447" s="59"/>
      <c r="C4447" s="59"/>
      <c r="D4447" s="13"/>
      <c r="E4447" s="13"/>
    </row>
    <row r="4448" spans="1:5" ht="12.75">
      <c r="A4448" s="34">
        <v>4442</v>
      </c>
      <c r="B4448" s="59"/>
      <c r="C4448" s="59"/>
      <c r="D4448" s="13"/>
      <c r="E4448" s="13"/>
    </row>
    <row r="4449" spans="1:5" ht="12.75">
      <c r="A4449" s="34">
        <v>4443</v>
      </c>
      <c r="B4449" s="59"/>
      <c r="C4449" s="59"/>
      <c r="D4449" s="13"/>
      <c r="E4449" s="13"/>
    </row>
    <row r="4450" spans="1:5" ht="12.75">
      <c r="A4450" s="34">
        <v>4444</v>
      </c>
      <c r="B4450" s="59"/>
      <c r="C4450" s="59"/>
      <c r="D4450" s="13"/>
      <c r="E4450" s="13"/>
    </row>
    <row r="4451" spans="1:5" ht="12.75">
      <c r="A4451" s="34">
        <v>4445</v>
      </c>
      <c r="B4451" s="59"/>
      <c r="C4451" s="59"/>
      <c r="D4451" s="13"/>
      <c r="E4451" s="13"/>
    </row>
    <row r="4452" spans="1:5" ht="12.75">
      <c r="A4452" s="34">
        <v>4446</v>
      </c>
      <c r="B4452" s="59"/>
      <c r="C4452" s="59"/>
      <c r="D4452" s="13"/>
      <c r="E4452" s="13"/>
    </row>
    <row r="4453" spans="1:5" ht="12.75">
      <c r="A4453" s="34">
        <v>4447</v>
      </c>
      <c r="B4453" s="59"/>
      <c r="C4453" s="59"/>
      <c r="D4453" s="13"/>
      <c r="E4453" s="13"/>
    </row>
    <row r="4454" spans="1:5" ht="12.75">
      <c r="A4454" s="34">
        <v>4448</v>
      </c>
      <c r="B4454" s="59"/>
      <c r="C4454" s="59"/>
      <c r="D4454" s="13"/>
      <c r="E4454" s="13"/>
    </row>
    <row r="4455" spans="1:5" ht="12.75">
      <c r="A4455" s="34">
        <v>4449</v>
      </c>
      <c r="B4455" s="59"/>
      <c r="C4455" s="59"/>
      <c r="D4455" s="13"/>
      <c r="E4455" s="13"/>
    </row>
    <row r="4456" spans="1:5" ht="12.75">
      <c r="A4456" s="34">
        <v>4450</v>
      </c>
      <c r="B4456" s="59"/>
      <c r="C4456" s="59"/>
      <c r="D4456" s="13"/>
      <c r="E4456" s="13"/>
    </row>
    <row r="4457" spans="1:5" ht="12.75">
      <c r="A4457" s="34">
        <v>4451</v>
      </c>
      <c r="B4457" s="59"/>
      <c r="C4457" s="59"/>
      <c r="D4457" s="13"/>
      <c r="E4457" s="13"/>
    </row>
    <row r="4458" spans="1:5" ht="12.75">
      <c r="A4458" s="34">
        <v>4452</v>
      </c>
      <c r="B4458" s="59"/>
      <c r="C4458" s="59"/>
      <c r="D4458" s="13"/>
      <c r="E4458" s="13"/>
    </row>
    <row r="4459" spans="1:5" ht="12.75">
      <c r="A4459" s="34">
        <v>4453</v>
      </c>
      <c r="B4459" s="59"/>
      <c r="C4459" s="59"/>
      <c r="D4459" s="13"/>
      <c r="E4459" s="13"/>
    </row>
    <row r="4460" spans="1:5" ht="12.75">
      <c r="A4460" s="34">
        <v>4454</v>
      </c>
      <c r="B4460" s="59"/>
      <c r="C4460" s="59"/>
      <c r="D4460" s="13"/>
      <c r="E4460" s="13"/>
    </row>
    <row r="4461" spans="1:5" ht="12.75">
      <c r="A4461" s="34">
        <v>4455</v>
      </c>
      <c r="B4461" s="59"/>
      <c r="C4461" s="59"/>
      <c r="D4461" s="13"/>
      <c r="E4461" s="13"/>
    </row>
    <row r="4462" spans="1:5" ht="12.75">
      <c r="A4462" s="34">
        <v>4456</v>
      </c>
      <c r="B4462" s="59"/>
      <c r="C4462" s="59"/>
      <c r="D4462" s="13"/>
      <c r="E4462" s="13"/>
    </row>
    <row r="4463" spans="1:5" ht="12.75">
      <c r="A4463" s="34">
        <v>4457</v>
      </c>
      <c r="B4463" s="59"/>
      <c r="C4463" s="59"/>
      <c r="D4463" s="13"/>
      <c r="E4463" s="13"/>
    </row>
    <row r="4464" spans="1:5" ht="12.75">
      <c r="A4464" s="34">
        <v>4458</v>
      </c>
      <c r="B4464" s="59"/>
      <c r="C4464" s="59"/>
      <c r="D4464" s="13"/>
      <c r="E4464" s="13"/>
    </row>
    <row r="4465" spans="1:5" ht="12.75">
      <c r="A4465" s="34">
        <v>4459</v>
      </c>
      <c r="B4465" s="59"/>
      <c r="C4465" s="59"/>
      <c r="D4465" s="13"/>
      <c r="E4465" s="13"/>
    </row>
    <row r="4466" spans="1:5" ht="12.75">
      <c r="A4466" s="34">
        <v>4460</v>
      </c>
      <c r="B4466" s="59"/>
      <c r="C4466" s="59"/>
      <c r="D4466" s="13"/>
      <c r="E4466" s="13"/>
    </row>
    <row r="4467" spans="1:5" ht="12.75">
      <c r="A4467" s="34">
        <v>4461</v>
      </c>
      <c r="B4467" s="59"/>
      <c r="C4467" s="59"/>
      <c r="D4467" s="13"/>
      <c r="E4467" s="13"/>
    </row>
    <row r="4468" spans="1:5" ht="12.75">
      <c r="A4468" s="34">
        <v>4462</v>
      </c>
      <c r="B4468" s="59"/>
      <c r="C4468" s="59"/>
      <c r="D4468" s="13"/>
      <c r="E4468" s="13"/>
    </row>
    <row r="4469" spans="1:5" ht="12.75">
      <c r="A4469" s="34">
        <v>4463</v>
      </c>
      <c r="B4469" s="59"/>
      <c r="C4469" s="59"/>
      <c r="D4469" s="13"/>
      <c r="E4469" s="13"/>
    </row>
    <row r="4470" spans="1:5" ht="12.75">
      <c r="A4470" s="34">
        <v>4464</v>
      </c>
      <c r="B4470" s="59"/>
      <c r="C4470" s="59"/>
      <c r="D4470" s="13"/>
      <c r="E4470" s="13"/>
    </row>
    <row r="4471" spans="1:5" ht="12.75">
      <c r="A4471" s="34">
        <v>4465</v>
      </c>
      <c r="B4471" s="59"/>
      <c r="C4471" s="59"/>
      <c r="D4471" s="13"/>
      <c r="E4471" s="13"/>
    </row>
    <row r="4472" spans="1:5" ht="12.75">
      <c r="A4472" s="34">
        <v>4466</v>
      </c>
      <c r="B4472" s="59"/>
      <c r="C4472" s="59"/>
      <c r="D4472" s="13"/>
      <c r="E4472" s="13"/>
    </row>
    <row r="4473" spans="1:5" ht="12.75">
      <c r="A4473" s="34">
        <v>4467</v>
      </c>
      <c r="B4473" s="59"/>
      <c r="C4473" s="59"/>
      <c r="D4473" s="13"/>
      <c r="E4473" s="13"/>
    </row>
    <row r="4474" spans="1:5" ht="12.75">
      <c r="A4474" s="34">
        <v>4468</v>
      </c>
      <c r="B4474" s="59"/>
      <c r="C4474" s="59"/>
      <c r="D4474" s="13"/>
      <c r="E4474" s="13"/>
    </row>
    <row r="4475" spans="1:5" ht="12.75">
      <c r="A4475" s="34">
        <v>4469</v>
      </c>
      <c r="B4475" s="59"/>
      <c r="C4475" s="59"/>
      <c r="D4475" s="13"/>
      <c r="E4475" s="13"/>
    </row>
    <row r="4476" spans="1:5" ht="12.75">
      <c r="A4476" s="34">
        <v>4470</v>
      </c>
      <c r="B4476" s="59"/>
      <c r="C4476" s="59"/>
      <c r="D4476" s="13"/>
      <c r="E4476" s="13"/>
    </row>
    <row r="4477" spans="1:5" ht="12.75">
      <c r="A4477" s="34">
        <v>4471</v>
      </c>
      <c r="B4477" s="59"/>
      <c r="C4477" s="59"/>
      <c r="D4477" s="13"/>
      <c r="E4477" s="13"/>
    </row>
    <row r="4478" spans="1:5" ht="12.75">
      <c r="A4478" s="34">
        <v>4472</v>
      </c>
      <c r="B4478" s="59"/>
      <c r="C4478" s="59"/>
      <c r="D4478" s="13"/>
      <c r="E4478" s="13"/>
    </row>
    <row r="4479" spans="1:5" ht="12.75">
      <c r="A4479" s="34">
        <v>4473</v>
      </c>
      <c r="B4479" s="59"/>
      <c r="C4479" s="59"/>
      <c r="D4479" s="13"/>
      <c r="E4479" s="13"/>
    </row>
    <row r="4480" spans="1:5" ht="12.75">
      <c r="A4480" s="34">
        <v>4474</v>
      </c>
      <c r="B4480" s="59"/>
      <c r="C4480" s="59"/>
      <c r="D4480" s="13"/>
      <c r="E4480" s="13"/>
    </row>
    <row r="4481" spans="1:5" ht="12.75">
      <c r="A4481" s="34">
        <v>4475</v>
      </c>
      <c r="B4481" s="59"/>
      <c r="C4481" s="59"/>
      <c r="D4481" s="13"/>
      <c r="E4481" s="13"/>
    </row>
    <row r="4482" spans="1:5" ht="12.75">
      <c r="A4482" s="34">
        <v>4476</v>
      </c>
      <c r="B4482" s="59"/>
      <c r="C4482" s="59"/>
      <c r="D4482" s="13"/>
      <c r="E4482" s="13"/>
    </row>
    <row r="4483" spans="1:5" ht="12.75">
      <c r="A4483" s="34">
        <v>4477</v>
      </c>
      <c r="B4483" s="59"/>
      <c r="C4483" s="59"/>
      <c r="D4483" s="13"/>
      <c r="E4483" s="13"/>
    </row>
    <row r="4484" spans="1:5" ht="12.75">
      <c r="A4484" s="34">
        <v>4478</v>
      </c>
      <c r="B4484" s="59"/>
      <c r="C4484" s="59"/>
      <c r="D4484" s="13"/>
      <c r="E4484" s="13"/>
    </row>
    <row r="4485" spans="1:5" ht="12.75">
      <c r="A4485" s="34">
        <v>4479</v>
      </c>
      <c r="B4485" s="59"/>
      <c r="C4485" s="59"/>
      <c r="D4485" s="13"/>
      <c r="E4485" s="13"/>
    </row>
    <row r="4486" spans="1:5" ht="12.75">
      <c r="A4486" s="34">
        <v>4480</v>
      </c>
      <c r="B4486" s="59"/>
      <c r="C4486" s="59"/>
      <c r="D4486" s="13"/>
      <c r="E4486" s="13"/>
    </row>
    <row r="4487" spans="1:5" ht="12.75">
      <c r="A4487" s="34">
        <v>4481</v>
      </c>
      <c r="B4487" s="59"/>
      <c r="C4487" s="59"/>
      <c r="D4487" s="13"/>
      <c r="E4487" s="13"/>
    </row>
    <row r="4488" spans="1:5" ht="12.75">
      <c r="A4488" s="34">
        <v>4482</v>
      </c>
      <c r="B4488" s="59"/>
      <c r="C4488" s="59"/>
      <c r="D4488" s="13"/>
      <c r="E4488" s="13"/>
    </row>
    <row r="4489" spans="1:5" ht="12.75">
      <c r="A4489" s="34">
        <v>4483</v>
      </c>
      <c r="B4489" s="59"/>
      <c r="C4489" s="59"/>
      <c r="D4489" s="13"/>
      <c r="E4489" s="13"/>
    </row>
    <row r="4490" spans="1:5" ht="12.75">
      <c r="A4490" s="34">
        <v>4484</v>
      </c>
      <c r="B4490" s="59"/>
      <c r="C4490" s="59"/>
      <c r="D4490" s="13"/>
      <c r="E4490" s="13"/>
    </row>
    <row r="4491" spans="1:5" ht="12.75">
      <c r="A4491" s="34">
        <v>4485</v>
      </c>
      <c r="B4491" s="59"/>
      <c r="C4491" s="59"/>
      <c r="D4491" s="13"/>
      <c r="E4491" s="13"/>
    </row>
    <row r="4492" spans="1:5" ht="12.75">
      <c r="A4492" s="34">
        <v>4486</v>
      </c>
      <c r="B4492" s="59"/>
      <c r="C4492" s="59"/>
      <c r="D4492" s="13"/>
      <c r="E4492" s="13"/>
    </row>
    <row r="4493" spans="1:5" ht="12.75">
      <c r="A4493" s="34">
        <v>4487</v>
      </c>
      <c r="B4493" s="59"/>
      <c r="C4493" s="59"/>
      <c r="D4493" s="13"/>
      <c r="E4493" s="13"/>
    </row>
    <row r="4494" spans="1:5" ht="12.75">
      <c r="A4494" s="34">
        <v>4488</v>
      </c>
      <c r="B4494" s="59"/>
      <c r="C4494" s="59"/>
      <c r="D4494" s="13"/>
      <c r="E4494" s="13"/>
    </row>
    <row r="4495" spans="1:5" ht="12.75">
      <c r="A4495" s="34">
        <v>4489</v>
      </c>
      <c r="B4495" s="59"/>
      <c r="C4495" s="59"/>
      <c r="D4495" s="13"/>
      <c r="E4495" s="13"/>
    </row>
    <row r="4496" spans="1:5" ht="12.75">
      <c r="A4496" s="34">
        <v>4490</v>
      </c>
      <c r="B4496" s="59"/>
      <c r="C4496" s="59"/>
      <c r="D4496" s="13"/>
      <c r="E4496" s="13"/>
    </row>
    <row r="4497" spans="1:5" ht="12.75">
      <c r="A4497" s="34">
        <v>4491</v>
      </c>
      <c r="B4497" s="59"/>
      <c r="C4497" s="59"/>
      <c r="D4497" s="13"/>
      <c r="E4497" s="13"/>
    </row>
    <row r="4498" spans="1:5" ht="12.75">
      <c r="A4498" s="34">
        <v>4492</v>
      </c>
      <c r="B4498" s="59"/>
      <c r="C4498" s="59"/>
      <c r="D4498" s="13"/>
      <c r="E4498" s="13"/>
    </row>
    <row r="4499" spans="1:5" ht="12.75">
      <c r="A4499" s="34">
        <v>4493</v>
      </c>
      <c r="B4499" s="59"/>
      <c r="C4499" s="59"/>
      <c r="D4499" s="13"/>
      <c r="E4499" s="13"/>
    </row>
    <row r="4500" spans="1:5" ht="12.75">
      <c r="A4500" s="34">
        <v>4494</v>
      </c>
      <c r="B4500" s="59"/>
      <c r="C4500" s="59"/>
      <c r="D4500" s="13"/>
      <c r="E4500" s="13"/>
    </row>
    <row r="4501" spans="1:5" ht="12.75">
      <c r="A4501" s="34">
        <v>4495</v>
      </c>
      <c r="B4501" s="59"/>
      <c r="C4501" s="59"/>
      <c r="D4501" s="13"/>
      <c r="E4501" s="13"/>
    </row>
    <row r="4502" spans="1:5" ht="12.75">
      <c r="A4502" s="34">
        <v>4496</v>
      </c>
      <c r="B4502" s="59"/>
      <c r="C4502" s="59"/>
      <c r="D4502" s="13"/>
      <c r="E4502" s="13"/>
    </row>
    <row r="4503" spans="1:5" ht="12.75">
      <c r="A4503" s="34">
        <v>4497</v>
      </c>
      <c r="B4503" s="59"/>
      <c r="C4503" s="59"/>
      <c r="D4503" s="13"/>
      <c r="E4503" s="13"/>
    </row>
    <row r="4504" spans="1:5" ht="12.75">
      <c r="A4504" s="34">
        <v>4498</v>
      </c>
      <c r="B4504" s="59"/>
      <c r="C4504" s="59"/>
      <c r="D4504" s="13"/>
      <c r="E4504" s="13"/>
    </row>
    <row r="4505" spans="1:5" ht="12.75">
      <c r="A4505" s="34">
        <v>4499</v>
      </c>
      <c r="B4505" s="59"/>
      <c r="C4505" s="59"/>
      <c r="D4505" s="13"/>
      <c r="E4505" s="13"/>
    </row>
    <row r="4506" spans="1:5" ht="12.75">
      <c r="A4506" s="34">
        <v>4500</v>
      </c>
      <c r="B4506" s="59"/>
      <c r="C4506" s="59"/>
      <c r="D4506" s="13"/>
      <c r="E4506" s="13"/>
    </row>
    <row r="4507" spans="1:5" ht="12.75">
      <c r="A4507" s="34">
        <v>4501</v>
      </c>
      <c r="B4507" s="59"/>
      <c r="C4507" s="59"/>
      <c r="D4507" s="13"/>
      <c r="E4507" s="13"/>
    </row>
    <row r="4508" spans="1:5" ht="12.75">
      <c r="A4508" s="34">
        <v>4502</v>
      </c>
      <c r="B4508" s="59"/>
      <c r="C4508" s="59"/>
      <c r="D4508" s="13"/>
      <c r="E4508" s="13"/>
    </row>
    <row r="4509" spans="1:5" ht="12.75">
      <c r="A4509" s="34">
        <v>4503</v>
      </c>
      <c r="B4509" s="59"/>
      <c r="C4509" s="59"/>
      <c r="D4509" s="13"/>
      <c r="E4509" s="13"/>
    </row>
    <row r="4510" spans="1:5" ht="12.75">
      <c r="A4510" s="34">
        <v>4504</v>
      </c>
      <c r="B4510" s="59"/>
      <c r="C4510" s="59"/>
      <c r="D4510" s="13"/>
      <c r="E4510" s="13"/>
    </row>
    <row r="4511" spans="1:5" ht="12.75">
      <c r="A4511" s="34">
        <v>4505</v>
      </c>
      <c r="B4511" s="59"/>
      <c r="C4511" s="59"/>
      <c r="D4511" s="13"/>
      <c r="E4511" s="13"/>
    </row>
    <row r="4512" spans="1:5" ht="12.75">
      <c r="A4512" s="34">
        <v>4506</v>
      </c>
      <c r="B4512" s="59"/>
      <c r="C4512" s="59"/>
      <c r="D4512" s="13"/>
      <c r="E4512" s="13"/>
    </row>
    <row r="4513" spans="1:5" ht="12.75">
      <c r="A4513" s="34">
        <v>4507</v>
      </c>
      <c r="B4513" s="59"/>
      <c r="C4513" s="59"/>
      <c r="D4513" s="13"/>
      <c r="E4513" s="13"/>
    </row>
    <row r="4514" spans="1:5" ht="12.75">
      <c r="A4514" s="34">
        <v>4508</v>
      </c>
      <c r="B4514" s="59"/>
      <c r="C4514" s="59"/>
      <c r="D4514" s="13"/>
      <c r="E4514" s="13"/>
    </row>
    <row r="4515" spans="1:5" ht="12.75">
      <c r="A4515" s="34">
        <v>4509</v>
      </c>
      <c r="B4515" s="59"/>
      <c r="C4515" s="59"/>
      <c r="D4515" s="13"/>
      <c r="E4515" s="13"/>
    </row>
    <row r="4516" spans="1:5" ht="12.75">
      <c r="A4516" s="34">
        <v>4510</v>
      </c>
      <c r="B4516" s="59"/>
      <c r="C4516" s="59"/>
      <c r="D4516" s="13"/>
      <c r="E4516" s="13"/>
    </row>
    <row r="4517" spans="1:5" ht="12.75">
      <c r="A4517" s="34">
        <v>4511</v>
      </c>
      <c r="B4517" s="59"/>
      <c r="C4517" s="59"/>
      <c r="D4517" s="13"/>
      <c r="E4517" s="13"/>
    </row>
    <row r="4518" spans="1:5" ht="12.75">
      <c r="A4518" s="34">
        <v>4512</v>
      </c>
      <c r="B4518" s="59"/>
      <c r="C4518" s="59"/>
      <c r="D4518" s="13"/>
      <c r="E4518" s="13"/>
    </row>
    <row r="4519" spans="1:5" ht="12.75">
      <c r="A4519" s="34">
        <v>4513</v>
      </c>
      <c r="B4519" s="59"/>
      <c r="C4519" s="59"/>
      <c r="D4519" s="13"/>
      <c r="E4519" s="13"/>
    </row>
    <row r="4520" spans="1:5" ht="12.75">
      <c r="A4520" s="34">
        <v>4514</v>
      </c>
      <c r="B4520" s="59"/>
      <c r="C4520" s="59"/>
      <c r="D4520" s="13"/>
      <c r="E4520" s="13"/>
    </row>
    <row r="4521" spans="1:5" ht="12.75">
      <c r="A4521" s="34">
        <v>4515</v>
      </c>
      <c r="B4521" s="59"/>
      <c r="C4521" s="59"/>
      <c r="D4521" s="13"/>
      <c r="E4521" s="13"/>
    </row>
    <row r="4522" spans="1:5" ht="12.75">
      <c r="A4522" s="34">
        <v>4516</v>
      </c>
      <c r="B4522" s="59"/>
      <c r="C4522" s="59"/>
      <c r="D4522" s="13"/>
      <c r="E4522" s="13"/>
    </row>
    <row r="4523" spans="1:5" ht="12.75">
      <c r="A4523" s="34">
        <v>4517</v>
      </c>
      <c r="B4523" s="59"/>
      <c r="C4523" s="59"/>
      <c r="D4523" s="13"/>
      <c r="E4523" s="13"/>
    </row>
    <row r="4524" spans="1:5" ht="12.75">
      <c r="A4524" s="34">
        <v>4518</v>
      </c>
      <c r="B4524" s="59"/>
      <c r="C4524" s="59"/>
      <c r="D4524" s="13"/>
      <c r="E4524" s="13"/>
    </row>
    <row r="4525" spans="1:5" ht="12.75">
      <c r="A4525" s="34">
        <v>4519</v>
      </c>
      <c r="B4525" s="59"/>
      <c r="C4525" s="59"/>
      <c r="D4525" s="13"/>
      <c r="E4525" s="13"/>
    </row>
    <row r="4526" spans="1:5" ht="12.75">
      <c r="A4526" s="34">
        <v>4520</v>
      </c>
      <c r="B4526" s="59"/>
      <c r="C4526" s="59"/>
      <c r="D4526" s="13"/>
      <c r="E4526" s="13"/>
    </row>
    <row r="4527" spans="1:5" ht="12.75">
      <c r="A4527" s="34">
        <v>4521</v>
      </c>
      <c r="B4527" s="59"/>
      <c r="C4527" s="59"/>
      <c r="D4527" s="13"/>
      <c r="E4527" s="13"/>
    </row>
    <row r="4528" spans="1:5" ht="12.75">
      <c r="A4528" s="34">
        <v>4522</v>
      </c>
      <c r="B4528" s="59"/>
      <c r="C4528" s="59"/>
      <c r="D4528" s="13"/>
      <c r="E4528" s="13"/>
    </row>
    <row r="4529" spans="1:5" ht="12.75">
      <c r="A4529" s="34">
        <v>4523</v>
      </c>
      <c r="B4529" s="59"/>
      <c r="C4529" s="59"/>
      <c r="D4529" s="13"/>
      <c r="E4529" s="13"/>
    </row>
    <row r="4530" spans="1:5" ht="12.75">
      <c r="A4530" s="34">
        <v>4524</v>
      </c>
      <c r="B4530" s="59"/>
      <c r="C4530" s="59"/>
      <c r="D4530" s="13"/>
      <c r="E4530" s="13"/>
    </row>
    <row r="4531" spans="1:5" ht="12.75">
      <c r="A4531" s="34">
        <v>4525</v>
      </c>
      <c r="B4531" s="59"/>
      <c r="C4531" s="59"/>
      <c r="D4531" s="13"/>
      <c r="E4531" s="13"/>
    </row>
    <row r="4532" spans="1:5" ht="12.75">
      <c r="A4532" s="34">
        <v>4526</v>
      </c>
      <c r="B4532" s="59"/>
      <c r="C4532" s="59"/>
      <c r="D4532" s="13"/>
      <c r="E4532" s="13"/>
    </row>
    <row r="4533" spans="1:5" ht="12.75">
      <c r="A4533" s="34">
        <v>4527</v>
      </c>
      <c r="B4533" s="59"/>
      <c r="C4533" s="59"/>
      <c r="D4533" s="13"/>
      <c r="E4533" s="13"/>
    </row>
    <row r="4534" spans="1:5" ht="12.75">
      <c r="A4534" s="34">
        <v>4528</v>
      </c>
      <c r="B4534" s="59"/>
      <c r="C4534" s="59"/>
      <c r="D4534" s="13"/>
      <c r="E4534" s="13"/>
    </row>
    <row r="4535" spans="1:5" ht="12.75">
      <c r="A4535" s="34">
        <v>4529</v>
      </c>
      <c r="B4535" s="59"/>
      <c r="C4535" s="59"/>
      <c r="D4535" s="13"/>
      <c r="E4535" s="13"/>
    </row>
    <row r="4536" spans="1:5" ht="12.75">
      <c r="A4536" s="34">
        <v>4530</v>
      </c>
      <c r="B4536" s="59"/>
      <c r="C4536" s="59"/>
      <c r="D4536" s="13"/>
      <c r="E4536" s="13"/>
    </row>
    <row r="4537" spans="1:5" ht="12.75">
      <c r="A4537" s="34">
        <v>4531</v>
      </c>
      <c r="B4537" s="59"/>
      <c r="C4537" s="59"/>
      <c r="D4537" s="13"/>
      <c r="E4537" s="13"/>
    </row>
    <row r="4538" spans="1:5" ht="12.75">
      <c r="A4538" s="34">
        <v>4532</v>
      </c>
      <c r="B4538" s="59"/>
      <c r="C4538" s="59"/>
      <c r="D4538" s="13"/>
      <c r="E4538" s="13"/>
    </row>
    <row r="4539" spans="1:5" ht="12.75">
      <c r="A4539" s="34">
        <v>4533</v>
      </c>
      <c r="B4539" s="59"/>
      <c r="C4539" s="59"/>
      <c r="D4539" s="13"/>
      <c r="E4539" s="13"/>
    </row>
    <row r="4540" spans="1:5" ht="12.75">
      <c r="A4540" s="34">
        <v>4534</v>
      </c>
      <c r="B4540" s="59"/>
      <c r="C4540" s="59"/>
      <c r="D4540" s="13"/>
      <c r="E4540" s="13"/>
    </row>
    <row r="4541" spans="1:5" ht="12.75">
      <c r="A4541" s="34">
        <v>4535</v>
      </c>
      <c r="B4541" s="59"/>
      <c r="C4541" s="59"/>
      <c r="D4541" s="13"/>
      <c r="E4541" s="13"/>
    </row>
    <row r="4542" spans="1:5" ht="12.75">
      <c r="A4542" s="34">
        <v>4536</v>
      </c>
      <c r="B4542" s="59"/>
      <c r="C4542" s="59"/>
      <c r="D4542" s="13"/>
      <c r="E4542" s="13"/>
    </row>
    <row r="4543" spans="1:5" ht="12.75">
      <c r="A4543" s="34">
        <v>4537</v>
      </c>
      <c r="B4543" s="59"/>
      <c r="C4543" s="59"/>
      <c r="D4543" s="13"/>
      <c r="E4543" s="13"/>
    </row>
    <row r="4544" spans="1:5" ht="12.75">
      <c r="A4544" s="34">
        <v>4538</v>
      </c>
      <c r="B4544" s="59"/>
      <c r="C4544" s="59"/>
      <c r="D4544" s="13"/>
      <c r="E4544" s="13"/>
    </row>
    <row r="4545" spans="1:5" ht="12.75">
      <c r="A4545" s="34">
        <v>4539</v>
      </c>
      <c r="B4545" s="59"/>
      <c r="C4545" s="59"/>
      <c r="D4545" s="13"/>
      <c r="E4545" s="13"/>
    </row>
    <row r="4546" spans="1:5" ht="12.75">
      <c r="A4546" s="34">
        <v>4540</v>
      </c>
      <c r="B4546" s="59"/>
      <c r="C4546" s="59"/>
      <c r="D4546" s="13"/>
      <c r="E4546" s="13"/>
    </row>
    <row r="4547" spans="1:5" ht="12.75">
      <c r="A4547" s="34">
        <v>4541</v>
      </c>
      <c r="B4547" s="59"/>
      <c r="C4547" s="59"/>
      <c r="D4547" s="13"/>
      <c r="E4547" s="13"/>
    </row>
    <row r="4548" spans="1:5" ht="12.75">
      <c r="A4548" s="34">
        <v>4542</v>
      </c>
      <c r="B4548" s="59"/>
      <c r="C4548" s="59"/>
      <c r="D4548" s="13"/>
      <c r="E4548" s="13"/>
    </row>
    <row r="4549" spans="1:5" ht="12.75">
      <c r="A4549" s="34">
        <v>4543</v>
      </c>
      <c r="B4549" s="59"/>
      <c r="C4549" s="59"/>
      <c r="D4549" s="13"/>
      <c r="E4549" s="13"/>
    </row>
    <row r="4550" spans="1:5" ht="12.75">
      <c r="A4550" s="34">
        <v>4544</v>
      </c>
      <c r="B4550" s="59"/>
      <c r="C4550" s="59"/>
      <c r="D4550" s="13"/>
      <c r="E4550" s="13"/>
    </row>
    <row r="4551" spans="1:5" ht="12.75">
      <c r="A4551" s="34">
        <v>4545</v>
      </c>
      <c r="B4551" s="59"/>
      <c r="C4551" s="59"/>
      <c r="D4551" s="13"/>
      <c r="E4551" s="13"/>
    </row>
    <row r="4552" spans="1:5" ht="12.75">
      <c r="A4552" s="34">
        <v>4546</v>
      </c>
      <c r="B4552" s="59"/>
      <c r="C4552" s="59"/>
      <c r="D4552" s="13"/>
      <c r="E4552" s="13"/>
    </row>
    <row r="4553" spans="1:5" ht="12.75">
      <c r="A4553" s="34">
        <v>4547</v>
      </c>
      <c r="B4553" s="59"/>
      <c r="C4553" s="59"/>
      <c r="D4553" s="13"/>
      <c r="E4553" s="13"/>
    </row>
    <row r="4554" spans="1:5" ht="12.75">
      <c r="A4554" s="34">
        <v>4548</v>
      </c>
      <c r="B4554" s="59"/>
      <c r="C4554" s="59"/>
      <c r="D4554" s="13"/>
      <c r="E4554" s="13"/>
    </row>
    <row r="4555" spans="1:5" ht="12.75">
      <c r="A4555" s="34">
        <v>4549</v>
      </c>
      <c r="B4555" s="59"/>
      <c r="C4555" s="59"/>
      <c r="D4555" s="13"/>
      <c r="E4555" s="13"/>
    </row>
    <row r="4556" spans="1:5" ht="12.75">
      <c r="A4556" s="34">
        <v>4550</v>
      </c>
      <c r="B4556" s="59"/>
      <c r="C4556" s="59"/>
      <c r="D4556" s="13"/>
      <c r="E4556" s="13"/>
    </row>
    <row r="4557" spans="1:5" ht="12.75">
      <c r="A4557" s="34">
        <v>4551</v>
      </c>
      <c r="B4557" s="59"/>
      <c r="C4557" s="59"/>
      <c r="D4557" s="13"/>
      <c r="E4557" s="13"/>
    </row>
    <row r="4558" spans="1:5" ht="12.75">
      <c r="A4558" s="34">
        <v>4552</v>
      </c>
      <c r="B4558" s="59"/>
      <c r="C4558" s="59"/>
      <c r="D4558" s="13"/>
      <c r="E4558" s="13"/>
    </row>
    <row r="4559" spans="1:5" ht="12.75">
      <c r="A4559" s="34">
        <v>4553</v>
      </c>
      <c r="B4559" s="59"/>
      <c r="C4559" s="59"/>
      <c r="D4559" s="13"/>
      <c r="E4559" s="13"/>
    </row>
    <row r="4560" spans="1:5" ht="12.75">
      <c r="A4560" s="34">
        <v>4554</v>
      </c>
      <c r="B4560" s="59"/>
      <c r="C4560" s="59"/>
      <c r="D4560" s="13"/>
      <c r="E4560" s="13"/>
    </row>
    <row r="4561" spans="1:5" ht="12.75">
      <c r="A4561" s="34">
        <v>4555</v>
      </c>
      <c r="B4561" s="59"/>
      <c r="C4561" s="59"/>
      <c r="D4561" s="13"/>
      <c r="E4561" s="13"/>
    </row>
    <row r="4562" spans="1:5" ht="12.75">
      <c r="A4562" s="34">
        <v>4556</v>
      </c>
      <c r="B4562" s="59"/>
      <c r="C4562" s="59"/>
      <c r="D4562" s="13"/>
      <c r="E4562" s="13"/>
    </row>
    <row r="4563" spans="1:5" ht="12.75">
      <c r="A4563" s="34">
        <v>4557</v>
      </c>
      <c r="B4563" s="59"/>
      <c r="C4563" s="59"/>
      <c r="D4563" s="13"/>
      <c r="E4563" s="13"/>
    </row>
    <row r="4564" spans="1:5" ht="12.75">
      <c r="A4564" s="34">
        <v>4558</v>
      </c>
      <c r="B4564" s="59"/>
      <c r="C4564" s="59"/>
      <c r="D4564" s="13"/>
      <c r="E4564" s="13"/>
    </row>
    <row r="4565" spans="1:5" ht="12.75">
      <c r="A4565" s="34">
        <v>4559</v>
      </c>
      <c r="B4565" s="59"/>
      <c r="C4565" s="59"/>
      <c r="D4565" s="13"/>
      <c r="E4565" s="13"/>
    </row>
    <row r="4566" spans="1:5" ht="12.75">
      <c r="A4566" s="34">
        <v>4560</v>
      </c>
      <c r="B4566" s="59"/>
      <c r="C4566" s="59"/>
      <c r="D4566" s="13"/>
      <c r="E4566" s="13"/>
    </row>
    <row r="4567" spans="1:5" ht="12.75">
      <c r="A4567" s="34">
        <v>4561</v>
      </c>
      <c r="B4567" s="59"/>
      <c r="C4567" s="59"/>
      <c r="D4567" s="13"/>
      <c r="E4567" s="13"/>
    </row>
    <row r="4568" spans="1:5" ht="12.75">
      <c r="A4568" s="34">
        <v>4562</v>
      </c>
      <c r="B4568" s="59"/>
      <c r="C4568" s="59"/>
      <c r="D4568" s="13"/>
      <c r="E4568" s="13"/>
    </row>
    <row r="4569" spans="1:5" ht="12.75">
      <c r="A4569" s="34">
        <v>4563</v>
      </c>
      <c r="B4569" s="59"/>
      <c r="C4569" s="59"/>
      <c r="D4569" s="13"/>
      <c r="E4569" s="13"/>
    </row>
    <row r="4570" spans="1:5" ht="12.75">
      <c r="A4570" s="34">
        <v>4564</v>
      </c>
      <c r="B4570" s="59"/>
      <c r="C4570" s="59"/>
      <c r="D4570" s="13"/>
      <c r="E4570" s="13"/>
    </row>
    <row r="4571" spans="1:5" ht="12.75">
      <c r="A4571" s="34">
        <v>4565</v>
      </c>
      <c r="B4571" s="59"/>
      <c r="C4571" s="59"/>
      <c r="D4571" s="13"/>
      <c r="E4571" s="13"/>
    </row>
    <row r="4572" spans="1:5" ht="12.75">
      <c r="A4572" s="34">
        <v>4566</v>
      </c>
      <c r="B4572" s="59"/>
      <c r="C4572" s="59"/>
      <c r="D4572" s="13"/>
      <c r="E4572" s="13"/>
    </row>
    <row r="4573" spans="1:5" ht="12.75">
      <c r="A4573" s="34">
        <v>4567</v>
      </c>
      <c r="B4573" s="59"/>
      <c r="C4573" s="59"/>
      <c r="D4573" s="13"/>
      <c r="E4573" s="13"/>
    </row>
    <row r="4574" spans="1:5" ht="12.75">
      <c r="A4574" s="34">
        <v>4568</v>
      </c>
      <c r="B4574" s="59"/>
      <c r="C4574" s="59"/>
      <c r="D4574" s="13"/>
      <c r="E4574" s="13"/>
    </row>
    <row r="4575" spans="1:5" ht="12.75">
      <c r="A4575" s="34">
        <v>4569</v>
      </c>
      <c r="B4575" s="59"/>
      <c r="C4575" s="59"/>
      <c r="D4575" s="13"/>
      <c r="E4575" s="13"/>
    </row>
    <row r="4576" spans="1:5" ht="12.75">
      <c r="A4576" s="34">
        <v>4570</v>
      </c>
      <c r="B4576" s="59"/>
      <c r="C4576" s="59"/>
      <c r="D4576" s="13"/>
      <c r="E4576" s="13"/>
    </row>
    <row r="4577" spans="1:5" ht="12.75">
      <c r="A4577" s="34">
        <v>4571</v>
      </c>
      <c r="B4577" s="59"/>
      <c r="C4577" s="59"/>
      <c r="D4577" s="13"/>
      <c r="E4577" s="13"/>
    </row>
    <row r="4578" spans="1:5" ht="12.75">
      <c r="A4578" s="34">
        <v>4572</v>
      </c>
      <c r="B4578" s="59"/>
      <c r="C4578" s="59"/>
      <c r="D4578" s="13"/>
      <c r="E4578" s="13"/>
    </row>
    <row r="4579" spans="1:5" ht="12.75">
      <c r="A4579" s="34">
        <v>4573</v>
      </c>
      <c r="B4579" s="59"/>
      <c r="C4579" s="59"/>
      <c r="D4579" s="13"/>
      <c r="E4579" s="13"/>
    </row>
    <row r="4580" spans="1:5" ht="12.75">
      <c r="A4580" s="34">
        <v>4574</v>
      </c>
      <c r="B4580" s="59"/>
      <c r="C4580" s="59"/>
      <c r="D4580" s="13"/>
      <c r="E4580" s="13"/>
    </row>
    <row r="4581" spans="1:5" ht="12.75">
      <c r="A4581" s="34">
        <v>4575</v>
      </c>
      <c r="B4581" s="59"/>
      <c r="C4581" s="59"/>
      <c r="D4581" s="13"/>
      <c r="E4581" s="13"/>
    </row>
    <row r="4582" spans="1:5" ht="12.75">
      <c r="A4582" s="34">
        <v>4576</v>
      </c>
      <c r="B4582" s="59"/>
      <c r="C4582" s="59"/>
      <c r="D4582" s="13"/>
      <c r="E4582" s="13"/>
    </row>
    <row r="4583" spans="1:5" ht="12.75">
      <c r="A4583" s="34">
        <v>4577</v>
      </c>
      <c r="B4583" s="59"/>
      <c r="C4583" s="59"/>
      <c r="D4583" s="13"/>
      <c r="E4583" s="13"/>
    </row>
    <row r="4584" spans="1:5" ht="12.75">
      <c r="A4584" s="34">
        <v>4578</v>
      </c>
      <c r="B4584" s="59"/>
      <c r="C4584" s="59"/>
      <c r="D4584" s="13"/>
      <c r="E4584" s="13"/>
    </row>
    <row r="4585" spans="1:5" ht="12.75">
      <c r="A4585" s="34">
        <v>4579</v>
      </c>
      <c r="B4585" s="59"/>
      <c r="C4585" s="59"/>
      <c r="D4585" s="13"/>
      <c r="E4585" s="13"/>
    </row>
    <row r="4586" spans="1:5" ht="12.75">
      <c r="A4586" s="34">
        <v>4580</v>
      </c>
      <c r="B4586" s="59"/>
      <c r="C4586" s="59"/>
      <c r="D4586" s="13"/>
      <c r="E4586" s="13"/>
    </row>
    <row r="4587" spans="1:5" ht="12.75">
      <c r="A4587" s="34">
        <v>4581</v>
      </c>
      <c r="B4587" s="59"/>
      <c r="C4587" s="59"/>
      <c r="D4587" s="13"/>
      <c r="E4587" s="13"/>
    </row>
    <row r="4588" spans="1:5" ht="12.75">
      <c r="A4588" s="34">
        <v>4582</v>
      </c>
      <c r="B4588" s="59"/>
      <c r="C4588" s="59"/>
      <c r="D4588" s="13"/>
      <c r="E4588" s="13"/>
    </row>
    <row r="4589" spans="1:5" ht="12.75">
      <c r="A4589" s="34">
        <v>4583</v>
      </c>
      <c r="B4589" s="59"/>
      <c r="C4589" s="59"/>
      <c r="D4589" s="13"/>
      <c r="E4589" s="13"/>
    </row>
    <row r="4590" spans="1:5" ht="12.75">
      <c r="A4590" s="34">
        <v>4584</v>
      </c>
      <c r="B4590" s="59"/>
      <c r="C4590" s="59"/>
      <c r="D4590" s="13"/>
      <c r="E4590" s="13"/>
    </row>
    <row r="4591" spans="1:5" ht="12.75">
      <c r="A4591" s="34">
        <v>4585</v>
      </c>
      <c r="B4591" s="59"/>
      <c r="C4591" s="59"/>
      <c r="D4591" s="13"/>
      <c r="E4591" s="13"/>
    </row>
    <row r="4592" spans="1:5" ht="12.75">
      <c r="A4592" s="34">
        <v>4586</v>
      </c>
      <c r="B4592" s="59"/>
      <c r="C4592" s="59"/>
      <c r="D4592" s="13"/>
      <c r="E4592" s="13"/>
    </row>
    <row r="4593" spans="1:5" ht="12.75">
      <c r="A4593" s="34">
        <v>4587</v>
      </c>
      <c r="B4593" s="59"/>
      <c r="C4593" s="59"/>
      <c r="D4593" s="13"/>
      <c r="E4593" s="13"/>
    </row>
    <row r="4594" spans="1:5" ht="12.75">
      <c r="A4594" s="34">
        <v>4588</v>
      </c>
      <c r="B4594" s="59"/>
      <c r="C4594" s="59"/>
      <c r="D4594" s="13"/>
      <c r="E4594" s="13"/>
    </row>
    <row r="4595" spans="1:5" ht="12.75">
      <c r="A4595" s="34">
        <v>4589</v>
      </c>
      <c r="B4595" s="59"/>
      <c r="C4595" s="59"/>
      <c r="D4595" s="13"/>
      <c r="E4595" s="13"/>
    </row>
    <row r="4596" spans="1:5" ht="12.75">
      <c r="A4596" s="34">
        <v>4590</v>
      </c>
      <c r="B4596" s="59"/>
      <c r="C4596" s="59"/>
      <c r="D4596" s="13"/>
      <c r="E4596" s="13"/>
    </row>
    <row r="4597" spans="1:5" ht="12.75">
      <c r="A4597" s="34">
        <v>4591</v>
      </c>
      <c r="B4597" s="59"/>
      <c r="C4597" s="59"/>
      <c r="D4597" s="13"/>
      <c r="E4597" s="13"/>
    </row>
    <row r="4598" spans="1:5" ht="12.75">
      <c r="A4598" s="34">
        <v>4592</v>
      </c>
      <c r="B4598" s="59"/>
      <c r="C4598" s="59"/>
      <c r="D4598" s="13"/>
      <c r="E4598" s="13"/>
    </row>
    <row r="4599" spans="1:5" ht="12.75">
      <c r="A4599" s="34">
        <v>4593</v>
      </c>
      <c r="B4599" s="59"/>
      <c r="C4599" s="59"/>
      <c r="D4599" s="13"/>
      <c r="E4599" s="13"/>
    </row>
    <row r="4600" spans="1:5" ht="12.75">
      <c r="A4600" s="34">
        <v>4594</v>
      </c>
      <c r="B4600" s="59"/>
      <c r="C4600" s="59"/>
      <c r="D4600" s="13"/>
      <c r="E4600" s="13"/>
    </row>
    <row r="4601" spans="1:5" ht="12.75">
      <c r="A4601" s="34">
        <v>4595</v>
      </c>
      <c r="B4601" s="59"/>
      <c r="C4601" s="59"/>
      <c r="D4601" s="13"/>
      <c r="E4601" s="13"/>
    </row>
    <row r="4602" spans="1:5" ht="12.75">
      <c r="A4602" s="34">
        <v>4596</v>
      </c>
      <c r="B4602" s="59"/>
      <c r="C4602" s="59"/>
      <c r="D4602" s="13"/>
      <c r="E4602" s="13"/>
    </row>
    <row r="4603" spans="1:5" ht="12.75">
      <c r="A4603" s="34">
        <v>4597</v>
      </c>
      <c r="B4603" s="59"/>
      <c r="C4603" s="59"/>
      <c r="D4603" s="13"/>
      <c r="E4603" s="13"/>
    </row>
    <row r="4604" spans="1:5" ht="12.75">
      <c r="A4604" s="34">
        <v>4598</v>
      </c>
      <c r="B4604" s="59"/>
      <c r="C4604" s="59"/>
      <c r="D4604" s="13"/>
      <c r="E4604" s="13"/>
    </row>
    <row r="4605" spans="1:5" ht="12.75">
      <c r="A4605" s="34">
        <v>4599</v>
      </c>
      <c r="B4605" s="59"/>
      <c r="C4605" s="59"/>
      <c r="D4605" s="13"/>
      <c r="E4605" s="13"/>
    </row>
    <row r="4606" spans="1:5" ht="12.75">
      <c r="A4606" s="34">
        <v>4600</v>
      </c>
      <c r="B4606" s="59"/>
      <c r="C4606" s="59"/>
      <c r="D4606" s="13"/>
      <c r="E4606" s="13"/>
    </row>
    <row r="4607" spans="1:5" ht="12.75">
      <c r="A4607" s="34">
        <v>4601</v>
      </c>
      <c r="B4607" s="59"/>
      <c r="C4607" s="59"/>
      <c r="D4607" s="13"/>
      <c r="E4607" s="13"/>
    </row>
    <row r="4608" spans="1:5" ht="12.75">
      <c r="A4608" s="34">
        <v>4602</v>
      </c>
      <c r="B4608" s="59"/>
      <c r="C4608" s="59"/>
      <c r="D4608" s="13"/>
      <c r="E4608" s="13"/>
    </row>
    <row r="4609" spans="1:5" ht="12.75">
      <c r="A4609" s="34">
        <v>4603</v>
      </c>
      <c r="B4609" s="59"/>
      <c r="C4609" s="59"/>
      <c r="D4609" s="13"/>
      <c r="E4609" s="13"/>
    </row>
    <row r="4610" spans="1:5" ht="12.75">
      <c r="A4610" s="34">
        <v>4604</v>
      </c>
      <c r="B4610" s="59"/>
      <c r="C4610" s="59"/>
      <c r="D4610" s="13"/>
      <c r="E4610" s="13"/>
    </row>
    <row r="4611" spans="1:5" ht="12.75">
      <c r="A4611" s="34">
        <v>4605</v>
      </c>
      <c r="B4611" s="59"/>
      <c r="C4611" s="59"/>
      <c r="D4611" s="13"/>
      <c r="E4611" s="13"/>
    </row>
    <row r="4612" spans="1:5" ht="12.75">
      <c r="A4612" s="34">
        <v>4606</v>
      </c>
      <c r="B4612" s="59"/>
      <c r="C4612" s="59"/>
      <c r="D4612" s="13"/>
      <c r="E4612" s="13"/>
    </row>
    <row r="4613" spans="1:5" ht="12.75">
      <c r="A4613" s="34">
        <v>4607</v>
      </c>
      <c r="B4613" s="59"/>
      <c r="C4613" s="59"/>
      <c r="D4613" s="13"/>
      <c r="E4613" s="13"/>
    </row>
    <row r="4614" spans="1:5" ht="12.75">
      <c r="A4614" s="34">
        <v>4608</v>
      </c>
      <c r="B4614" s="59"/>
      <c r="C4614" s="59"/>
      <c r="D4614" s="13"/>
      <c r="E4614" s="13"/>
    </row>
    <row r="4615" spans="1:5" ht="12.75">
      <c r="A4615" s="34">
        <v>4609</v>
      </c>
      <c r="B4615" s="59"/>
      <c r="C4615" s="59"/>
      <c r="D4615" s="13"/>
      <c r="E4615" s="13"/>
    </row>
    <row r="4616" spans="1:5" ht="12.75">
      <c r="A4616" s="34">
        <v>4610</v>
      </c>
      <c r="B4616" s="59"/>
      <c r="C4616" s="59"/>
      <c r="D4616" s="13"/>
      <c r="E4616" s="13"/>
    </row>
    <row r="4617" spans="1:5" ht="12.75">
      <c r="A4617" s="34">
        <v>4611</v>
      </c>
      <c r="B4617" s="59"/>
      <c r="C4617" s="59"/>
      <c r="D4617" s="13"/>
      <c r="E4617" s="13"/>
    </row>
    <row r="4618" spans="1:5" ht="12.75">
      <c r="A4618" s="34">
        <v>4612</v>
      </c>
      <c r="B4618" s="59"/>
      <c r="C4618" s="59"/>
      <c r="D4618" s="13"/>
      <c r="E4618" s="13"/>
    </row>
    <row r="4619" spans="1:5" ht="12.75">
      <c r="A4619" s="34">
        <v>4613</v>
      </c>
      <c r="B4619" s="59"/>
      <c r="C4619" s="59"/>
      <c r="D4619" s="13"/>
      <c r="E4619" s="13"/>
    </row>
    <row r="4620" spans="1:5" ht="12.75">
      <c r="A4620" s="34">
        <v>4614</v>
      </c>
      <c r="B4620" s="59"/>
      <c r="C4620" s="59"/>
      <c r="D4620" s="13"/>
      <c r="E4620" s="13"/>
    </row>
    <row r="4621" spans="1:5" ht="12.75">
      <c r="A4621" s="34">
        <v>4615</v>
      </c>
      <c r="B4621" s="59"/>
      <c r="C4621" s="59"/>
      <c r="D4621" s="13"/>
      <c r="E4621" s="13"/>
    </row>
    <row r="4622" spans="1:5" ht="12.75">
      <c r="A4622" s="34">
        <v>4616</v>
      </c>
      <c r="B4622" s="59"/>
      <c r="C4622" s="59"/>
      <c r="D4622" s="13"/>
      <c r="E4622" s="13"/>
    </row>
    <row r="4623" spans="1:5" ht="12.75">
      <c r="A4623" s="34">
        <v>4617</v>
      </c>
      <c r="B4623" s="59"/>
      <c r="C4623" s="59"/>
      <c r="D4623" s="13"/>
      <c r="E4623" s="13"/>
    </row>
    <row r="4624" spans="1:5" ht="12.75">
      <c r="A4624" s="34">
        <v>4618</v>
      </c>
      <c r="B4624" s="59"/>
      <c r="C4624" s="59"/>
      <c r="D4624" s="13"/>
      <c r="E4624" s="13"/>
    </row>
    <row r="4625" spans="1:5" ht="12.75">
      <c r="A4625" s="34">
        <v>4619</v>
      </c>
      <c r="B4625" s="59"/>
      <c r="C4625" s="59"/>
      <c r="D4625" s="13"/>
      <c r="E4625" s="13"/>
    </row>
    <row r="4626" spans="1:5" ht="12.75">
      <c r="A4626" s="34">
        <v>4620</v>
      </c>
      <c r="B4626" s="59"/>
      <c r="C4626" s="59"/>
      <c r="D4626" s="13"/>
      <c r="E4626" s="13"/>
    </row>
    <row r="4627" spans="1:5" ht="12.75">
      <c r="A4627" s="34">
        <v>4621</v>
      </c>
      <c r="B4627" s="59"/>
      <c r="C4627" s="59"/>
      <c r="D4627" s="13"/>
      <c r="E4627" s="13"/>
    </row>
    <row r="4628" spans="1:5" ht="12.75">
      <c r="A4628" s="34">
        <v>4622</v>
      </c>
      <c r="B4628" s="59"/>
      <c r="C4628" s="59"/>
      <c r="D4628" s="13"/>
      <c r="E4628" s="13"/>
    </row>
    <row r="4629" spans="1:5" ht="12.75">
      <c r="A4629" s="34">
        <v>4623</v>
      </c>
      <c r="B4629" s="59"/>
      <c r="C4629" s="59"/>
      <c r="D4629" s="13"/>
      <c r="E4629" s="13"/>
    </row>
    <row r="4630" spans="1:5" ht="12.75">
      <c r="A4630" s="34">
        <v>4624</v>
      </c>
      <c r="B4630" s="59"/>
      <c r="C4630" s="59"/>
      <c r="D4630" s="13"/>
      <c r="E4630" s="13"/>
    </row>
    <row r="4631" spans="1:5" ht="12.75">
      <c r="A4631" s="34">
        <v>4625</v>
      </c>
      <c r="B4631" s="59"/>
      <c r="C4631" s="59"/>
      <c r="D4631" s="13"/>
      <c r="E4631" s="13"/>
    </row>
    <row r="4632" spans="1:5" ht="12.75">
      <c r="A4632" s="34">
        <v>4626</v>
      </c>
      <c r="B4632" s="59"/>
      <c r="C4632" s="59"/>
      <c r="D4632" s="13"/>
      <c r="E4632" s="13"/>
    </row>
    <row r="4633" spans="1:5" ht="12.75">
      <c r="A4633" s="34">
        <v>4627</v>
      </c>
      <c r="B4633" s="59"/>
      <c r="C4633" s="59"/>
      <c r="D4633" s="13"/>
      <c r="E4633" s="13"/>
    </row>
    <row r="4634" spans="1:5" ht="12.75">
      <c r="A4634" s="34">
        <v>4628</v>
      </c>
      <c r="B4634" s="59"/>
      <c r="C4634" s="59"/>
      <c r="D4634" s="13"/>
      <c r="E4634" s="13"/>
    </row>
    <row r="4635" spans="1:5" ht="12.75">
      <c r="A4635" s="34">
        <v>4629</v>
      </c>
      <c r="B4635" s="59"/>
      <c r="C4635" s="59"/>
      <c r="D4635" s="13"/>
      <c r="E4635" s="13"/>
    </row>
    <row r="4636" spans="1:5" ht="12.75">
      <c r="A4636" s="34">
        <v>4630</v>
      </c>
      <c r="B4636" s="59"/>
      <c r="C4636" s="59"/>
      <c r="D4636" s="13"/>
      <c r="E4636" s="13"/>
    </row>
    <row r="4637" spans="1:5" ht="12.75">
      <c r="A4637" s="34">
        <v>4631</v>
      </c>
      <c r="B4637" s="59"/>
      <c r="C4637" s="59"/>
      <c r="D4637" s="13"/>
      <c r="E4637" s="13"/>
    </row>
    <row r="4638" spans="1:5" ht="12.75">
      <c r="A4638" s="34">
        <v>4632</v>
      </c>
      <c r="B4638" s="59"/>
      <c r="C4638" s="59"/>
      <c r="D4638" s="13"/>
      <c r="E4638" s="13"/>
    </row>
    <row r="4639" spans="1:5" ht="12.75">
      <c r="A4639" s="34">
        <v>4633</v>
      </c>
      <c r="B4639" s="59"/>
      <c r="C4639" s="59"/>
      <c r="D4639" s="13"/>
      <c r="E4639" s="13"/>
    </row>
    <row r="4640" spans="1:5" ht="12.75">
      <c r="A4640" s="34">
        <v>4634</v>
      </c>
      <c r="B4640" s="59"/>
      <c r="C4640" s="59"/>
      <c r="D4640" s="13"/>
      <c r="E4640" s="13"/>
    </row>
    <row r="4641" spans="1:5" ht="12.75">
      <c r="A4641" s="34">
        <v>4635</v>
      </c>
      <c r="B4641" s="59"/>
      <c r="C4641" s="59"/>
      <c r="D4641" s="13"/>
      <c r="E4641" s="13"/>
    </row>
    <row r="4642" spans="1:5" ht="12.75">
      <c r="A4642" s="34">
        <v>4636</v>
      </c>
      <c r="B4642" s="59"/>
      <c r="C4642" s="59"/>
      <c r="D4642" s="13"/>
      <c r="E4642" s="13"/>
    </row>
    <row r="4643" spans="1:5" ht="12.75">
      <c r="A4643" s="34">
        <v>4637</v>
      </c>
      <c r="B4643" s="59"/>
      <c r="C4643" s="59"/>
      <c r="D4643" s="13"/>
      <c r="E4643" s="13"/>
    </row>
    <row r="4644" spans="1:5" ht="12.75">
      <c r="A4644" s="34">
        <v>4638</v>
      </c>
      <c r="B4644" s="59"/>
      <c r="C4644" s="59"/>
      <c r="D4644" s="13"/>
      <c r="E4644" s="13"/>
    </row>
    <row r="4645" spans="1:5" ht="12.75">
      <c r="A4645" s="34">
        <v>4639</v>
      </c>
      <c r="B4645" s="59"/>
      <c r="C4645" s="59"/>
      <c r="D4645" s="13"/>
      <c r="E4645" s="13"/>
    </row>
    <row r="4646" spans="1:5" ht="12.75">
      <c r="A4646" s="34">
        <v>4640</v>
      </c>
      <c r="B4646" s="59"/>
      <c r="C4646" s="59"/>
      <c r="D4646" s="13"/>
      <c r="E4646" s="13"/>
    </row>
    <row r="4647" spans="1:5" ht="12.75">
      <c r="A4647" s="34">
        <v>4641</v>
      </c>
      <c r="B4647" s="59"/>
      <c r="C4647" s="59"/>
      <c r="D4647" s="13"/>
      <c r="E4647" s="13"/>
    </row>
    <row r="4648" spans="1:5" ht="12.75">
      <c r="A4648" s="34">
        <v>4642</v>
      </c>
      <c r="B4648" s="59"/>
      <c r="C4648" s="59"/>
      <c r="D4648" s="13"/>
      <c r="E4648" s="13"/>
    </row>
    <row r="4649" spans="1:5" ht="12.75">
      <c r="A4649" s="34">
        <v>4643</v>
      </c>
      <c r="B4649" s="59"/>
      <c r="C4649" s="59"/>
      <c r="D4649" s="13"/>
      <c r="E4649" s="13"/>
    </row>
    <row r="4650" spans="1:5" ht="12.75">
      <c r="A4650" s="34">
        <v>4644</v>
      </c>
      <c r="B4650" s="59"/>
      <c r="C4650" s="59"/>
      <c r="D4650" s="13"/>
      <c r="E4650" s="13"/>
    </row>
    <row r="4651" spans="1:5" ht="12.75">
      <c r="A4651" s="34">
        <v>4645</v>
      </c>
      <c r="B4651" s="59"/>
      <c r="C4651" s="59"/>
      <c r="D4651" s="13"/>
      <c r="E4651" s="13"/>
    </row>
    <row r="4652" spans="1:5" ht="12.75">
      <c r="A4652" s="34">
        <v>4646</v>
      </c>
      <c r="B4652" s="59"/>
      <c r="C4652" s="59"/>
      <c r="D4652" s="13"/>
      <c r="E4652" s="13"/>
    </row>
    <row r="4653" spans="1:5" ht="12.75">
      <c r="A4653" s="34">
        <v>4647</v>
      </c>
      <c r="B4653" s="59"/>
      <c r="C4653" s="59"/>
      <c r="D4653" s="13"/>
      <c r="E4653" s="13"/>
    </row>
    <row r="4654" spans="1:5" ht="12.75">
      <c r="A4654" s="34">
        <v>4648</v>
      </c>
      <c r="B4654" s="59"/>
      <c r="C4654" s="59"/>
      <c r="D4654" s="13"/>
      <c r="E4654" s="13"/>
    </row>
    <row r="4655" spans="1:5" ht="12.75">
      <c r="A4655" s="34">
        <v>4649</v>
      </c>
      <c r="B4655" s="59"/>
      <c r="C4655" s="59"/>
      <c r="D4655" s="13"/>
      <c r="E4655" s="13"/>
    </row>
    <row r="4656" spans="1:5" ht="12.75">
      <c r="A4656" s="34">
        <v>4650</v>
      </c>
      <c r="B4656" s="59"/>
      <c r="C4656" s="59"/>
      <c r="D4656" s="13"/>
      <c r="E4656" s="13"/>
    </row>
    <row r="4657" spans="1:5" ht="12.75">
      <c r="A4657" s="34">
        <v>4651</v>
      </c>
      <c r="B4657" s="59"/>
      <c r="C4657" s="59"/>
      <c r="D4657" s="13"/>
      <c r="E4657" s="13"/>
    </row>
    <row r="4658" spans="1:5" ht="12.75">
      <c r="A4658" s="34">
        <v>4652</v>
      </c>
      <c r="B4658" s="59"/>
      <c r="C4658" s="59"/>
      <c r="D4658" s="13"/>
      <c r="E4658" s="13"/>
    </row>
    <row r="4659" spans="1:5" ht="12.75">
      <c r="A4659" s="34">
        <v>4653</v>
      </c>
      <c r="B4659" s="59"/>
      <c r="C4659" s="59"/>
      <c r="D4659" s="13"/>
      <c r="E4659" s="13"/>
    </row>
    <row r="4660" spans="1:5" ht="12.75">
      <c r="A4660" s="34">
        <v>4654</v>
      </c>
      <c r="B4660" s="59"/>
      <c r="C4660" s="59"/>
      <c r="D4660" s="13"/>
      <c r="E4660" s="13"/>
    </row>
    <row r="4661" spans="1:5" ht="12.75">
      <c r="A4661" s="34">
        <v>4655</v>
      </c>
      <c r="B4661" s="59"/>
      <c r="C4661" s="59"/>
      <c r="D4661" s="13"/>
      <c r="E4661" s="13"/>
    </row>
    <row r="4662" spans="1:5" ht="12.75">
      <c r="A4662" s="34">
        <v>4656</v>
      </c>
      <c r="B4662" s="59"/>
      <c r="C4662" s="59"/>
      <c r="D4662" s="13"/>
      <c r="E4662" s="13"/>
    </row>
    <row r="4663" spans="1:5" ht="12.75">
      <c r="A4663" s="34">
        <v>4657</v>
      </c>
      <c r="B4663" s="59"/>
      <c r="C4663" s="59"/>
      <c r="D4663" s="13"/>
      <c r="E4663" s="13"/>
    </row>
    <row r="4664" spans="1:5" ht="12.75">
      <c r="A4664" s="34">
        <v>4658</v>
      </c>
      <c r="B4664" s="59"/>
      <c r="C4664" s="59"/>
      <c r="D4664" s="13"/>
      <c r="E4664" s="13"/>
    </row>
    <row r="4665" spans="1:5" ht="12.75">
      <c r="A4665" s="34">
        <v>4659</v>
      </c>
      <c r="B4665" s="59"/>
      <c r="C4665" s="59"/>
      <c r="D4665" s="13"/>
      <c r="E4665" s="13"/>
    </row>
    <row r="4666" spans="1:5" ht="12.75">
      <c r="A4666" s="34">
        <v>4660</v>
      </c>
      <c r="B4666" s="59"/>
      <c r="C4666" s="59"/>
      <c r="D4666" s="13"/>
      <c r="E4666" s="13"/>
    </row>
    <row r="4667" spans="1:5" ht="12.75">
      <c r="A4667" s="34">
        <v>4661</v>
      </c>
      <c r="B4667" s="59"/>
      <c r="C4667" s="59"/>
      <c r="D4667" s="13"/>
      <c r="E4667" s="13"/>
    </row>
    <row r="4668" spans="1:5" ht="12.75">
      <c r="A4668" s="34">
        <v>4662</v>
      </c>
      <c r="B4668" s="59"/>
      <c r="C4668" s="59"/>
      <c r="D4668" s="13"/>
      <c r="E4668" s="13"/>
    </row>
    <row r="4669" spans="1:5" ht="12.75">
      <c r="A4669" s="34">
        <v>4663</v>
      </c>
      <c r="B4669" s="59"/>
      <c r="C4669" s="59"/>
      <c r="D4669" s="13"/>
      <c r="E4669" s="13"/>
    </row>
    <row r="4670" spans="1:5" ht="12.75">
      <c r="A4670" s="34">
        <v>4664</v>
      </c>
      <c r="B4670" s="59"/>
      <c r="C4670" s="59"/>
      <c r="D4670" s="13"/>
      <c r="E4670" s="13"/>
    </row>
    <row r="4671" spans="1:5" ht="12.75">
      <c r="A4671" s="34">
        <v>4665</v>
      </c>
      <c r="B4671" s="59"/>
      <c r="C4671" s="59"/>
      <c r="D4671" s="13"/>
      <c r="E4671" s="13"/>
    </row>
    <row r="4672" spans="1:5" ht="12.75">
      <c r="A4672" s="34">
        <v>4666</v>
      </c>
      <c r="B4672" s="59"/>
      <c r="C4672" s="59"/>
      <c r="D4672" s="13"/>
      <c r="E4672" s="13"/>
    </row>
    <row r="4673" spans="1:5" ht="12.75">
      <c r="A4673" s="34">
        <v>4667</v>
      </c>
      <c r="B4673" s="59"/>
      <c r="C4673" s="59"/>
      <c r="D4673" s="13"/>
      <c r="E4673" s="13"/>
    </row>
    <row r="4674" spans="1:5" ht="12.75">
      <c r="A4674" s="34">
        <v>4668</v>
      </c>
      <c r="B4674" s="59"/>
      <c r="C4674" s="59"/>
      <c r="D4674" s="13"/>
      <c r="E4674" s="13"/>
    </row>
    <row r="4675" spans="1:5" ht="12.75">
      <c r="A4675" s="34">
        <v>4669</v>
      </c>
      <c r="B4675" s="59"/>
      <c r="C4675" s="59"/>
      <c r="D4675" s="13"/>
      <c r="E4675" s="13"/>
    </row>
    <row r="4676" spans="1:5" ht="12.75">
      <c r="A4676" s="34">
        <v>4670</v>
      </c>
      <c r="B4676" s="59"/>
      <c r="C4676" s="59"/>
      <c r="D4676" s="13"/>
      <c r="E4676" s="13"/>
    </row>
    <row r="4677" spans="1:5" ht="12.75">
      <c r="A4677" s="34">
        <v>4671</v>
      </c>
      <c r="B4677" s="59"/>
      <c r="C4677" s="59"/>
      <c r="D4677" s="13"/>
      <c r="E4677" s="13"/>
    </row>
    <row r="4678" spans="1:5" ht="12.75">
      <c r="A4678" s="34">
        <v>4672</v>
      </c>
      <c r="B4678" s="59"/>
      <c r="C4678" s="59"/>
      <c r="D4678" s="13"/>
      <c r="E4678" s="13"/>
    </row>
    <row r="4679" spans="1:5" ht="12.75">
      <c r="A4679" s="34">
        <v>4673</v>
      </c>
      <c r="B4679" s="59"/>
      <c r="C4679" s="59"/>
      <c r="D4679" s="13"/>
      <c r="E4679" s="13"/>
    </row>
    <row r="4680" spans="1:5" ht="12.75">
      <c r="A4680" s="34">
        <v>4674</v>
      </c>
      <c r="B4680" s="59"/>
      <c r="C4680" s="59"/>
      <c r="D4680" s="13"/>
      <c r="E4680" s="13"/>
    </row>
    <row r="4681" spans="1:5" ht="12.75">
      <c r="A4681" s="34">
        <v>4675</v>
      </c>
      <c r="B4681" s="59"/>
      <c r="C4681" s="59"/>
      <c r="D4681" s="13"/>
      <c r="E4681" s="13"/>
    </row>
    <row r="4682" spans="1:5" ht="12.75">
      <c r="A4682" s="34">
        <v>4676</v>
      </c>
      <c r="B4682" s="59"/>
      <c r="C4682" s="59"/>
      <c r="D4682" s="13"/>
      <c r="E4682" s="13"/>
    </row>
    <row r="4683" spans="1:5" ht="12.75">
      <c r="A4683" s="34">
        <v>4677</v>
      </c>
      <c r="B4683" s="59"/>
      <c r="C4683" s="59"/>
      <c r="D4683" s="13"/>
      <c r="E4683" s="13"/>
    </row>
    <row r="4684" spans="1:5" ht="12.75">
      <c r="A4684" s="34">
        <v>4678</v>
      </c>
      <c r="B4684" s="59"/>
      <c r="C4684" s="59"/>
      <c r="D4684" s="13"/>
      <c r="E4684" s="13"/>
    </row>
    <row r="4685" spans="1:5" ht="12.75">
      <c r="A4685" s="34">
        <v>4679</v>
      </c>
      <c r="B4685" s="59"/>
      <c r="C4685" s="59"/>
      <c r="D4685" s="13"/>
      <c r="E4685" s="13"/>
    </row>
    <row r="4686" spans="1:5" ht="12.75">
      <c r="A4686" s="34">
        <v>4680</v>
      </c>
      <c r="B4686" s="59"/>
      <c r="C4686" s="59"/>
      <c r="D4686" s="13"/>
      <c r="E4686" s="13"/>
    </row>
    <row r="4687" spans="1:5" ht="12.75">
      <c r="A4687" s="34">
        <v>4681</v>
      </c>
      <c r="B4687" s="59"/>
      <c r="C4687" s="59"/>
      <c r="D4687" s="13"/>
      <c r="E4687" s="13"/>
    </row>
    <row r="4688" spans="1:5" ht="12.75">
      <c r="A4688" s="34">
        <v>4682</v>
      </c>
      <c r="B4688" s="59"/>
      <c r="C4688" s="59"/>
      <c r="D4688" s="13"/>
      <c r="E4688" s="13"/>
    </row>
    <row r="4689" spans="1:5" ht="12.75">
      <c r="A4689" s="34">
        <v>4683</v>
      </c>
      <c r="B4689" s="59"/>
      <c r="C4689" s="59"/>
      <c r="D4689" s="13"/>
      <c r="E4689" s="13"/>
    </row>
    <row r="4690" spans="1:5" ht="12.75">
      <c r="A4690" s="34">
        <v>4684</v>
      </c>
      <c r="B4690" s="59"/>
      <c r="C4690" s="59"/>
      <c r="D4690" s="13"/>
      <c r="E4690" s="13"/>
    </row>
    <row r="4691" spans="1:5" ht="12.75">
      <c r="A4691" s="34">
        <v>4685</v>
      </c>
      <c r="B4691" s="59"/>
      <c r="C4691" s="59"/>
      <c r="D4691" s="13"/>
      <c r="E4691" s="13"/>
    </row>
    <row r="4692" spans="1:5" ht="12.75">
      <c r="A4692" s="34">
        <v>4686</v>
      </c>
      <c r="B4692" s="59"/>
      <c r="C4692" s="59"/>
      <c r="D4692" s="13"/>
      <c r="E4692" s="13"/>
    </row>
    <row r="4693" spans="1:5" ht="12.75">
      <c r="A4693" s="34">
        <v>4687</v>
      </c>
      <c r="B4693" s="59"/>
      <c r="C4693" s="59"/>
      <c r="D4693" s="13"/>
      <c r="E4693" s="13"/>
    </row>
    <row r="4694" spans="1:5" ht="12.75">
      <c r="A4694" s="34">
        <v>4688</v>
      </c>
      <c r="B4694" s="59"/>
      <c r="C4694" s="59"/>
      <c r="D4694" s="13"/>
      <c r="E4694" s="13"/>
    </row>
    <row r="4695" spans="1:5" ht="12.75">
      <c r="A4695" s="34">
        <v>4689</v>
      </c>
      <c r="B4695" s="59"/>
      <c r="C4695" s="59"/>
      <c r="D4695" s="13"/>
      <c r="E4695" s="13"/>
    </row>
    <row r="4696" spans="1:5" ht="12.75">
      <c r="A4696" s="34">
        <v>4690</v>
      </c>
      <c r="B4696" s="59"/>
      <c r="C4696" s="59"/>
      <c r="D4696" s="13"/>
      <c r="E4696" s="13"/>
    </row>
    <row r="4697" spans="1:5" ht="12.75">
      <c r="A4697" s="34">
        <v>4691</v>
      </c>
      <c r="B4697" s="59"/>
      <c r="C4697" s="59"/>
      <c r="D4697" s="13"/>
      <c r="E4697" s="13"/>
    </row>
    <row r="4698" spans="1:5" ht="12.75">
      <c r="A4698" s="34">
        <v>4692</v>
      </c>
      <c r="B4698" s="59"/>
      <c r="C4698" s="59"/>
      <c r="D4698" s="13"/>
      <c r="E4698" s="13"/>
    </row>
    <row r="4699" spans="1:5" ht="12.75">
      <c r="A4699" s="34">
        <v>4693</v>
      </c>
      <c r="B4699" s="59"/>
      <c r="C4699" s="59"/>
      <c r="D4699" s="13"/>
      <c r="E4699" s="13"/>
    </row>
    <row r="4700" spans="1:5" ht="12.75">
      <c r="A4700" s="34">
        <v>4694</v>
      </c>
      <c r="B4700" s="59"/>
      <c r="C4700" s="59"/>
      <c r="D4700" s="13"/>
      <c r="E4700" s="13"/>
    </row>
    <row r="4701" spans="1:5" ht="12.75">
      <c r="A4701" s="34">
        <v>4695</v>
      </c>
      <c r="B4701" s="59"/>
      <c r="C4701" s="59"/>
      <c r="D4701" s="13"/>
      <c r="E4701" s="13"/>
    </row>
    <row r="4702" spans="1:5" ht="12.75">
      <c r="A4702" s="34">
        <v>4696</v>
      </c>
      <c r="B4702" s="59"/>
      <c r="C4702" s="59"/>
      <c r="D4702" s="13"/>
      <c r="E4702" s="13"/>
    </row>
    <row r="4703" spans="1:5" ht="12.75">
      <c r="A4703" s="34">
        <v>4697</v>
      </c>
      <c r="B4703" s="59"/>
      <c r="C4703" s="59"/>
      <c r="D4703" s="13"/>
      <c r="E4703" s="13"/>
    </row>
    <row r="4704" spans="1:5" ht="12.75">
      <c r="A4704" s="34">
        <v>4698</v>
      </c>
      <c r="B4704" s="59"/>
      <c r="C4704" s="59"/>
      <c r="D4704" s="13"/>
      <c r="E4704" s="13"/>
    </row>
    <row r="4705" spans="1:5" ht="12.75">
      <c r="A4705" s="34">
        <v>4699</v>
      </c>
      <c r="B4705" s="59"/>
      <c r="C4705" s="59"/>
      <c r="D4705" s="13"/>
      <c r="E4705" s="13"/>
    </row>
    <row r="4706" spans="1:5" ht="12.75">
      <c r="A4706" s="34">
        <v>4700</v>
      </c>
      <c r="B4706" s="59"/>
      <c r="C4706" s="59"/>
      <c r="D4706" s="13"/>
      <c r="E4706" s="13"/>
    </row>
    <row r="4707" spans="1:5" ht="12.75">
      <c r="A4707" s="34">
        <v>4701</v>
      </c>
      <c r="B4707" s="59"/>
      <c r="C4707" s="59"/>
      <c r="D4707" s="13"/>
      <c r="E4707" s="13"/>
    </row>
    <row r="4708" spans="1:5" ht="12.75">
      <c r="A4708" s="34">
        <v>4702</v>
      </c>
      <c r="B4708" s="59"/>
      <c r="C4708" s="59"/>
      <c r="D4708" s="13"/>
      <c r="E4708" s="13"/>
    </row>
    <row r="4709" spans="1:5" ht="12.75">
      <c r="A4709" s="34">
        <v>4703</v>
      </c>
      <c r="B4709" s="59"/>
      <c r="C4709" s="59"/>
      <c r="D4709" s="13"/>
      <c r="E4709" s="13"/>
    </row>
    <row r="4710" spans="1:5" ht="12.75">
      <c r="A4710" s="34">
        <v>4704</v>
      </c>
      <c r="B4710" s="59"/>
      <c r="C4710" s="59"/>
      <c r="D4710" s="13"/>
      <c r="E4710" s="13"/>
    </row>
    <row r="4711" spans="1:5" ht="12.75">
      <c r="A4711" s="34">
        <v>4705</v>
      </c>
      <c r="B4711" s="59"/>
      <c r="C4711" s="59"/>
      <c r="D4711" s="13"/>
      <c r="E4711" s="13"/>
    </row>
    <row r="4712" spans="1:5" ht="12.75">
      <c r="A4712" s="34">
        <v>4706</v>
      </c>
      <c r="B4712" s="59"/>
      <c r="C4712" s="59"/>
      <c r="D4712" s="13"/>
      <c r="E4712" s="13"/>
    </row>
    <row r="4713" spans="1:5" ht="12.75">
      <c r="A4713" s="34">
        <v>4707</v>
      </c>
      <c r="B4713" s="59"/>
      <c r="C4713" s="59"/>
      <c r="D4713" s="13"/>
      <c r="E4713" s="13"/>
    </row>
    <row r="4714" spans="1:5" ht="12.75">
      <c r="A4714" s="34">
        <v>4708</v>
      </c>
      <c r="B4714" s="59"/>
      <c r="C4714" s="59"/>
      <c r="D4714" s="13"/>
      <c r="E4714" s="13"/>
    </row>
    <row r="4715" spans="1:5" ht="12.75">
      <c r="A4715" s="34">
        <v>4709</v>
      </c>
      <c r="B4715" s="59"/>
      <c r="C4715" s="59"/>
      <c r="D4715" s="13"/>
      <c r="E4715" s="13"/>
    </row>
    <row r="4716" spans="1:5" ht="12.75">
      <c r="A4716" s="34">
        <v>4710</v>
      </c>
      <c r="B4716" s="59"/>
      <c r="C4716" s="59"/>
      <c r="D4716" s="13"/>
      <c r="E4716" s="13"/>
    </row>
    <row r="4717" spans="1:5" ht="12.75">
      <c r="A4717" s="34">
        <v>4711</v>
      </c>
      <c r="B4717" s="59"/>
      <c r="C4717" s="59"/>
      <c r="D4717" s="13"/>
      <c r="E4717" s="13"/>
    </row>
    <row r="4718" spans="1:5" ht="12.75">
      <c r="A4718" s="34">
        <v>4712</v>
      </c>
      <c r="B4718" s="59"/>
      <c r="C4718" s="59"/>
      <c r="D4718" s="13"/>
      <c r="E4718" s="13"/>
    </row>
    <row r="4719" spans="1:5" ht="12.75">
      <c r="A4719" s="34">
        <v>4713</v>
      </c>
      <c r="B4719" s="59"/>
      <c r="C4719" s="59"/>
      <c r="D4719" s="13"/>
      <c r="E4719" s="13"/>
    </row>
    <row r="4720" spans="1:5" ht="12.75">
      <c r="A4720" s="34">
        <v>4714</v>
      </c>
      <c r="B4720" s="59"/>
      <c r="C4720" s="59"/>
      <c r="D4720" s="13"/>
      <c r="E4720" s="13"/>
    </row>
    <row r="4721" spans="1:5" ht="12.75">
      <c r="A4721" s="34">
        <v>4715</v>
      </c>
      <c r="B4721" s="59"/>
      <c r="C4721" s="59"/>
      <c r="D4721" s="13"/>
      <c r="E4721" s="13"/>
    </row>
    <row r="4722" spans="1:5" ht="12.75">
      <c r="A4722" s="34">
        <v>4716</v>
      </c>
      <c r="B4722" s="59"/>
      <c r="C4722" s="59"/>
      <c r="D4722" s="13"/>
      <c r="E4722" s="13"/>
    </row>
    <row r="4723" spans="1:5" ht="12.75">
      <c r="A4723" s="34">
        <v>4717</v>
      </c>
      <c r="B4723" s="59"/>
      <c r="C4723" s="59"/>
      <c r="D4723" s="13"/>
      <c r="E4723" s="13"/>
    </row>
    <row r="4724" spans="1:5" ht="12.75">
      <c r="A4724" s="34">
        <v>4718</v>
      </c>
      <c r="B4724" s="59"/>
      <c r="C4724" s="59"/>
      <c r="D4724" s="13"/>
      <c r="E4724" s="13"/>
    </row>
    <row r="4725" spans="1:5" ht="12.75">
      <c r="A4725" s="34">
        <v>4719</v>
      </c>
      <c r="B4725" s="59"/>
      <c r="C4725" s="59"/>
      <c r="D4725" s="13"/>
      <c r="E4725" s="13"/>
    </row>
    <row r="4726" spans="1:5" ht="12.75">
      <c r="A4726" s="34">
        <v>4720</v>
      </c>
      <c r="B4726" s="59"/>
      <c r="C4726" s="59"/>
      <c r="D4726" s="13"/>
      <c r="E4726" s="13"/>
    </row>
    <row r="4727" spans="1:5" ht="12.75">
      <c r="A4727" s="34">
        <v>4721</v>
      </c>
      <c r="B4727" s="59"/>
      <c r="C4727" s="59"/>
      <c r="D4727" s="13"/>
      <c r="E4727" s="13"/>
    </row>
    <row r="4728" spans="1:5" ht="12.75">
      <c r="A4728" s="34">
        <v>4722</v>
      </c>
      <c r="B4728" s="59"/>
      <c r="C4728" s="59"/>
      <c r="D4728" s="13"/>
      <c r="E4728" s="13"/>
    </row>
    <row r="4729" spans="1:5" ht="12.75">
      <c r="A4729" s="34">
        <v>4723</v>
      </c>
      <c r="B4729" s="59"/>
      <c r="C4729" s="59"/>
      <c r="D4729" s="13"/>
      <c r="E4729" s="13"/>
    </row>
    <row r="4730" spans="1:5" ht="12.75">
      <c r="A4730" s="34">
        <v>4724</v>
      </c>
      <c r="B4730" s="59"/>
      <c r="C4730" s="59"/>
      <c r="D4730" s="13"/>
      <c r="E4730" s="13"/>
    </row>
    <row r="4731" spans="1:5" ht="12.75">
      <c r="A4731" s="34">
        <v>4725</v>
      </c>
      <c r="B4731" s="59"/>
      <c r="C4731" s="59"/>
      <c r="D4731" s="13"/>
      <c r="E4731" s="13"/>
    </row>
    <row r="4732" spans="1:5" ht="12.75">
      <c r="A4732" s="34">
        <v>4726</v>
      </c>
      <c r="B4732" s="59"/>
      <c r="C4732" s="59"/>
      <c r="D4732" s="13"/>
      <c r="E4732" s="13"/>
    </row>
    <row r="4733" spans="1:5" ht="12.75">
      <c r="A4733" s="34">
        <v>4727</v>
      </c>
      <c r="B4733" s="59"/>
      <c r="C4733" s="59"/>
      <c r="D4733" s="13"/>
      <c r="E4733" s="13"/>
    </row>
    <row r="4734" spans="1:5" ht="12.75">
      <c r="A4734" s="34">
        <v>4728</v>
      </c>
      <c r="B4734" s="59"/>
      <c r="C4734" s="59"/>
      <c r="D4734" s="13"/>
      <c r="E4734" s="13"/>
    </row>
    <row r="4735" spans="1:5" ht="12.75">
      <c r="A4735" s="34">
        <v>4729</v>
      </c>
      <c r="B4735" s="59"/>
      <c r="C4735" s="59"/>
      <c r="D4735" s="13"/>
      <c r="E4735" s="13"/>
    </row>
    <row r="4736" spans="1:5" ht="12.75">
      <c r="A4736" s="34">
        <v>4730</v>
      </c>
      <c r="B4736" s="59"/>
      <c r="C4736" s="59"/>
      <c r="D4736" s="13"/>
      <c r="E4736" s="13"/>
    </row>
    <row r="4737" spans="1:5" ht="12.75">
      <c r="A4737" s="34">
        <v>4731</v>
      </c>
      <c r="B4737" s="59"/>
      <c r="C4737" s="59"/>
      <c r="D4737" s="13"/>
      <c r="E4737" s="13"/>
    </row>
    <row r="4738" spans="1:5" ht="12.75">
      <c r="A4738" s="34">
        <v>4732</v>
      </c>
      <c r="B4738" s="59"/>
      <c r="C4738" s="59"/>
      <c r="D4738" s="13"/>
      <c r="E4738" s="13"/>
    </row>
    <row r="4739" spans="1:5" ht="12.75">
      <c r="A4739" s="34">
        <v>4733</v>
      </c>
      <c r="B4739" s="59"/>
      <c r="C4739" s="59"/>
      <c r="D4739" s="13"/>
      <c r="E4739" s="13"/>
    </row>
    <row r="4740" spans="1:5" ht="12.75">
      <c r="A4740" s="34">
        <v>4734</v>
      </c>
      <c r="B4740" s="59"/>
      <c r="C4740" s="59"/>
      <c r="D4740" s="13"/>
      <c r="E4740" s="13"/>
    </row>
    <row r="4741" spans="1:5" ht="12.75">
      <c r="A4741" s="34">
        <v>4735</v>
      </c>
      <c r="B4741" s="59"/>
      <c r="C4741" s="59"/>
      <c r="D4741" s="13"/>
      <c r="E4741" s="13"/>
    </row>
    <row r="4742" spans="1:5" ht="12.75">
      <c r="A4742" s="34">
        <v>4736</v>
      </c>
      <c r="B4742" s="59"/>
      <c r="C4742" s="59"/>
      <c r="D4742" s="13"/>
      <c r="E4742" s="13"/>
    </row>
    <row r="4743" spans="1:5" ht="12.75">
      <c r="A4743" s="34">
        <v>4737</v>
      </c>
      <c r="B4743" s="59"/>
      <c r="C4743" s="59"/>
      <c r="D4743" s="13"/>
      <c r="E4743" s="13"/>
    </row>
    <row r="4744" spans="1:5" ht="12.75">
      <c r="A4744" s="34">
        <v>4738</v>
      </c>
      <c r="B4744" s="59"/>
      <c r="C4744" s="59"/>
      <c r="D4744" s="13"/>
      <c r="E4744" s="13"/>
    </row>
    <row r="4745" spans="1:5" ht="12.75">
      <c r="A4745" s="34">
        <v>4739</v>
      </c>
      <c r="B4745" s="59"/>
      <c r="C4745" s="59"/>
      <c r="D4745" s="13"/>
      <c r="E4745" s="13"/>
    </row>
    <row r="4746" spans="1:5" ht="12.75">
      <c r="A4746" s="34">
        <v>4740</v>
      </c>
      <c r="B4746" s="59"/>
      <c r="C4746" s="59"/>
      <c r="D4746" s="13"/>
      <c r="E4746" s="13"/>
    </row>
    <row r="4747" spans="1:5" ht="12.75">
      <c r="A4747" s="34">
        <v>4741</v>
      </c>
      <c r="B4747" s="59"/>
      <c r="C4747" s="59"/>
      <c r="D4747" s="13"/>
      <c r="E4747" s="13"/>
    </row>
    <row r="4748" spans="1:5" ht="12.75">
      <c r="A4748" s="34">
        <v>4742</v>
      </c>
      <c r="B4748" s="59"/>
      <c r="C4748" s="59"/>
      <c r="D4748" s="13"/>
      <c r="E4748" s="13"/>
    </row>
    <row r="4749" spans="1:5" ht="12.75">
      <c r="A4749" s="34">
        <v>4743</v>
      </c>
      <c r="B4749" s="59"/>
      <c r="C4749" s="59"/>
      <c r="D4749" s="13"/>
      <c r="E4749" s="13"/>
    </row>
    <row r="4750" spans="1:5" ht="12.75">
      <c r="A4750" s="34">
        <v>4744</v>
      </c>
      <c r="B4750" s="59"/>
      <c r="C4750" s="59"/>
      <c r="D4750" s="13"/>
      <c r="E4750" s="13"/>
    </row>
    <row r="4751" spans="1:5" ht="12.75">
      <c r="A4751" s="34">
        <v>4745</v>
      </c>
      <c r="B4751" s="59"/>
      <c r="C4751" s="59"/>
      <c r="D4751" s="13"/>
      <c r="E4751" s="13"/>
    </row>
    <row r="4752" spans="1:5" ht="12.75">
      <c r="A4752" s="34">
        <v>4746</v>
      </c>
      <c r="B4752" s="59"/>
      <c r="C4752" s="59"/>
      <c r="D4752" s="13"/>
      <c r="E4752" s="13"/>
    </row>
    <row r="4753" spans="1:5" ht="12.75">
      <c r="A4753" s="34">
        <v>4747</v>
      </c>
      <c r="B4753" s="59"/>
      <c r="C4753" s="59"/>
      <c r="D4753" s="13"/>
      <c r="E4753" s="13"/>
    </row>
    <row r="4754" spans="1:5" ht="12.75">
      <c r="A4754" s="34">
        <v>4748</v>
      </c>
      <c r="B4754" s="59"/>
      <c r="C4754" s="59"/>
      <c r="D4754" s="13"/>
      <c r="E4754" s="13"/>
    </row>
    <row r="4755" spans="1:5" ht="12.75">
      <c r="A4755" s="34">
        <v>4749</v>
      </c>
      <c r="B4755" s="59"/>
      <c r="C4755" s="59"/>
      <c r="D4755" s="13"/>
      <c r="E4755" s="13"/>
    </row>
    <row r="4756" spans="1:5" ht="12.75">
      <c r="A4756" s="34">
        <v>4750</v>
      </c>
      <c r="B4756" s="59"/>
      <c r="C4756" s="59"/>
      <c r="D4756" s="13"/>
      <c r="E4756" s="13"/>
    </row>
    <row r="4757" spans="1:5" ht="12.75">
      <c r="A4757" s="34">
        <v>4751</v>
      </c>
      <c r="B4757" s="59"/>
      <c r="C4757" s="59"/>
      <c r="D4757" s="13"/>
      <c r="E4757" s="13"/>
    </row>
    <row r="4758" spans="1:5" ht="12.75">
      <c r="A4758" s="34">
        <v>4752</v>
      </c>
      <c r="B4758" s="59"/>
      <c r="C4758" s="59"/>
      <c r="D4758" s="13"/>
      <c r="E4758" s="13"/>
    </row>
    <row r="4759" spans="1:5" ht="12.75">
      <c r="A4759" s="34">
        <v>4753</v>
      </c>
      <c r="B4759" s="59"/>
      <c r="C4759" s="59"/>
      <c r="D4759" s="13"/>
      <c r="E4759" s="13"/>
    </row>
    <row r="4760" spans="1:5" ht="12.75">
      <c r="A4760" s="34">
        <v>4754</v>
      </c>
      <c r="B4760" s="59"/>
      <c r="C4760" s="59"/>
      <c r="D4760" s="13"/>
      <c r="E4760" s="13"/>
    </row>
    <row r="4761" spans="1:5" ht="12.75">
      <c r="A4761" s="34">
        <v>4755</v>
      </c>
      <c r="B4761" s="59"/>
      <c r="C4761" s="59"/>
      <c r="D4761" s="13"/>
      <c r="E4761" s="13"/>
    </row>
    <row r="4762" spans="1:5" ht="12.75">
      <c r="A4762" s="34">
        <v>4756</v>
      </c>
      <c r="B4762" s="59"/>
      <c r="C4762" s="59"/>
      <c r="D4762" s="13"/>
      <c r="E4762" s="13"/>
    </row>
    <row r="4763" spans="1:5" ht="12.75">
      <c r="A4763" s="34">
        <v>4757</v>
      </c>
      <c r="B4763" s="59"/>
      <c r="C4763" s="59"/>
      <c r="D4763" s="13"/>
      <c r="E4763" s="13"/>
    </row>
    <row r="4764" spans="1:5" ht="12.75">
      <c r="A4764" s="34">
        <v>4758</v>
      </c>
      <c r="B4764" s="59"/>
      <c r="C4764" s="59"/>
      <c r="D4764" s="13"/>
      <c r="E4764" s="13"/>
    </row>
    <row r="4765" spans="1:5" ht="12.75">
      <c r="A4765" s="34">
        <v>4759</v>
      </c>
      <c r="B4765" s="59"/>
      <c r="C4765" s="59"/>
      <c r="D4765" s="13"/>
      <c r="E4765" s="13"/>
    </row>
    <row r="4766" spans="1:5" ht="12.75">
      <c r="A4766" s="34">
        <v>4760</v>
      </c>
      <c r="B4766" s="59"/>
      <c r="C4766" s="59"/>
      <c r="D4766" s="13"/>
      <c r="E4766" s="13"/>
    </row>
    <row r="4767" spans="1:5" ht="12.75">
      <c r="A4767" s="34">
        <v>4761</v>
      </c>
      <c r="B4767" s="59"/>
      <c r="C4767" s="59"/>
      <c r="D4767" s="13"/>
      <c r="E4767" s="13"/>
    </row>
    <row r="4768" spans="1:5" ht="12.75">
      <c r="A4768" s="34">
        <v>4762</v>
      </c>
      <c r="B4768" s="59"/>
      <c r="C4768" s="59"/>
      <c r="D4768" s="13"/>
      <c r="E4768" s="13"/>
    </row>
    <row r="4769" spans="1:5" ht="12.75">
      <c r="A4769" s="34">
        <v>4763</v>
      </c>
      <c r="B4769" s="59"/>
      <c r="C4769" s="59"/>
      <c r="D4769" s="13"/>
      <c r="E4769" s="13"/>
    </row>
    <row r="4770" spans="1:5" ht="12.75">
      <c r="A4770" s="34">
        <v>4764</v>
      </c>
      <c r="B4770" s="59"/>
      <c r="C4770" s="59"/>
      <c r="D4770" s="13"/>
      <c r="E4770" s="13"/>
    </row>
    <row r="4771" spans="1:5" ht="12.75">
      <c r="A4771" s="34">
        <v>4765</v>
      </c>
      <c r="B4771" s="59"/>
      <c r="C4771" s="59"/>
      <c r="D4771" s="13"/>
      <c r="E4771" s="13"/>
    </row>
    <row r="4772" spans="1:5" ht="12.75">
      <c r="A4772" s="34">
        <v>4766</v>
      </c>
      <c r="B4772" s="59"/>
      <c r="C4772" s="59"/>
      <c r="D4772" s="13"/>
      <c r="E4772" s="13"/>
    </row>
    <row r="4773" spans="1:5" ht="12.75">
      <c r="A4773" s="34">
        <v>4767</v>
      </c>
      <c r="B4773" s="59"/>
      <c r="C4773" s="59"/>
      <c r="D4773" s="13"/>
      <c r="E4773" s="13"/>
    </row>
    <row r="4774" spans="1:5" ht="12.75">
      <c r="A4774" s="34">
        <v>4768</v>
      </c>
      <c r="B4774" s="59"/>
      <c r="C4774" s="59"/>
      <c r="D4774" s="13"/>
      <c r="E4774" s="13"/>
    </row>
    <row r="4775" spans="1:5" ht="12.75">
      <c r="A4775" s="34">
        <v>4769</v>
      </c>
      <c r="B4775" s="59"/>
      <c r="C4775" s="59"/>
      <c r="D4775" s="13"/>
      <c r="E4775" s="13"/>
    </row>
    <row r="4776" spans="1:5" ht="12.75">
      <c r="A4776" s="34">
        <v>4770</v>
      </c>
      <c r="B4776" s="59"/>
      <c r="C4776" s="59"/>
      <c r="D4776" s="13"/>
      <c r="E4776" s="13"/>
    </row>
    <row r="4777" spans="1:5" ht="12.75">
      <c r="A4777" s="34">
        <v>4771</v>
      </c>
      <c r="B4777" s="59"/>
      <c r="C4777" s="59"/>
      <c r="D4777" s="13"/>
      <c r="E4777" s="13"/>
    </row>
    <row r="4778" spans="1:5" ht="12.75">
      <c r="A4778" s="34">
        <v>4772</v>
      </c>
      <c r="B4778" s="59"/>
      <c r="C4778" s="59"/>
      <c r="D4778" s="13"/>
      <c r="E4778" s="13"/>
    </row>
    <row r="4779" spans="1:5" ht="12.75">
      <c r="A4779" s="34">
        <v>4773</v>
      </c>
      <c r="B4779" s="59"/>
      <c r="C4779" s="59"/>
      <c r="D4779" s="13"/>
      <c r="E4779" s="13"/>
    </row>
    <row r="4780" spans="1:5" ht="12.75">
      <c r="A4780" s="34">
        <v>4774</v>
      </c>
      <c r="B4780" s="59"/>
      <c r="C4780" s="59"/>
      <c r="D4780" s="13"/>
      <c r="E4780" s="13"/>
    </row>
    <row r="4781" spans="1:5" ht="12.75">
      <c r="A4781" s="34">
        <v>4775</v>
      </c>
      <c r="B4781" s="59"/>
      <c r="C4781" s="59"/>
      <c r="D4781" s="13"/>
      <c r="E4781" s="13"/>
    </row>
    <row r="4782" spans="1:5" ht="12.75">
      <c r="A4782" s="34">
        <v>4776</v>
      </c>
      <c r="B4782" s="59"/>
      <c r="C4782" s="59"/>
      <c r="D4782" s="13"/>
      <c r="E4782" s="13"/>
    </row>
    <row r="4783" spans="1:5" ht="12.75">
      <c r="A4783" s="34">
        <v>4777</v>
      </c>
      <c r="B4783" s="59"/>
      <c r="C4783" s="59"/>
      <c r="D4783" s="13"/>
      <c r="E4783" s="13"/>
    </row>
    <row r="4784" spans="1:5" ht="12.75">
      <c r="A4784" s="34">
        <v>4778</v>
      </c>
      <c r="B4784" s="59"/>
      <c r="C4784" s="59"/>
      <c r="D4784" s="13"/>
      <c r="E4784" s="13"/>
    </row>
    <row r="4785" spans="1:5" ht="12.75">
      <c r="A4785" s="34">
        <v>4779</v>
      </c>
      <c r="B4785" s="59"/>
      <c r="C4785" s="59"/>
      <c r="D4785" s="13"/>
      <c r="E4785" s="13"/>
    </row>
    <row r="4786" spans="1:5" ht="12.75">
      <c r="A4786" s="34">
        <v>4780</v>
      </c>
      <c r="B4786" s="59"/>
      <c r="C4786" s="59"/>
      <c r="D4786" s="13"/>
      <c r="E4786" s="13"/>
    </row>
    <row r="4787" spans="1:5" ht="12.75">
      <c r="A4787" s="34">
        <v>4781</v>
      </c>
      <c r="B4787" s="59"/>
      <c r="C4787" s="59"/>
      <c r="D4787" s="13"/>
      <c r="E4787" s="13"/>
    </row>
    <row r="4788" spans="1:5" ht="12.75">
      <c r="A4788" s="34">
        <v>4782</v>
      </c>
      <c r="B4788" s="59"/>
      <c r="C4788" s="59"/>
      <c r="D4788" s="13"/>
      <c r="E4788" s="13"/>
    </row>
    <row r="4789" spans="1:5" ht="12.75">
      <c r="A4789" s="34">
        <v>4783</v>
      </c>
      <c r="B4789" s="59"/>
      <c r="C4789" s="59"/>
      <c r="D4789" s="13"/>
      <c r="E4789" s="13"/>
    </row>
    <row r="4790" spans="1:5" ht="12.75">
      <c r="A4790" s="34">
        <v>4784</v>
      </c>
      <c r="B4790" s="59"/>
      <c r="C4790" s="59"/>
      <c r="D4790" s="13"/>
      <c r="E4790" s="13"/>
    </row>
    <row r="4791" spans="1:5" ht="12.75">
      <c r="A4791" s="34">
        <v>4785</v>
      </c>
      <c r="B4791" s="59"/>
      <c r="C4791" s="59"/>
      <c r="D4791" s="13"/>
      <c r="E4791" s="13"/>
    </row>
    <row r="4792" spans="1:5" ht="12.75">
      <c r="A4792" s="34">
        <v>4786</v>
      </c>
      <c r="B4792" s="59"/>
      <c r="C4792" s="59"/>
      <c r="D4792" s="13"/>
      <c r="E4792" s="13"/>
    </row>
    <row r="4793" spans="1:5" ht="12.75">
      <c r="A4793" s="34">
        <v>4787</v>
      </c>
      <c r="B4793" s="59"/>
      <c r="C4793" s="59"/>
      <c r="D4793" s="13"/>
      <c r="E4793" s="13"/>
    </row>
    <row r="4794" spans="1:5" ht="12.75">
      <c r="A4794" s="34">
        <v>4788</v>
      </c>
      <c r="B4794" s="59"/>
      <c r="C4794" s="59"/>
      <c r="D4794" s="13"/>
      <c r="E4794" s="13"/>
    </row>
    <row r="4795" spans="1:5" ht="12.75">
      <c r="A4795" s="34">
        <v>4789</v>
      </c>
      <c r="B4795" s="59"/>
      <c r="C4795" s="59"/>
      <c r="D4795" s="13"/>
      <c r="E4795" s="13"/>
    </row>
    <row r="4796" spans="1:5" ht="12.75">
      <c r="A4796" s="34">
        <v>4790</v>
      </c>
      <c r="B4796" s="59"/>
      <c r="C4796" s="59"/>
      <c r="D4796" s="13"/>
      <c r="E4796" s="13"/>
    </row>
    <row r="4797" spans="1:5" ht="12.75">
      <c r="A4797" s="34">
        <v>4791</v>
      </c>
      <c r="B4797" s="59"/>
      <c r="C4797" s="59"/>
      <c r="D4797" s="13"/>
      <c r="E4797" s="13"/>
    </row>
    <row r="4798" spans="1:5" ht="12.75">
      <c r="A4798" s="34">
        <v>4792</v>
      </c>
      <c r="B4798" s="59"/>
      <c r="C4798" s="59"/>
      <c r="D4798" s="13"/>
      <c r="E4798" s="13"/>
    </row>
    <row r="4799" spans="1:5" ht="12.75">
      <c r="A4799" s="34">
        <v>4793</v>
      </c>
      <c r="B4799" s="59"/>
      <c r="C4799" s="59"/>
      <c r="D4799" s="13"/>
      <c r="E4799" s="13"/>
    </row>
    <row r="4800" spans="1:5" ht="12.75">
      <c r="A4800" s="34">
        <v>4794</v>
      </c>
      <c r="B4800" s="59"/>
      <c r="C4800" s="59"/>
      <c r="D4800" s="13"/>
      <c r="E4800" s="13"/>
    </row>
    <row r="4801" spans="1:5" ht="12.75">
      <c r="A4801" s="34">
        <v>4795</v>
      </c>
      <c r="B4801" s="59"/>
      <c r="C4801" s="59"/>
      <c r="D4801" s="13"/>
      <c r="E4801" s="13"/>
    </row>
    <row r="4802" spans="1:5" ht="12.75">
      <c r="A4802" s="34">
        <v>4796</v>
      </c>
      <c r="B4802" s="59"/>
      <c r="C4802" s="59"/>
      <c r="D4802" s="13"/>
      <c r="E4802" s="13"/>
    </row>
    <row r="4803" spans="1:5" ht="12.75">
      <c r="A4803" s="34">
        <v>4797</v>
      </c>
      <c r="B4803" s="59"/>
      <c r="C4803" s="59"/>
      <c r="D4803" s="13"/>
      <c r="E4803" s="13"/>
    </row>
    <row r="4804" spans="1:5" ht="12.75">
      <c r="A4804" s="34">
        <v>4798</v>
      </c>
      <c r="B4804" s="59"/>
      <c r="C4804" s="59"/>
      <c r="D4804" s="13"/>
      <c r="E4804" s="13"/>
    </row>
    <row r="4805" spans="1:5" ht="12.75">
      <c r="A4805" s="34">
        <v>4799</v>
      </c>
      <c r="B4805" s="59"/>
      <c r="C4805" s="59"/>
      <c r="D4805" s="13"/>
      <c r="E4805" s="13"/>
    </row>
    <row r="4806" spans="1:5" ht="12.75">
      <c r="A4806" s="34">
        <v>4800</v>
      </c>
      <c r="B4806" s="59"/>
      <c r="C4806" s="59"/>
      <c r="D4806" s="13"/>
      <c r="E4806" s="13"/>
    </row>
    <row r="4807" spans="1:5" ht="12.75">
      <c r="A4807" s="34">
        <v>4801</v>
      </c>
      <c r="B4807" s="59"/>
      <c r="C4807" s="59"/>
      <c r="D4807" s="13"/>
      <c r="E4807" s="13"/>
    </row>
    <row r="4808" spans="1:5" ht="12.75">
      <c r="A4808" s="34">
        <v>4802</v>
      </c>
      <c r="B4808" s="59"/>
      <c r="C4808" s="59"/>
      <c r="D4808" s="13"/>
      <c r="E4808" s="13"/>
    </row>
    <row r="4809" spans="1:5" ht="12.75">
      <c r="A4809" s="34">
        <v>4803</v>
      </c>
      <c r="B4809" s="59"/>
      <c r="C4809" s="59"/>
      <c r="D4809" s="13"/>
      <c r="E4809" s="13"/>
    </row>
    <row r="4810" spans="1:5" ht="12.75">
      <c r="A4810" s="34">
        <v>4804</v>
      </c>
      <c r="B4810" s="59"/>
      <c r="C4810" s="59"/>
      <c r="D4810" s="13"/>
      <c r="E4810" s="13"/>
    </row>
    <row r="4811" spans="1:5" ht="12.75">
      <c r="A4811" s="34">
        <v>4805</v>
      </c>
      <c r="B4811" s="59"/>
      <c r="C4811" s="59"/>
      <c r="D4811" s="13"/>
      <c r="E4811" s="13"/>
    </row>
    <row r="4812" spans="1:5" ht="12.75">
      <c r="A4812" s="34">
        <v>4806</v>
      </c>
      <c r="B4812" s="59"/>
      <c r="C4812" s="59"/>
      <c r="D4812" s="13"/>
      <c r="E4812" s="13"/>
    </row>
    <row r="4813" spans="1:5" ht="12.75">
      <c r="A4813" s="34">
        <v>4807</v>
      </c>
      <c r="B4813" s="59"/>
      <c r="C4813" s="59"/>
      <c r="D4813" s="13"/>
      <c r="E4813" s="13"/>
    </row>
    <row r="4814" spans="1:5" ht="12.75">
      <c r="A4814" s="34">
        <v>4808</v>
      </c>
      <c r="B4814" s="59"/>
      <c r="C4814" s="59"/>
      <c r="D4814" s="13"/>
      <c r="E4814" s="13"/>
    </row>
    <row r="4815" spans="1:5" ht="12.75">
      <c r="A4815" s="34">
        <v>4809</v>
      </c>
      <c r="B4815" s="59"/>
      <c r="C4815" s="59"/>
      <c r="D4815" s="13"/>
      <c r="E4815" s="13"/>
    </row>
    <row r="4816" spans="1:5" ht="12.75">
      <c r="A4816" s="34">
        <v>4810</v>
      </c>
      <c r="B4816" s="59"/>
      <c r="C4816" s="59"/>
      <c r="D4816" s="13"/>
      <c r="E4816" s="13"/>
    </row>
    <row r="4817" spans="1:5" ht="12.75">
      <c r="A4817" s="34">
        <v>4811</v>
      </c>
      <c r="B4817" s="59"/>
      <c r="C4817" s="59"/>
      <c r="D4817" s="13"/>
      <c r="E4817" s="13"/>
    </row>
    <row r="4818" spans="1:5" ht="12.75">
      <c r="A4818" s="34">
        <v>4812</v>
      </c>
      <c r="B4818" s="59"/>
      <c r="C4818" s="59"/>
      <c r="D4818" s="13"/>
      <c r="E4818" s="13"/>
    </row>
    <row r="4819" spans="1:5" ht="12.75">
      <c r="A4819" s="34">
        <v>4813</v>
      </c>
      <c r="B4819" s="59"/>
      <c r="C4819" s="59"/>
      <c r="D4819" s="13"/>
      <c r="E4819" s="13"/>
    </row>
    <row r="4820" spans="1:5" ht="12.75">
      <c r="A4820" s="34">
        <v>4814</v>
      </c>
      <c r="B4820" s="59"/>
      <c r="C4820" s="59"/>
      <c r="D4820" s="13"/>
      <c r="E4820" s="13"/>
    </row>
    <row r="4821" spans="1:5" ht="12.75">
      <c r="A4821" s="34">
        <v>4815</v>
      </c>
      <c r="B4821" s="59"/>
      <c r="C4821" s="59"/>
      <c r="D4821" s="13"/>
      <c r="E4821" s="13"/>
    </row>
    <row r="4822" spans="1:5" ht="12.75">
      <c r="A4822" s="34">
        <v>4816</v>
      </c>
      <c r="B4822" s="59"/>
      <c r="C4822" s="59"/>
      <c r="D4822" s="13"/>
      <c r="E4822" s="13"/>
    </row>
    <row r="4823" spans="1:5" ht="12.75">
      <c r="A4823" s="34">
        <v>4817</v>
      </c>
      <c r="B4823" s="59"/>
      <c r="C4823" s="59"/>
      <c r="D4823" s="13"/>
      <c r="E4823" s="13"/>
    </row>
    <row r="4824" spans="1:5" ht="12.75">
      <c r="A4824" s="34">
        <v>4818</v>
      </c>
      <c r="B4824" s="59"/>
      <c r="C4824" s="59"/>
      <c r="D4824" s="13"/>
      <c r="E4824" s="13"/>
    </row>
    <row r="4825" spans="1:5" ht="12.75">
      <c r="A4825" s="34">
        <v>4819</v>
      </c>
      <c r="B4825" s="59"/>
      <c r="C4825" s="59"/>
      <c r="D4825" s="13"/>
      <c r="E4825" s="13"/>
    </row>
    <row r="4826" spans="1:5" ht="12.75">
      <c r="A4826" s="34">
        <v>4820</v>
      </c>
      <c r="B4826" s="59"/>
      <c r="C4826" s="59"/>
      <c r="D4826" s="13"/>
      <c r="E4826" s="13"/>
    </row>
    <row r="4827" spans="1:5" ht="12.75">
      <c r="A4827" s="34">
        <v>4821</v>
      </c>
      <c r="B4827" s="59"/>
      <c r="C4827" s="59"/>
      <c r="D4827" s="13"/>
      <c r="E4827" s="13"/>
    </row>
    <row r="4828" spans="1:5" ht="12.75">
      <c r="A4828" s="34">
        <v>4822</v>
      </c>
      <c r="B4828" s="59"/>
      <c r="C4828" s="59"/>
      <c r="D4828" s="13"/>
      <c r="E4828" s="13"/>
    </row>
    <row r="4829" spans="1:5" ht="12.75">
      <c r="A4829" s="34">
        <v>4823</v>
      </c>
      <c r="B4829" s="59"/>
      <c r="C4829" s="59"/>
      <c r="D4829" s="13"/>
      <c r="E4829" s="13"/>
    </row>
    <row r="4830" spans="1:5" ht="12.75">
      <c r="A4830" s="34">
        <v>4824</v>
      </c>
      <c r="B4830" s="59"/>
      <c r="C4830" s="59"/>
      <c r="D4830" s="13"/>
      <c r="E4830" s="13"/>
    </row>
    <row r="4831" spans="1:5" ht="12.75">
      <c r="A4831" s="34">
        <v>4825</v>
      </c>
      <c r="B4831" s="59"/>
      <c r="C4831" s="59"/>
      <c r="D4831" s="13"/>
      <c r="E4831" s="13"/>
    </row>
    <row r="4832" spans="1:5" ht="12.75">
      <c r="A4832" s="34">
        <v>4826</v>
      </c>
      <c r="B4832" s="59"/>
      <c r="C4832" s="59"/>
      <c r="D4832" s="13"/>
      <c r="E4832" s="13"/>
    </row>
    <row r="4833" spans="1:5" ht="12.75">
      <c r="A4833" s="34">
        <v>4827</v>
      </c>
      <c r="B4833" s="59"/>
      <c r="C4833" s="59"/>
      <c r="D4833" s="13"/>
      <c r="E4833" s="13"/>
    </row>
    <row r="4834" spans="1:5" ht="12.75">
      <c r="A4834" s="34">
        <v>4828</v>
      </c>
      <c r="B4834" s="59"/>
      <c r="C4834" s="59"/>
      <c r="D4834" s="13"/>
      <c r="E4834" s="13"/>
    </row>
    <row r="4835" spans="1:5" ht="12.75">
      <c r="A4835" s="34">
        <v>4829</v>
      </c>
      <c r="B4835" s="59"/>
      <c r="C4835" s="59"/>
      <c r="D4835" s="13"/>
      <c r="E4835" s="13"/>
    </row>
    <row r="4836" spans="1:5" ht="12.75">
      <c r="A4836" s="34">
        <v>4830</v>
      </c>
      <c r="B4836" s="59"/>
      <c r="C4836" s="59"/>
      <c r="D4836" s="13"/>
      <c r="E4836" s="13"/>
    </row>
    <row r="4837" spans="1:5" ht="12.75">
      <c r="A4837" s="34">
        <v>4831</v>
      </c>
      <c r="B4837" s="59"/>
      <c r="C4837" s="59"/>
      <c r="D4837" s="13"/>
      <c r="E4837" s="13"/>
    </row>
    <row r="4838" spans="1:5" ht="12.75">
      <c r="A4838" s="34">
        <v>4832</v>
      </c>
      <c r="B4838" s="59"/>
      <c r="C4838" s="59"/>
      <c r="D4838" s="13"/>
      <c r="E4838" s="13"/>
    </row>
    <row r="4839" spans="1:5" ht="12.75">
      <c r="A4839" s="34">
        <v>4833</v>
      </c>
      <c r="B4839" s="59"/>
      <c r="C4839" s="59"/>
      <c r="D4839" s="13"/>
      <c r="E4839" s="13"/>
    </row>
    <row r="4840" spans="1:5" ht="12.75">
      <c r="A4840" s="34">
        <v>4834</v>
      </c>
      <c r="B4840" s="59"/>
      <c r="C4840" s="59"/>
      <c r="D4840" s="13"/>
      <c r="E4840" s="13"/>
    </row>
    <row r="4841" spans="1:5" ht="12.75">
      <c r="A4841" s="34">
        <v>4835</v>
      </c>
      <c r="B4841" s="59"/>
      <c r="C4841" s="59"/>
      <c r="D4841" s="13"/>
      <c r="E4841" s="13"/>
    </row>
    <row r="4842" spans="1:5" ht="12.75">
      <c r="A4842" s="34">
        <v>4836</v>
      </c>
      <c r="B4842" s="59"/>
      <c r="C4842" s="59"/>
      <c r="D4842" s="13"/>
      <c r="E4842" s="13"/>
    </row>
    <row r="4843" spans="1:5" ht="12.75">
      <c r="A4843" s="34">
        <v>4837</v>
      </c>
      <c r="B4843" s="59"/>
      <c r="C4843" s="59"/>
      <c r="D4843" s="13"/>
      <c r="E4843" s="13"/>
    </row>
    <row r="4844" spans="1:5" ht="12.75">
      <c r="A4844" s="34">
        <v>4838</v>
      </c>
      <c r="B4844" s="59"/>
      <c r="C4844" s="59"/>
      <c r="D4844" s="13"/>
      <c r="E4844" s="13"/>
    </row>
    <row r="4845" spans="1:5" ht="12.75">
      <c r="A4845" s="34">
        <v>4839</v>
      </c>
      <c r="B4845" s="59"/>
      <c r="C4845" s="59"/>
      <c r="D4845" s="13"/>
      <c r="E4845" s="13"/>
    </row>
    <row r="4846" spans="1:5" ht="12.75">
      <c r="A4846" s="34">
        <v>4840</v>
      </c>
      <c r="B4846" s="59"/>
      <c r="C4846" s="59"/>
      <c r="D4846" s="13"/>
      <c r="E4846" s="13"/>
    </row>
    <row r="4847" spans="1:5" ht="12.75">
      <c r="A4847" s="34">
        <v>4841</v>
      </c>
      <c r="B4847" s="59"/>
      <c r="C4847" s="59"/>
      <c r="D4847" s="13"/>
      <c r="E4847" s="13"/>
    </row>
    <row r="4848" spans="1:5" ht="12.75">
      <c r="A4848" s="34">
        <v>4842</v>
      </c>
      <c r="B4848" s="59"/>
      <c r="C4848" s="59"/>
      <c r="D4848" s="13"/>
      <c r="E4848" s="13"/>
    </row>
    <row r="4849" spans="1:5" ht="12.75">
      <c r="A4849" s="34">
        <v>4843</v>
      </c>
      <c r="B4849" s="59"/>
      <c r="C4849" s="59"/>
      <c r="D4849" s="13"/>
      <c r="E4849" s="13"/>
    </row>
    <row r="4850" spans="1:5" ht="12.75">
      <c r="A4850" s="34">
        <v>4844</v>
      </c>
      <c r="B4850" s="59"/>
      <c r="C4850" s="59"/>
      <c r="D4850" s="13"/>
      <c r="E4850" s="13"/>
    </row>
    <row r="4851" spans="1:5" ht="12.75">
      <c r="A4851" s="34">
        <v>4845</v>
      </c>
      <c r="B4851" s="59"/>
      <c r="C4851" s="59"/>
      <c r="D4851" s="13"/>
      <c r="E4851" s="13"/>
    </row>
    <row r="4852" spans="1:5" ht="12.75">
      <c r="A4852" s="34">
        <v>4846</v>
      </c>
      <c r="B4852" s="59"/>
      <c r="C4852" s="59"/>
      <c r="D4852" s="13"/>
      <c r="E4852" s="13"/>
    </row>
    <row r="4853" spans="1:5" ht="12.75">
      <c r="A4853" s="34">
        <v>4847</v>
      </c>
      <c r="B4853" s="59"/>
      <c r="C4853" s="59"/>
      <c r="D4853" s="13"/>
      <c r="E4853" s="13"/>
    </row>
    <row r="4854" spans="1:5" ht="12.75">
      <c r="A4854" s="34">
        <v>4848</v>
      </c>
      <c r="B4854" s="59"/>
      <c r="C4854" s="59"/>
      <c r="D4854" s="13"/>
      <c r="E4854" s="13"/>
    </row>
    <row r="4855" spans="1:5" ht="12.75">
      <c r="A4855" s="34">
        <v>4849</v>
      </c>
      <c r="B4855" s="59"/>
      <c r="C4855" s="59"/>
      <c r="D4855" s="13"/>
      <c r="E4855" s="13"/>
    </row>
    <row r="4856" spans="1:5" ht="12.75">
      <c r="A4856" s="34">
        <v>4850</v>
      </c>
      <c r="B4856" s="59"/>
      <c r="C4856" s="59"/>
      <c r="D4856" s="13"/>
      <c r="E4856" s="13"/>
    </row>
    <row r="4857" spans="1:5" ht="12.75">
      <c r="A4857" s="34">
        <v>4851</v>
      </c>
      <c r="B4857" s="59"/>
      <c r="C4857" s="59"/>
      <c r="D4857" s="13"/>
      <c r="E4857" s="13"/>
    </row>
    <row r="4858" spans="1:5" ht="12.75">
      <c r="A4858" s="34">
        <v>4852</v>
      </c>
      <c r="B4858" s="59"/>
      <c r="C4858" s="59"/>
      <c r="D4858" s="13"/>
      <c r="E4858" s="13"/>
    </row>
    <row r="4859" spans="1:5" ht="12.75">
      <c r="A4859" s="34">
        <v>4853</v>
      </c>
      <c r="B4859" s="59"/>
      <c r="C4859" s="59"/>
      <c r="D4859" s="13"/>
      <c r="E4859" s="13"/>
    </row>
    <row r="4860" spans="1:5" ht="12.75">
      <c r="A4860" s="34">
        <v>4854</v>
      </c>
      <c r="B4860" s="59"/>
      <c r="C4860" s="59"/>
      <c r="D4860" s="13"/>
      <c r="E4860" s="13"/>
    </row>
    <row r="4861" spans="1:5" ht="12.75">
      <c r="A4861" s="34">
        <v>4855</v>
      </c>
      <c r="B4861" s="59"/>
      <c r="C4861" s="59"/>
      <c r="D4861" s="13"/>
      <c r="E4861" s="13"/>
    </row>
    <row r="4862" spans="1:5" ht="12.75">
      <c r="A4862" s="34">
        <v>4856</v>
      </c>
      <c r="B4862" s="59"/>
      <c r="C4862" s="59"/>
      <c r="D4862" s="13"/>
      <c r="E4862" s="13"/>
    </row>
    <row r="4863" spans="1:5" ht="12.75">
      <c r="A4863" s="34">
        <v>4857</v>
      </c>
      <c r="B4863" s="59"/>
      <c r="C4863" s="59"/>
      <c r="D4863" s="13"/>
      <c r="E4863" s="13"/>
    </row>
    <row r="4864" spans="1:5" ht="12.75">
      <c r="A4864" s="34">
        <v>4858</v>
      </c>
      <c r="B4864" s="59"/>
      <c r="C4864" s="59"/>
      <c r="D4864" s="13"/>
      <c r="E4864" s="13"/>
    </row>
    <row r="4865" spans="1:5" ht="12.75">
      <c r="A4865" s="34">
        <v>4859</v>
      </c>
      <c r="B4865" s="59"/>
      <c r="C4865" s="59"/>
      <c r="D4865" s="13"/>
      <c r="E4865" s="13"/>
    </row>
    <row r="4866" spans="1:5" ht="12.75">
      <c r="A4866" s="34">
        <v>4860</v>
      </c>
      <c r="B4866" s="59"/>
      <c r="C4866" s="59"/>
      <c r="D4866" s="13"/>
      <c r="E4866" s="13"/>
    </row>
    <row r="4867" spans="1:5" ht="12.75">
      <c r="A4867" s="34">
        <v>4861</v>
      </c>
      <c r="B4867" s="59"/>
      <c r="C4867" s="59"/>
      <c r="D4867" s="13"/>
      <c r="E4867" s="13"/>
    </row>
    <row r="4868" spans="1:5" ht="12.75">
      <c r="A4868" s="34">
        <v>4862</v>
      </c>
      <c r="B4868" s="59"/>
      <c r="C4868" s="59"/>
      <c r="D4868" s="13"/>
      <c r="E4868" s="13"/>
    </row>
    <row r="4869" spans="1:5" ht="12.75">
      <c r="A4869" s="34">
        <v>4863</v>
      </c>
      <c r="B4869" s="59"/>
      <c r="C4869" s="59"/>
      <c r="D4869" s="13"/>
      <c r="E4869" s="13"/>
    </row>
    <row r="4870" spans="1:5" ht="12.75">
      <c r="A4870" s="34">
        <v>4864</v>
      </c>
      <c r="B4870" s="59"/>
      <c r="C4870" s="59"/>
      <c r="D4870" s="13"/>
      <c r="E4870" s="13"/>
    </row>
    <row r="4871" spans="1:5" ht="12.75">
      <c r="A4871" s="34">
        <v>4865</v>
      </c>
      <c r="B4871" s="59"/>
      <c r="C4871" s="59"/>
      <c r="D4871" s="13"/>
      <c r="E4871" s="13"/>
    </row>
    <row r="4872" spans="1:5" ht="12.75">
      <c r="A4872" s="34">
        <v>4866</v>
      </c>
      <c r="B4872" s="59"/>
      <c r="C4872" s="59"/>
      <c r="D4872" s="13"/>
      <c r="E4872" s="13"/>
    </row>
    <row r="4873" spans="1:5" ht="12.75">
      <c r="A4873" s="34">
        <v>4867</v>
      </c>
      <c r="B4873" s="59"/>
      <c r="C4873" s="59"/>
      <c r="D4873" s="13"/>
      <c r="E4873" s="13"/>
    </row>
    <row r="4874" spans="1:5" ht="12.75">
      <c r="A4874" s="34">
        <v>4868</v>
      </c>
      <c r="B4874" s="59"/>
      <c r="C4874" s="59"/>
      <c r="D4874" s="13"/>
      <c r="E4874" s="13"/>
    </row>
    <row r="4875" spans="1:5" ht="12.75">
      <c r="A4875" s="34">
        <v>4869</v>
      </c>
      <c r="B4875" s="59"/>
      <c r="C4875" s="59"/>
      <c r="D4875" s="13"/>
      <c r="E4875" s="13"/>
    </row>
    <row r="4876" spans="1:5" ht="12.75">
      <c r="A4876" s="34">
        <v>4870</v>
      </c>
      <c r="B4876" s="59"/>
      <c r="C4876" s="59"/>
      <c r="D4876" s="13"/>
      <c r="E4876" s="13"/>
    </row>
    <row r="4877" spans="1:5" ht="12.75">
      <c r="A4877" s="34">
        <v>4871</v>
      </c>
      <c r="B4877" s="59"/>
      <c r="C4877" s="59"/>
      <c r="D4877" s="13"/>
      <c r="E4877" s="13"/>
    </row>
    <row r="4878" spans="1:5" ht="12.75">
      <c r="A4878" s="34">
        <v>4872</v>
      </c>
      <c r="B4878" s="59"/>
      <c r="C4878" s="59"/>
      <c r="D4878" s="13"/>
      <c r="E4878" s="13"/>
    </row>
    <row r="4879" spans="1:5" ht="12.75">
      <c r="A4879" s="34">
        <v>4873</v>
      </c>
      <c r="B4879" s="59"/>
      <c r="C4879" s="59"/>
      <c r="D4879" s="13"/>
      <c r="E4879" s="13"/>
    </row>
    <row r="4880" spans="1:5" ht="12.75">
      <c r="A4880" s="34">
        <v>4874</v>
      </c>
      <c r="B4880" s="59"/>
      <c r="C4880" s="59"/>
      <c r="D4880" s="13"/>
      <c r="E4880" s="13"/>
    </row>
    <row r="4881" spans="1:5" ht="12.75">
      <c r="A4881" s="34">
        <v>4875</v>
      </c>
      <c r="B4881" s="59"/>
      <c r="C4881" s="59"/>
      <c r="D4881" s="13"/>
      <c r="E4881" s="13"/>
    </row>
    <row r="4882" spans="1:5" ht="12.75">
      <c r="A4882" s="34">
        <v>4876</v>
      </c>
      <c r="B4882" s="59"/>
      <c r="C4882" s="59"/>
      <c r="D4882" s="13"/>
      <c r="E4882" s="13"/>
    </row>
    <row r="4883" spans="1:5" ht="12.75">
      <c r="A4883" s="34">
        <v>4877</v>
      </c>
      <c r="B4883" s="59"/>
      <c r="C4883" s="59"/>
      <c r="D4883" s="13"/>
      <c r="E4883" s="13"/>
    </row>
    <row r="4884" spans="1:5" ht="12.75">
      <c r="A4884" s="34">
        <v>4878</v>
      </c>
      <c r="B4884" s="59"/>
      <c r="C4884" s="59"/>
      <c r="D4884" s="13"/>
      <c r="E4884" s="13"/>
    </row>
    <row r="4885" spans="1:5" ht="12.75">
      <c r="A4885" s="34">
        <v>4879</v>
      </c>
      <c r="B4885" s="59"/>
      <c r="C4885" s="59"/>
      <c r="D4885" s="13"/>
      <c r="E4885" s="13"/>
    </row>
    <row r="4886" spans="1:5" ht="12.75">
      <c r="A4886" s="34">
        <v>4880</v>
      </c>
      <c r="B4886" s="59"/>
      <c r="C4886" s="59"/>
      <c r="D4886" s="13"/>
      <c r="E4886" s="13"/>
    </row>
    <row r="4887" spans="1:5" ht="12.75">
      <c r="A4887" s="34">
        <v>4881</v>
      </c>
      <c r="B4887" s="59"/>
      <c r="C4887" s="59"/>
      <c r="D4887" s="13"/>
      <c r="E4887" s="13"/>
    </row>
    <row r="4888" spans="1:5" ht="12.75">
      <c r="A4888" s="34">
        <v>4882</v>
      </c>
      <c r="B4888" s="59"/>
      <c r="C4888" s="59"/>
      <c r="D4888" s="13"/>
      <c r="E4888" s="13"/>
    </row>
    <row r="4889" spans="1:5" ht="12.75">
      <c r="A4889" s="34">
        <v>4883</v>
      </c>
      <c r="B4889" s="59"/>
      <c r="C4889" s="59"/>
      <c r="D4889" s="13"/>
      <c r="E4889" s="13"/>
    </row>
    <row r="4890" spans="1:5" ht="12.75">
      <c r="A4890" s="34">
        <v>4884</v>
      </c>
      <c r="B4890" s="59"/>
      <c r="C4890" s="59"/>
      <c r="D4890" s="13"/>
      <c r="E4890" s="13"/>
    </row>
    <row r="4891" spans="1:5" ht="12.75">
      <c r="A4891" s="34">
        <v>4885</v>
      </c>
      <c r="B4891" s="59"/>
      <c r="C4891" s="59"/>
      <c r="D4891" s="13"/>
      <c r="E4891" s="13"/>
    </row>
    <row r="4892" spans="1:5" ht="12.75">
      <c r="A4892" s="34">
        <v>4886</v>
      </c>
      <c r="B4892" s="59"/>
      <c r="C4892" s="59"/>
      <c r="D4892" s="13"/>
      <c r="E4892" s="13"/>
    </row>
    <row r="4893" spans="1:5" ht="12.75">
      <c r="A4893" s="34">
        <v>4887</v>
      </c>
      <c r="B4893" s="59"/>
      <c r="C4893" s="59"/>
      <c r="D4893" s="13"/>
      <c r="E4893" s="13"/>
    </row>
    <row r="4894" spans="1:5" ht="12.75">
      <c r="A4894" s="34">
        <v>4888</v>
      </c>
      <c r="B4894" s="59"/>
      <c r="C4894" s="59"/>
      <c r="D4894" s="13"/>
      <c r="E4894" s="13"/>
    </row>
    <row r="4895" spans="1:5" ht="12.75">
      <c r="A4895" s="34">
        <v>4889</v>
      </c>
      <c r="B4895" s="59"/>
      <c r="C4895" s="59"/>
      <c r="D4895" s="13"/>
      <c r="E4895" s="13"/>
    </row>
    <row r="4896" spans="1:5" ht="12.75">
      <c r="A4896" s="34">
        <v>4890</v>
      </c>
      <c r="B4896" s="59"/>
      <c r="C4896" s="59"/>
      <c r="D4896" s="13"/>
      <c r="E4896" s="13"/>
    </row>
    <row r="4897" spans="1:5" ht="12.75">
      <c r="A4897" s="34">
        <v>4891</v>
      </c>
      <c r="B4897" s="59"/>
      <c r="C4897" s="59"/>
      <c r="D4897" s="13"/>
      <c r="E4897" s="13"/>
    </row>
    <row r="4898" spans="1:5" ht="12.75">
      <c r="A4898" s="34">
        <v>4892</v>
      </c>
      <c r="B4898" s="59"/>
      <c r="C4898" s="59"/>
      <c r="D4898" s="13"/>
      <c r="E4898" s="13"/>
    </row>
    <row r="4899" spans="1:5" ht="12.75">
      <c r="A4899" s="34">
        <v>4893</v>
      </c>
      <c r="B4899" s="59"/>
      <c r="C4899" s="59"/>
      <c r="D4899" s="13"/>
      <c r="E4899" s="13"/>
    </row>
    <row r="4900" spans="1:5" ht="12.75">
      <c r="A4900" s="34">
        <v>4894</v>
      </c>
      <c r="B4900" s="59"/>
      <c r="C4900" s="59"/>
      <c r="D4900" s="13"/>
      <c r="E4900" s="13"/>
    </row>
    <row r="4901" spans="1:5" ht="12.75">
      <c r="A4901" s="34">
        <v>4895</v>
      </c>
      <c r="B4901" s="59"/>
      <c r="C4901" s="59"/>
      <c r="D4901" s="13"/>
      <c r="E4901" s="13"/>
    </row>
    <row r="4902" spans="1:5" ht="12.75">
      <c r="A4902" s="34">
        <v>4896</v>
      </c>
      <c r="B4902" s="59"/>
      <c r="C4902" s="59"/>
      <c r="D4902" s="13"/>
      <c r="E4902" s="13"/>
    </row>
    <row r="4903" spans="1:5" ht="12.75">
      <c r="A4903" s="34">
        <v>4897</v>
      </c>
      <c r="B4903" s="59"/>
      <c r="C4903" s="59"/>
      <c r="D4903" s="13"/>
      <c r="E4903" s="13"/>
    </row>
    <row r="4904" spans="1:5" ht="12.75">
      <c r="A4904" s="34">
        <v>4898</v>
      </c>
      <c r="B4904" s="59"/>
      <c r="C4904" s="59"/>
      <c r="D4904" s="13"/>
      <c r="E4904" s="13"/>
    </row>
    <row r="4905" spans="1:5" ht="12.75">
      <c r="A4905" s="34">
        <v>4899</v>
      </c>
      <c r="B4905" s="59"/>
      <c r="C4905" s="59"/>
      <c r="D4905" s="13"/>
      <c r="E4905" s="13"/>
    </row>
    <row r="4906" spans="1:5" ht="12.75">
      <c r="A4906" s="34">
        <v>4900</v>
      </c>
      <c r="B4906" s="59"/>
      <c r="C4906" s="59"/>
      <c r="D4906" s="13"/>
      <c r="E4906" s="13"/>
    </row>
    <row r="4907" spans="1:5" ht="12.75">
      <c r="A4907" s="34">
        <v>4901</v>
      </c>
      <c r="B4907" s="59"/>
      <c r="C4907" s="59"/>
      <c r="D4907" s="13"/>
      <c r="E4907" s="13"/>
    </row>
    <row r="4908" spans="1:5" ht="12.75">
      <c r="A4908" s="34">
        <v>4902</v>
      </c>
      <c r="B4908" s="59"/>
      <c r="C4908" s="59"/>
      <c r="D4908" s="13"/>
      <c r="E4908" s="13"/>
    </row>
    <row r="4909" spans="1:5" ht="12.75">
      <c r="A4909" s="34">
        <v>4903</v>
      </c>
      <c r="B4909" s="59"/>
      <c r="C4909" s="59"/>
      <c r="D4909" s="13"/>
      <c r="E4909" s="13"/>
    </row>
    <row r="4910" spans="1:5" ht="12.75">
      <c r="A4910" s="34">
        <v>4904</v>
      </c>
      <c r="B4910" s="59"/>
      <c r="C4910" s="59"/>
      <c r="D4910" s="13"/>
      <c r="E4910" s="13"/>
    </row>
    <row r="4911" spans="1:5" ht="12.75">
      <c r="A4911" s="34">
        <v>4905</v>
      </c>
      <c r="B4911" s="59"/>
      <c r="C4911" s="59"/>
      <c r="D4911" s="13"/>
      <c r="E4911" s="13"/>
    </row>
    <row r="4912" spans="1:5" ht="12.75">
      <c r="A4912" s="34">
        <v>4906</v>
      </c>
      <c r="B4912" s="59"/>
      <c r="C4912" s="59"/>
      <c r="D4912" s="13"/>
      <c r="E4912" s="13"/>
    </row>
    <row r="4913" spans="1:5" ht="12.75">
      <c r="A4913" s="34">
        <v>4907</v>
      </c>
      <c r="B4913" s="59"/>
      <c r="C4913" s="59"/>
      <c r="D4913" s="13"/>
      <c r="E4913" s="13"/>
    </row>
    <row r="4914" spans="1:5" ht="12.75">
      <c r="A4914" s="34">
        <v>4908</v>
      </c>
      <c r="B4914" s="59"/>
      <c r="C4914" s="59"/>
      <c r="D4914" s="13"/>
      <c r="E4914" s="13"/>
    </row>
    <row r="4915" spans="1:5" ht="12.75">
      <c r="A4915" s="34">
        <v>4909</v>
      </c>
      <c r="B4915" s="59"/>
      <c r="C4915" s="59"/>
      <c r="D4915" s="13"/>
      <c r="E4915" s="13"/>
    </row>
    <row r="4916" spans="1:5" ht="12.75">
      <c r="A4916" s="34">
        <v>4910</v>
      </c>
      <c r="B4916" s="59"/>
      <c r="C4916" s="59"/>
      <c r="D4916" s="13"/>
      <c r="E4916" s="13"/>
    </row>
    <row r="4917" spans="1:5" ht="12.75">
      <c r="A4917" s="34">
        <v>4911</v>
      </c>
      <c r="B4917" s="59"/>
      <c r="C4917" s="59"/>
      <c r="D4917" s="13"/>
      <c r="E4917" s="13"/>
    </row>
    <row r="4918" spans="1:5" ht="12.75">
      <c r="A4918" s="34">
        <v>4912</v>
      </c>
      <c r="B4918" s="59"/>
      <c r="C4918" s="59"/>
      <c r="D4918" s="13"/>
      <c r="E4918" s="13"/>
    </row>
    <row r="4919" spans="1:5" ht="12.75">
      <c r="A4919" s="34">
        <v>4913</v>
      </c>
      <c r="B4919" s="59"/>
      <c r="C4919" s="59"/>
      <c r="D4919" s="13"/>
      <c r="E4919" s="13"/>
    </row>
    <row r="4920" spans="1:5" ht="12.75">
      <c r="A4920" s="34">
        <v>4914</v>
      </c>
      <c r="B4920" s="59"/>
      <c r="C4920" s="59"/>
      <c r="D4920" s="13"/>
      <c r="E4920" s="13"/>
    </row>
    <row r="4921" spans="1:5" ht="12.75">
      <c r="A4921" s="34">
        <v>4915</v>
      </c>
      <c r="B4921" s="59"/>
      <c r="C4921" s="59"/>
      <c r="D4921" s="13"/>
      <c r="E4921" s="13"/>
    </row>
    <row r="4922" spans="1:5" ht="12.75">
      <c r="A4922" s="34">
        <v>4916</v>
      </c>
      <c r="B4922" s="59"/>
      <c r="C4922" s="59"/>
      <c r="D4922" s="13"/>
      <c r="E4922" s="13"/>
    </row>
    <row r="4923" spans="1:5" ht="12.75">
      <c r="A4923" s="34">
        <v>4917</v>
      </c>
      <c r="B4923" s="59"/>
      <c r="C4923" s="59"/>
      <c r="D4923" s="13"/>
      <c r="E4923" s="13"/>
    </row>
    <row r="4924" spans="1:5" ht="12.75">
      <c r="A4924" s="34">
        <v>4918</v>
      </c>
      <c r="B4924" s="59"/>
      <c r="C4924" s="59"/>
      <c r="D4924" s="13"/>
      <c r="E4924" s="13"/>
    </row>
    <row r="4925" spans="1:5" ht="12.75">
      <c r="A4925" s="34">
        <v>4919</v>
      </c>
      <c r="B4925" s="59"/>
      <c r="C4925" s="59"/>
      <c r="D4925" s="13"/>
      <c r="E4925" s="13"/>
    </row>
    <row r="4926" spans="1:5" ht="12.75">
      <c r="A4926" s="34">
        <v>4920</v>
      </c>
      <c r="B4926" s="59"/>
      <c r="C4926" s="59"/>
      <c r="D4926" s="13"/>
      <c r="E4926" s="13"/>
    </row>
    <row r="4927" spans="1:5" ht="12.75">
      <c r="A4927" s="34">
        <v>4921</v>
      </c>
      <c r="B4927" s="59"/>
      <c r="C4927" s="59"/>
      <c r="D4927" s="13"/>
      <c r="E4927" s="13"/>
    </row>
    <row r="4928" spans="1:5" ht="12.75">
      <c r="A4928" s="34">
        <v>4922</v>
      </c>
      <c r="B4928" s="59"/>
      <c r="C4928" s="59"/>
      <c r="D4928" s="13"/>
      <c r="E4928" s="13"/>
    </row>
    <row r="4929" spans="1:5" ht="12.75">
      <c r="A4929" s="34">
        <v>4923</v>
      </c>
      <c r="B4929" s="59"/>
      <c r="C4929" s="59"/>
      <c r="D4929" s="13"/>
      <c r="E4929" s="13"/>
    </row>
    <row r="4930" spans="1:5" ht="12.75">
      <c r="A4930" s="34">
        <v>4924</v>
      </c>
      <c r="B4930" s="59"/>
      <c r="C4930" s="59"/>
      <c r="D4930" s="13"/>
      <c r="E4930" s="13"/>
    </row>
    <row r="4931" spans="1:5" ht="12.75">
      <c r="A4931" s="34">
        <v>4925</v>
      </c>
      <c r="B4931" s="59"/>
      <c r="C4931" s="59"/>
      <c r="D4931" s="13"/>
      <c r="E4931" s="13"/>
    </row>
    <row r="4932" spans="1:5" ht="12.75">
      <c r="A4932" s="34">
        <v>4926</v>
      </c>
      <c r="B4932" s="59"/>
      <c r="C4932" s="59"/>
      <c r="D4932" s="13"/>
      <c r="E4932" s="13"/>
    </row>
    <row r="4933" spans="1:5" ht="12.75">
      <c r="A4933" s="34">
        <v>4927</v>
      </c>
      <c r="B4933" s="59"/>
      <c r="C4933" s="59"/>
      <c r="D4933" s="13"/>
      <c r="E4933" s="13"/>
    </row>
    <row r="4934" spans="1:5" ht="12.75">
      <c r="A4934" s="34">
        <v>4928</v>
      </c>
      <c r="B4934" s="59"/>
      <c r="C4934" s="59"/>
      <c r="D4934" s="13"/>
      <c r="E4934" s="13"/>
    </row>
    <row r="4935" spans="1:5" ht="12.75">
      <c r="A4935" s="34">
        <v>4929</v>
      </c>
      <c r="B4935" s="59"/>
      <c r="C4935" s="59"/>
      <c r="D4935" s="13"/>
      <c r="E4935" s="13"/>
    </row>
    <row r="4936" spans="1:5" ht="12.75">
      <c r="A4936" s="34">
        <v>4930</v>
      </c>
      <c r="B4936" s="59"/>
      <c r="C4936" s="59"/>
      <c r="D4936" s="13"/>
      <c r="E4936" s="13"/>
    </row>
    <row r="4937" spans="1:5" ht="12.75">
      <c r="A4937" s="34">
        <v>4931</v>
      </c>
      <c r="B4937" s="59"/>
      <c r="C4937" s="59"/>
      <c r="D4937" s="13"/>
      <c r="E4937" s="13"/>
    </row>
    <row r="4938" spans="1:5" ht="12.75">
      <c r="A4938" s="34">
        <v>4932</v>
      </c>
      <c r="B4938" s="59"/>
      <c r="C4938" s="59"/>
      <c r="D4938" s="13"/>
      <c r="E4938" s="13"/>
    </row>
    <row r="4939" spans="1:5" ht="12.75">
      <c r="A4939" s="34">
        <v>4933</v>
      </c>
      <c r="B4939" s="59"/>
      <c r="C4939" s="59"/>
      <c r="D4939" s="13"/>
      <c r="E4939" s="13"/>
    </row>
    <row r="4940" spans="1:5" ht="12.75">
      <c r="A4940" s="34">
        <v>4934</v>
      </c>
      <c r="B4940" s="59"/>
      <c r="C4940" s="59"/>
      <c r="D4940" s="13"/>
      <c r="E4940" s="13"/>
    </row>
    <row r="4941" spans="1:5" ht="12.75">
      <c r="A4941" s="34">
        <v>4935</v>
      </c>
      <c r="B4941" s="59"/>
      <c r="C4941" s="59"/>
      <c r="D4941" s="13"/>
      <c r="E4941" s="13"/>
    </row>
    <row r="4942" spans="1:5" ht="12.75">
      <c r="A4942" s="34">
        <v>4936</v>
      </c>
      <c r="B4942" s="59"/>
      <c r="C4942" s="59"/>
      <c r="D4942" s="13"/>
      <c r="E4942" s="13"/>
    </row>
    <row r="4943" spans="1:5" ht="12.75">
      <c r="A4943" s="34">
        <v>4937</v>
      </c>
      <c r="B4943" s="59"/>
      <c r="C4943" s="59"/>
      <c r="D4943" s="13"/>
      <c r="E4943" s="13"/>
    </row>
    <row r="4944" spans="1:5" ht="12.75">
      <c r="A4944" s="34">
        <v>4938</v>
      </c>
      <c r="B4944" s="59"/>
      <c r="C4944" s="59"/>
      <c r="D4944" s="13"/>
      <c r="E4944" s="13"/>
    </row>
    <row r="4945" spans="1:5" ht="12.75">
      <c r="A4945" s="34">
        <v>4939</v>
      </c>
      <c r="B4945" s="59"/>
      <c r="C4945" s="59"/>
      <c r="D4945" s="13"/>
      <c r="E4945" s="13"/>
    </row>
    <row r="4946" spans="1:5" ht="12.75">
      <c r="A4946" s="34">
        <v>4940</v>
      </c>
      <c r="B4946" s="59"/>
      <c r="C4946" s="59"/>
      <c r="D4946" s="13"/>
      <c r="E4946" s="13"/>
    </row>
    <row r="4947" spans="1:5" ht="12.75">
      <c r="A4947" s="34">
        <v>4941</v>
      </c>
      <c r="B4947" s="59"/>
      <c r="C4947" s="59"/>
      <c r="D4947" s="13"/>
      <c r="E4947" s="13"/>
    </row>
    <row r="4948" spans="1:5" ht="12.75">
      <c r="A4948" s="34">
        <v>4942</v>
      </c>
      <c r="B4948" s="59"/>
      <c r="C4948" s="59"/>
      <c r="D4948" s="13"/>
      <c r="E4948" s="13"/>
    </row>
    <row r="4949" spans="1:5" ht="12.75">
      <c r="A4949" s="34">
        <v>4943</v>
      </c>
      <c r="B4949" s="59"/>
      <c r="C4949" s="59"/>
      <c r="D4949" s="13"/>
      <c r="E4949" s="13"/>
    </row>
    <row r="4950" spans="1:5" ht="12.75">
      <c r="A4950" s="34">
        <v>4944</v>
      </c>
      <c r="B4950" s="59"/>
      <c r="C4950" s="59"/>
      <c r="D4950" s="13"/>
      <c r="E4950" s="13"/>
    </row>
    <row r="4951" spans="1:5" ht="12.75">
      <c r="A4951" s="34">
        <v>4945</v>
      </c>
      <c r="B4951" s="59"/>
      <c r="C4951" s="59"/>
      <c r="D4951" s="13"/>
      <c r="E4951" s="13"/>
    </row>
    <row r="4952" spans="1:5" ht="12.75">
      <c r="A4952" s="34">
        <v>4946</v>
      </c>
      <c r="B4952" s="59"/>
      <c r="C4952" s="59"/>
      <c r="D4952" s="13"/>
      <c r="E4952" s="13"/>
    </row>
    <row r="4953" spans="1:5" ht="12.75">
      <c r="A4953" s="34">
        <v>4947</v>
      </c>
      <c r="B4953" s="59"/>
      <c r="C4953" s="59"/>
      <c r="D4953" s="13"/>
      <c r="E4953" s="13"/>
    </row>
    <row r="4954" spans="1:5" ht="12.75">
      <c r="A4954" s="34">
        <v>4948</v>
      </c>
      <c r="B4954" s="59"/>
      <c r="C4954" s="59"/>
      <c r="D4954" s="13"/>
      <c r="E4954" s="13"/>
    </row>
    <row r="4955" spans="1:5" ht="12.75">
      <c r="A4955" s="34">
        <v>4949</v>
      </c>
      <c r="B4955" s="59"/>
      <c r="C4955" s="59"/>
      <c r="D4955" s="13"/>
      <c r="E4955" s="13"/>
    </row>
    <row r="4956" spans="1:5" ht="12.75">
      <c r="A4956" s="34">
        <v>4950</v>
      </c>
      <c r="B4956" s="59"/>
      <c r="C4956" s="59"/>
      <c r="D4956" s="13"/>
      <c r="E4956" s="13"/>
    </row>
    <row r="4957" spans="1:5" ht="12.75">
      <c r="A4957" s="34">
        <v>4951</v>
      </c>
      <c r="B4957" s="59"/>
      <c r="C4957" s="59"/>
      <c r="D4957" s="13"/>
      <c r="E4957" s="13"/>
    </row>
    <row r="4958" spans="1:5" ht="12.75">
      <c r="A4958" s="34">
        <v>4952</v>
      </c>
      <c r="B4958" s="59"/>
      <c r="C4958" s="59"/>
      <c r="D4958" s="13"/>
      <c r="E4958" s="13"/>
    </row>
    <row r="4959" spans="1:5" ht="12.75">
      <c r="A4959" s="34">
        <v>4953</v>
      </c>
      <c r="B4959" s="59"/>
      <c r="C4959" s="59"/>
      <c r="D4959" s="13"/>
      <c r="E4959" s="13"/>
    </row>
    <row r="4960" spans="1:5" ht="12.75">
      <c r="A4960" s="34">
        <v>4954</v>
      </c>
      <c r="B4960" s="59"/>
      <c r="C4960" s="59"/>
      <c r="D4960" s="13"/>
      <c r="E4960" s="13"/>
    </row>
    <row r="4961" spans="1:5" ht="12.75">
      <c r="A4961" s="34">
        <v>4955</v>
      </c>
      <c r="B4961" s="59"/>
      <c r="C4961" s="59"/>
      <c r="D4961" s="13"/>
      <c r="E4961" s="13"/>
    </row>
    <row r="4962" spans="1:5" ht="12.75">
      <c r="A4962" s="34">
        <v>4956</v>
      </c>
      <c r="B4962" s="59"/>
      <c r="C4962" s="59"/>
      <c r="D4962" s="13"/>
      <c r="E4962" s="13"/>
    </row>
    <row r="4963" spans="1:5" ht="12.75">
      <c r="A4963" s="34">
        <v>4957</v>
      </c>
      <c r="B4963" s="59"/>
      <c r="C4963" s="59"/>
      <c r="D4963" s="13"/>
      <c r="E4963" s="13"/>
    </row>
    <row r="4964" spans="1:5" ht="12.75">
      <c r="A4964" s="34">
        <v>4958</v>
      </c>
      <c r="B4964" s="59"/>
      <c r="C4964" s="59"/>
      <c r="D4964" s="13"/>
      <c r="E4964" s="13"/>
    </row>
    <row r="4965" spans="1:5" ht="12.75">
      <c r="A4965" s="34">
        <v>4959</v>
      </c>
      <c r="B4965" s="59"/>
      <c r="C4965" s="59"/>
      <c r="D4965" s="13"/>
      <c r="E4965" s="13"/>
    </row>
    <row r="4966" spans="1:5" ht="12.75">
      <c r="A4966" s="34">
        <v>4960</v>
      </c>
      <c r="B4966" s="59"/>
      <c r="C4966" s="59"/>
      <c r="D4966" s="13"/>
      <c r="E4966" s="13"/>
    </row>
    <row r="4967" spans="1:5" ht="12.75">
      <c r="A4967" s="34">
        <v>4961</v>
      </c>
      <c r="B4967" s="59"/>
      <c r="C4967" s="59"/>
      <c r="D4967" s="13"/>
      <c r="E4967" s="13"/>
    </row>
    <row r="4968" spans="1:5" ht="12.75">
      <c r="A4968" s="34">
        <v>4962</v>
      </c>
      <c r="B4968" s="59"/>
      <c r="C4968" s="59"/>
      <c r="D4968" s="13"/>
      <c r="E4968" s="13"/>
    </row>
    <row r="4969" spans="1:5" ht="12.75">
      <c r="A4969" s="34">
        <v>4963</v>
      </c>
      <c r="B4969" s="59"/>
      <c r="C4969" s="59"/>
      <c r="D4969" s="13"/>
      <c r="E4969" s="13"/>
    </row>
    <row r="4970" spans="1:5" ht="12.75">
      <c r="A4970" s="34">
        <v>4964</v>
      </c>
      <c r="B4970" s="59"/>
      <c r="C4970" s="59"/>
      <c r="D4970" s="13"/>
      <c r="E4970" s="13"/>
    </row>
    <row r="4971" spans="1:5" ht="12.75">
      <c r="A4971" s="34">
        <v>4965</v>
      </c>
      <c r="B4971" s="59"/>
      <c r="C4971" s="59"/>
      <c r="D4971" s="13"/>
      <c r="E4971" s="13"/>
    </row>
    <row r="4972" spans="1:5" ht="12.75">
      <c r="A4972" s="34">
        <v>4966</v>
      </c>
      <c r="B4972" s="59"/>
      <c r="C4972" s="59"/>
      <c r="D4972" s="13"/>
      <c r="E4972" s="13"/>
    </row>
    <row r="4973" spans="1:5" ht="12.75">
      <c r="A4973" s="34">
        <v>4967</v>
      </c>
      <c r="B4973" s="59"/>
      <c r="C4973" s="59"/>
      <c r="D4973" s="13"/>
      <c r="E4973" s="13"/>
    </row>
    <row r="4974" spans="1:5" ht="12.75">
      <c r="A4974" s="34">
        <v>4968</v>
      </c>
      <c r="B4974" s="59"/>
      <c r="C4974" s="59"/>
      <c r="D4974" s="13"/>
      <c r="E4974" s="13"/>
    </row>
    <row r="4975" spans="1:5" ht="12.75">
      <c r="A4975" s="34">
        <v>4969</v>
      </c>
      <c r="B4975" s="59"/>
      <c r="C4975" s="59"/>
      <c r="D4975" s="13"/>
      <c r="E4975" s="13"/>
    </row>
    <row r="4976" spans="1:5" ht="12.75">
      <c r="A4976" s="34">
        <v>4970</v>
      </c>
      <c r="B4976" s="59"/>
      <c r="C4976" s="59"/>
      <c r="D4976" s="13"/>
      <c r="E4976" s="13"/>
    </row>
    <row r="4977" spans="1:5" ht="12.75">
      <c r="A4977" s="34">
        <v>4971</v>
      </c>
      <c r="B4977" s="59"/>
      <c r="C4977" s="59"/>
      <c r="D4977" s="13"/>
      <c r="E4977" s="13"/>
    </row>
    <row r="4978" spans="1:5" ht="12.75">
      <c r="A4978" s="34">
        <v>4972</v>
      </c>
      <c r="B4978" s="59"/>
      <c r="C4978" s="59"/>
      <c r="D4978" s="13"/>
      <c r="E4978" s="13"/>
    </row>
    <row r="4979" spans="1:5" ht="12.75">
      <c r="A4979" s="34">
        <v>4973</v>
      </c>
      <c r="B4979" s="59"/>
      <c r="C4979" s="59"/>
      <c r="D4979" s="13"/>
      <c r="E4979" s="13"/>
    </row>
    <row r="4980" spans="1:5" ht="12.75">
      <c r="A4980" s="34">
        <v>4974</v>
      </c>
      <c r="B4980" s="59"/>
      <c r="C4980" s="59"/>
      <c r="D4980" s="13"/>
      <c r="E4980" s="13"/>
    </row>
    <row r="4981" spans="1:5" ht="12.75">
      <c r="A4981" s="34">
        <v>4975</v>
      </c>
      <c r="B4981" s="59"/>
      <c r="C4981" s="59"/>
      <c r="D4981" s="13"/>
      <c r="E4981" s="13"/>
    </row>
    <row r="4982" spans="1:5" ht="12.75">
      <c r="A4982" s="34">
        <v>4976</v>
      </c>
      <c r="B4982" s="59"/>
      <c r="C4982" s="59"/>
      <c r="D4982" s="13"/>
      <c r="E4982" s="13"/>
    </row>
    <row r="4983" spans="1:5" ht="12.75">
      <c r="A4983" s="34">
        <v>4977</v>
      </c>
      <c r="B4983" s="59"/>
      <c r="C4983" s="59"/>
      <c r="D4983" s="13"/>
      <c r="E4983" s="13"/>
    </row>
    <row r="4984" spans="1:5" ht="12.75">
      <c r="A4984" s="34">
        <v>4978</v>
      </c>
      <c r="B4984" s="59"/>
      <c r="C4984" s="59"/>
      <c r="D4984" s="13"/>
      <c r="E4984" s="13"/>
    </row>
    <row r="4985" spans="1:5" ht="12.75">
      <c r="A4985" s="34">
        <v>4979</v>
      </c>
      <c r="B4985" s="59"/>
      <c r="C4985" s="59"/>
      <c r="D4985" s="13"/>
      <c r="E4985" s="13"/>
    </row>
    <row r="4986" spans="1:5" ht="12.75">
      <c r="A4986" s="34">
        <v>4980</v>
      </c>
      <c r="B4986" s="59"/>
      <c r="C4986" s="59"/>
      <c r="D4986" s="13"/>
      <c r="E4986" s="13"/>
    </row>
    <row r="4987" spans="1:5" ht="12.75">
      <c r="A4987" s="34">
        <v>4981</v>
      </c>
      <c r="B4987" s="59"/>
      <c r="C4987" s="59"/>
      <c r="D4987" s="13"/>
      <c r="E4987" s="13"/>
    </row>
    <row r="4988" spans="1:5" ht="12.75">
      <c r="A4988" s="34">
        <v>4982</v>
      </c>
      <c r="B4988" s="59"/>
      <c r="C4988" s="59"/>
      <c r="D4988" s="13"/>
      <c r="E4988" s="13"/>
    </row>
    <row r="4989" spans="1:5" ht="12.75">
      <c r="A4989" s="34">
        <v>4983</v>
      </c>
      <c r="B4989" s="59"/>
      <c r="C4989" s="59"/>
      <c r="D4989" s="13"/>
      <c r="E4989" s="13"/>
    </row>
    <row r="4990" spans="1:5" ht="12.75">
      <c r="A4990" s="34">
        <v>4984</v>
      </c>
      <c r="B4990" s="59"/>
      <c r="C4990" s="59"/>
      <c r="D4990" s="13"/>
      <c r="E4990" s="13"/>
    </row>
    <row r="4991" spans="1:5" ht="12.75">
      <c r="A4991" s="34">
        <v>4985</v>
      </c>
      <c r="B4991" s="59"/>
      <c r="C4991" s="59"/>
      <c r="D4991" s="13"/>
      <c r="E4991" s="13"/>
    </row>
    <row r="4992" spans="1:5" ht="12.75">
      <c r="A4992" s="34">
        <v>4986</v>
      </c>
      <c r="B4992" s="59"/>
      <c r="C4992" s="59"/>
      <c r="D4992" s="13"/>
      <c r="E4992" s="13"/>
    </row>
    <row r="4993" spans="1:5" ht="12.75">
      <c r="A4993" s="34">
        <v>4987</v>
      </c>
      <c r="B4993" s="59"/>
      <c r="C4993" s="59"/>
      <c r="D4993" s="13"/>
      <c r="E4993" s="13"/>
    </row>
    <row r="4994" spans="1:5" ht="12.75">
      <c r="A4994" s="34">
        <v>4988</v>
      </c>
      <c r="B4994" s="59"/>
      <c r="C4994" s="59"/>
      <c r="D4994" s="13"/>
      <c r="E4994" s="13"/>
    </row>
    <row r="4995" spans="1:5" ht="12.75">
      <c r="A4995" s="34">
        <v>4989</v>
      </c>
      <c r="B4995" s="59"/>
      <c r="C4995" s="59"/>
      <c r="D4995" s="13"/>
      <c r="E4995" s="13"/>
    </row>
    <row r="4996" spans="1:5" ht="12.75">
      <c r="A4996" s="34">
        <v>4990</v>
      </c>
      <c r="B4996" s="59"/>
      <c r="C4996" s="59"/>
      <c r="D4996" s="13"/>
      <c r="E4996" s="13"/>
    </row>
    <row r="4997" spans="1:5" ht="12.75">
      <c r="A4997" s="34">
        <v>4991</v>
      </c>
      <c r="B4997" s="59"/>
      <c r="C4997" s="59"/>
      <c r="D4997" s="13"/>
      <c r="E4997" s="13"/>
    </row>
    <row r="4998" spans="1:5" ht="12.75">
      <c r="A4998" s="34">
        <v>4992</v>
      </c>
      <c r="B4998" s="59"/>
      <c r="C4998" s="59"/>
      <c r="D4998" s="13"/>
      <c r="E4998" s="13"/>
    </row>
    <row r="4999" spans="1:5" ht="12.75">
      <c r="A4999" s="34">
        <v>4993</v>
      </c>
      <c r="B4999" s="59"/>
      <c r="C4999" s="59"/>
      <c r="D4999" s="13"/>
      <c r="E4999" s="13"/>
    </row>
    <row r="5000" spans="1:5" ht="12.75">
      <c r="A5000" s="34">
        <v>4994</v>
      </c>
      <c r="B5000" s="59"/>
      <c r="C5000" s="59"/>
      <c r="D5000" s="13"/>
      <c r="E5000" s="13"/>
    </row>
    <row r="5001" spans="1:5" ht="12.75">
      <c r="A5001" s="34">
        <v>4995</v>
      </c>
      <c r="B5001" s="59"/>
      <c r="C5001" s="59"/>
      <c r="D5001" s="13"/>
      <c r="E5001" s="13"/>
    </row>
    <row r="5002" spans="1:5" ht="12.75">
      <c r="A5002" s="34">
        <v>4996</v>
      </c>
      <c r="B5002" s="59"/>
      <c r="C5002" s="59"/>
      <c r="D5002" s="13"/>
      <c r="E5002" s="13"/>
    </row>
    <row r="5003" spans="1:5" ht="12.75">
      <c r="A5003" s="34">
        <v>4997</v>
      </c>
      <c r="B5003" s="59"/>
      <c r="C5003" s="59"/>
      <c r="D5003" s="13"/>
      <c r="E5003" s="13"/>
    </row>
    <row r="5004" spans="1:5" ht="12.75">
      <c r="A5004" s="34">
        <v>4998</v>
      </c>
      <c r="B5004" s="59"/>
      <c r="C5004" s="59"/>
      <c r="D5004" s="13"/>
      <c r="E5004" s="13"/>
    </row>
    <row r="5005" spans="1:5" ht="12.75">
      <c r="A5005" s="34">
        <v>4999</v>
      </c>
      <c r="B5005" s="59"/>
      <c r="C5005" s="59"/>
      <c r="D5005" s="13"/>
      <c r="E5005" s="13"/>
    </row>
    <row r="5006" spans="1:5" ht="12.75">
      <c r="A5006" s="34">
        <v>5000</v>
      </c>
      <c r="B5006" s="59"/>
      <c r="C5006" s="59"/>
      <c r="D5006" s="13"/>
      <c r="E5006" s="13"/>
    </row>
    <row r="5007" spans="1:5" ht="12.75">
      <c r="A5007" s="19"/>
      <c r="B5007" s="13"/>
      <c r="C5007" s="13"/>
      <c r="D5007" s="13"/>
      <c r="E5007" s="13"/>
    </row>
    <row r="5008" spans="1:5" ht="12.75">
      <c r="A5008" s="13"/>
      <c r="B5008" s="13"/>
      <c r="C5008" s="13"/>
      <c r="D5008" s="13"/>
      <c r="E5008" s="13"/>
    </row>
  </sheetData>
  <sheetProtection password="DD2C" sheet="1" objects="1" scenarios="1"/>
  <mergeCells count="2">
    <mergeCell ref="A1:E1"/>
    <mergeCell ref="A3:E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72"/>
  <sheetViews>
    <sheetView showGridLines="0" showRowColHeaders="0" showOutlineSymbols="0" zoomScale="85" zoomScaleNormal="85" workbookViewId="0" topLeftCell="A1">
      <selection activeCell="A1" sqref="A1:N1"/>
    </sheetView>
  </sheetViews>
  <sheetFormatPr defaultColWidth="9.140625" defaultRowHeight="12.75"/>
  <cols>
    <col min="1" max="1" width="12.57421875" style="0" customWidth="1"/>
    <col min="2" max="4" width="12.7109375" style="0" customWidth="1"/>
    <col min="5" max="5" width="2.7109375" style="0" customWidth="1"/>
    <col min="6" max="9" width="12.7109375" style="0" customWidth="1"/>
    <col min="10" max="10" width="2.7109375" style="0" customWidth="1"/>
    <col min="11" max="11" width="12.57421875" style="0" customWidth="1"/>
    <col min="12" max="14" width="12.7109375" style="0" customWidth="1"/>
    <col min="15" max="15" width="1.57421875" style="0" customWidth="1"/>
    <col min="17" max="17" width="12.421875" style="0" customWidth="1"/>
    <col min="18" max="18" width="13.140625" style="0" customWidth="1"/>
    <col min="19" max="19" width="11.140625" style="0" customWidth="1"/>
    <col min="20" max="20" width="11.421875" style="0" customWidth="1"/>
  </cols>
  <sheetData>
    <row r="1" spans="1:15" ht="31.5">
      <c r="A1" s="89" t="s">
        <v>9</v>
      </c>
      <c r="B1" s="86"/>
      <c r="C1" s="86"/>
      <c r="D1" s="86"/>
      <c r="E1" s="86"/>
      <c r="F1" s="86"/>
      <c r="G1" s="86"/>
      <c r="H1" s="86"/>
      <c r="I1" s="86"/>
      <c r="J1" s="86"/>
      <c r="K1" s="86"/>
      <c r="L1" s="86"/>
      <c r="M1" s="86"/>
      <c r="N1" s="86"/>
      <c r="O1" s="12"/>
    </row>
    <row r="2" spans="1:15" ht="9.75" customHeight="1">
      <c r="A2" s="35"/>
      <c r="B2" s="25"/>
      <c r="C2" s="25"/>
      <c r="D2" s="25"/>
      <c r="E2" s="25"/>
      <c r="F2" s="25"/>
      <c r="G2" s="25"/>
      <c r="H2" s="25"/>
      <c r="I2" s="25"/>
      <c r="J2" s="25"/>
      <c r="K2" s="25"/>
      <c r="L2" s="25"/>
      <c r="M2" s="25"/>
      <c r="N2" s="25"/>
      <c r="O2" s="12"/>
    </row>
    <row r="3" spans="1:15" ht="9.75" customHeight="1">
      <c r="A3" s="52"/>
      <c r="B3" s="53"/>
      <c r="C3" s="53"/>
      <c r="D3" s="53"/>
      <c r="E3" s="53"/>
      <c r="F3" s="53"/>
      <c r="G3" s="53"/>
      <c r="H3" s="53"/>
      <c r="I3" s="53"/>
      <c r="J3" s="53"/>
      <c r="K3" s="53"/>
      <c r="L3" s="53"/>
      <c r="M3" s="53"/>
      <c r="N3" s="53"/>
      <c r="O3" s="13"/>
    </row>
    <row r="4" spans="1:15" ht="72" customHeight="1">
      <c r="A4" s="92" t="s">
        <v>100</v>
      </c>
      <c r="B4" s="92"/>
      <c r="C4" s="92"/>
      <c r="D4" s="92"/>
      <c r="E4" s="92"/>
      <c r="F4" s="92"/>
      <c r="G4" s="92"/>
      <c r="H4" s="92"/>
      <c r="I4" s="92"/>
      <c r="J4" s="92"/>
      <c r="K4" s="92"/>
      <c r="L4" s="92"/>
      <c r="M4" s="92"/>
      <c r="N4" s="92"/>
      <c r="O4" s="13"/>
    </row>
    <row r="5" spans="1:15" ht="21" customHeight="1">
      <c r="A5" s="83" t="s">
        <v>84</v>
      </c>
      <c r="B5" s="84"/>
      <c r="C5" s="84"/>
      <c r="D5" s="84"/>
      <c r="E5" s="49"/>
      <c r="F5" s="49"/>
      <c r="G5" s="49"/>
      <c r="H5" s="49"/>
      <c r="I5" s="49"/>
      <c r="J5" s="49"/>
      <c r="K5" s="49"/>
      <c r="L5" s="49"/>
      <c r="M5" s="49"/>
      <c r="N5" s="49"/>
      <c r="O5" s="13"/>
    </row>
    <row r="6" spans="1:15" ht="15.75">
      <c r="A6" s="90" t="s">
        <v>101</v>
      </c>
      <c r="B6" s="90"/>
      <c r="C6" s="90"/>
      <c r="D6" s="90"/>
      <c r="E6" s="13"/>
      <c r="F6" s="91" t="s">
        <v>11</v>
      </c>
      <c r="G6" s="91"/>
      <c r="H6" s="91"/>
      <c r="I6" s="91"/>
      <c r="J6" s="13"/>
      <c r="K6" s="91" t="s">
        <v>12</v>
      </c>
      <c r="L6" s="91"/>
      <c r="M6" s="91"/>
      <c r="N6" s="91"/>
      <c r="O6" s="13"/>
    </row>
    <row r="7" spans="1:15" ht="12.75">
      <c r="A7" s="36"/>
      <c r="B7" s="36" t="s">
        <v>13</v>
      </c>
      <c r="C7" s="36" t="s">
        <v>14</v>
      </c>
      <c r="D7" s="36" t="s">
        <v>7</v>
      </c>
      <c r="E7" s="13"/>
      <c r="F7" s="36"/>
      <c r="G7" s="36" t="s">
        <v>13</v>
      </c>
      <c r="H7" s="36" t="s">
        <v>14</v>
      </c>
      <c r="I7" s="36" t="s">
        <v>7</v>
      </c>
      <c r="J7" s="13"/>
      <c r="K7" s="36"/>
      <c r="L7" s="36" t="s">
        <v>13</v>
      </c>
      <c r="M7" s="36" t="s">
        <v>14</v>
      </c>
      <c r="N7" s="36" t="s">
        <v>7</v>
      </c>
      <c r="O7" s="13"/>
    </row>
    <row r="8" spans="1:15" ht="12.75">
      <c r="A8" s="36" t="s">
        <v>5</v>
      </c>
      <c r="B8" s="85">
        <v>32</v>
      </c>
      <c r="C8" s="85">
        <v>968</v>
      </c>
      <c r="D8" s="5">
        <f>SUM(B8:C8)</f>
        <v>1000</v>
      </c>
      <c r="E8" s="13"/>
      <c r="F8" s="36" t="s">
        <v>5</v>
      </c>
      <c r="G8" s="5">
        <f>COUNTIF(Reference,"&lt;6")</f>
        <v>42</v>
      </c>
      <c r="H8" s="5">
        <f>COUNTIF(Reference,"&gt;=6")</f>
        <v>958</v>
      </c>
      <c r="I8" s="5">
        <f>SUM(G8:H8)</f>
        <v>1000</v>
      </c>
      <c r="J8" s="13"/>
      <c r="K8" s="36" t="s">
        <v>5</v>
      </c>
      <c r="L8" s="5">
        <f>COUNTIF(Reference,"&lt;8")</f>
        <v>56</v>
      </c>
      <c r="M8" s="5">
        <f>COUNTIF(Reference,"&gt;=8")</f>
        <v>944</v>
      </c>
      <c r="N8" s="5">
        <f>SUM(L8:M8)</f>
        <v>1000</v>
      </c>
      <c r="O8" s="13"/>
    </row>
    <row r="9" spans="1:15" ht="12.75">
      <c r="A9" s="36" t="s">
        <v>6</v>
      </c>
      <c r="B9" s="85">
        <v>27</v>
      </c>
      <c r="C9" s="85">
        <v>123</v>
      </c>
      <c r="D9" s="5">
        <f>SUM(B9:C9)</f>
        <v>150</v>
      </c>
      <c r="E9" s="13"/>
      <c r="F9" s="36" t="s">
        <v>6</v>
      </c>
      <c r="G9" s="5">
        <f>COUNTIF(Study,"&lt;6")</f>
        <v>32</v>
      </c>
      <c r="H9" s="5">
        <f>COUNTIF(Study,"&gt;=6")</f>
        <v>118</v>
      </c>
      <c r="I9" s="5">
        <f>SUM(G9:H9)</f>
        <v>150</v>
      </c>
      <c r="J9" s="13"/>
      <c r="K9" s="36" t="s">
        <v>6</v>
      </c>
      <c r="L9" s="5">
        <f>COUNTIF(Study,"&lt;8")</f>
        <v>32</v>
      </c>
      <c r="M9" s="5">
        <f>COUNTIF(Study,"&gt;=8")</f>
        <v>118</v>
      </c>
      <c r="N9" s="5">
        <f>SUM(L9:M9)</f>
        <v>150</v>
      </c>
      <c r="O9" s="13"/>
    </row>
    <row r="10" spans="1:15" ht="12.75">
      <c r="A10" s="36" t="s">
        <v>7</v>
      </c>
      <c r="B10" s="5">
        <f>SUM(B8:B9)</f>
        <v>59</v>
      </c>
      <c r="C10" s="5">
        <f>SUM(C8:C9)</f>
        <v>1091</v>
      </c>
      <c r="D10" s="5">
        <f>SUM(D8:D9)</f>
        <v>1150</v>
      </c>
      <c r="E10" s="13"/>
      <c r="F10" s="36" t="s">
        <v>7</v>
      </c>
      <c r="G10" s="5">
        <f>SUM(G8:G9)</f>
        <v>74</v>
      </c>
      <c r="H10" s="5">
        <f>SUM(H8:H9)</f>
        <v>1076</v>
      </c>
      <c r="I10" s="5">
        <f>SUM(I8:I9)</f>
        <v>1150</v>
      </c>
      <c r="J10" s="13"/>
      <c r="K10" s="36" t="s">
        <v>7</v>
      </c>
      <c r="L10" s="5">
        <f>SUM(L8:L9)</f>
        <v>88</v>
      </c>
      <c r="M10" s="5">
        <f>SUM(M8:M9)</f>
        <v>1062</v>
      </c>
      <c r="N10" s="5">
        <f>SUM(N8:N9)</f>
        <v>1150</v>
      </c>
      <c r="O10" s="13"/>
    </row>
    <row r="11" spans="1:15" ht="12.75">
      <c r="A11" s="13"/>
      <c r="B11" s="13"/>
      <c r="C11" s="13"/>
      <c r="D11" s="13"/>
      <c r="E11" s="13"/>
      <c r="F11" s="13"/>
      <c r="G11" s="13"/>
      <c r="H11" s="13"/>
      <c r="I11" s="13"/>
      <c r="J11" s="13"/>
      <c r="K11" s="13"/>
      <c r="L11" s="13"/>
      <c r="M11" s="13"/>
      <c r="N11" s="13"/>
      <c r="O11" s="13"/>
    </row>
    <row r="12" spans="1:15" ht="12.75">
      <c r="A12" s="31" t="s">
        <v>38</v>
      </c>
      <c r="B12" s="31" t="s">
        <v>39</v>
      </c>
      <c r="C12" s="31" t="s">
        <v>36</v>
      </c>
      <c r="D12" s="31" t="s">
        <v>37</v>
      </c>
      <c r="E12" s="13"/>
      <c r="F12" s="31" t="s">
        <v>38</v>
      </c>
      <c r="G12" s="31" t="s">
        <v>42</v>
      </c>
      <c r="H12" s="31" t="s">
        <v>36</v>
      </c>
      <c r="I12" s="31" t="s">
        <v>37</v>
      </c>
      <c r="J12" s="13"/>
      <c r="K12" s="31" t="s">
        <v>38</v>
      </c>
      <c r="L12" s="31" t="s">
        <v>39</v>
      </c>
      <c r="M12" s="31" t="s">
        <v>36</v>
      </c>
      <c r="N12" s="31" t="s">
        <v>37</v>
      </c>
      <c r="O12" s="13"/>
    </row>
    <row r="13" spans="1:15" ht="12.75">
      <c r="A13" s="6">
        <f>B8/D8</f>
        <v>0.032</v>
      </c>
      <c r="B13" s="6">
        <f>B9/D9</f>
        <v>0.18</v>
      </c>
      <c r="C13" s="6">
        <f>B10/D10</f>
        <v>0.051304347826086956</v>
      </c>
      <c r="D13" s="6">
        <f>1-C13</f>
        <v>0.948695652173913</v>
      </c>
      <c r="E13" s="13"/>
      <c r="F13" s="6">
        <f>G8/I8</f>
        <v>0.042</v>
      </c>
      <c r="G13" s="6">
        <f>G9/I9</f>
        <v>0.21333333333333335</v>
      </c>
      <c r="H13" s="6">
        <f>G10/I10</f>
        <v>0.06434782608695652</v>
      </c>
      <c r="I13" s="6">
        <f>1-H13</f>
        <v>0.9356521739130435</v>
      </c>
      <c r="J13" s="13"/>
      <c r="K13" s="6">
        <f>L8/N8</f>
        <v>0.056</v>
      </c>
      <c r="L13" s="6">
        <f>L9/N9</f>
        <v>0.21333333333333335</v>
      </c>
      <c r="M13" s="6">
        <f>L10/N10</f>
        <v>0.07652173913043478</v>
      </c>
      <c r="N13" s="6">
        <f>1-M13</f>
        <v>0.9234782608695652</v>
      </c>
      <c r="O13" s="13"/>
    </row>
    <row r="14" spans="1:15" ht="12.75">
      <c r="A14" s="13"/>
      <c r="B14" s="13"/>
      <c r="C14" s="13"/>
      <c r="D14" s="13"/>
      <c r="E14" s="13"/>
      <c r="F14" s="13"/>
      <c r="G14" s="13"/>
      <c r="H14" s="13"/>
      <c r="I14" s="13"/>
      <c r="J14" s="13"/>
      <c r="K14" s="13"/>
      <c r="L14" s="13"/>
      <c r="M14" s="13"/>
      <c r="N14" s="13"/>
      <c r="O14" s="13"/>
    </row>
    <row r="15" spans="1:15" ht="12.75" hidden="1">
      <c r="A15" s="3">
        <f>ABS(B13-A13)</f>
        <v>0.148</v>
      </c>
      <c r="B15" s="3">
        <f>A15-A16</f>
        <v>0.14416666666666667</v>
      </c>
      <c r="C15" s="3"/>
      <c r="D15" s="3">
        <f>IF(B16=0,-100,B15/B16)</f>
        <v>7.463130326916513</v>
      </c>
      <c r="E15" s="3"/>
      <c r="F15" s="3">
        <f>ABS(G13-F13)</f>
        <v>0.17133333333333334</v>
      </c>
      <c r="G15" s="3">
        <f>F15-F16</f>
        <v>0.1675</v>
      </c>
      <c r="H15" s="3"/>
      <c r="I15" s="3">
        <f>IF(G16=0,-100,G15/G16)</f>
        <v>7.796278874866203</v>
      </c>
      <c r="J15" s="3"/>
      <c r="K15" s="3">
        <f>ABS(L13-K13)</f>
        <v>0.15733333333333335</v>
      </c>
      <c r="L15" s="3">
        <f>K15-K16</f>
        <v>0.15350000000000003</v>
      </c>
      <c r="M15" s="3"/>
      <c r="N15" s="3">
        <f>IF(L16=0,-100,L15/L16)</f>
        <v>6.5947651625204236</v>
      </c>
      <c r="O15" s="13"/>
    </row>
    <row r="16" spans="1:15" ht="12.75" hidden="1">
      <c r="A16" s="3">
        <f>0.5*A18</f>
        <v>0.0038333333333333336</v>
      </c>
      <c r="B16" s="3">
        <f>SQRT(A17*A18)</f>
        <v>0.019317184659996545</v>
      </c>
      <c r="C16" s="3"/>
      <c r="D16" s="3"/>
      <c r="E16" s="3"/>
      <c r="F16" s="3">
        <f>0.5*F18</f>
        <v>0.0038333333333333336</v>
      </c>
      <c r="G16" s="3">
        <f>SQRT(F17*F18)</f>
        <v>0.021484608579099167</v>
      </c>
      <c r="H16" s="3"/>
      <c r="I16" s="3"/>
      <c r="J16" s="3"/>
      <c r="K16" s="3">
        <f>0.5*K18</f>
        <v>0.0038333333333333336</v>
      </c>
      <c r="L16" s="3">
        <f>SQRT(K17*K18)</f>
        <v>0.02327603731401628</v>
      </c>
      <c r="M16" s="3"/>
      <c r="N16" s="3"/>
      <c r="O16" s="13"/>
    </row>
    <row r="17" spans="1:15" ht="12.75" hidden="1">
      <c r="A17" s="3">
        <f>C13*D13</f>
        <v>0.04867221172022684</v>
      </c>
      <c r="B17" s="3"/>
      <c r="C17" s="3"/>
      <c r="D17" s="3">
        <f>NORMSDIST(D15)</f>
        <v>0.9999999999999577</v>
      </c>
      <c r="E17" s="3"/>
      <c r="F17" s="3">
        <f>H13*I13</f>
        <v>0.060207183364839316</v>
      </c>
      <c r="G17" s="3"/>
      <c r="H17" s="3"/>
      <c r="I17" s="3">
        <f>NORMSDIST(I15)</f>
        <v>0.9999999999999968</v>
      </c>
      <c r="J17" s="3"/>
      <c r="K17" s="3">
        <f>M13*N13</f>
        <v>0.07066616257088847</v>
      </c>
      <c r="L17" s="3"/>
      <c r="M17" s="3"/>
      <c r="N17" s="3">
        <f>NORMSDIST(N15)</f>
        <v>0.9999999999787035</v>
      </c>
      <c r="O17" s="13"/>
    </row>
    <row r="18" spans="1:15" ht="12.75" hidden="1">
      <c r="A18" s="3">
        <f>(1/D8)+(1/D9)</f>
        <v>0.007666666666666667</v>
      </c>
      <c r="B18" s="3"/>
      <c r="C18" s="3"/>
      <c r="D18" s="3"/>
      <c r="E18" s="3"/>
      <c r="F18" s="3">
        <f>(1/I8)+(1/I9)</f>
        <v>0.007666666666666667</v>
      </c>
      <c r="G18" s="3"/>
      <c r="H18" s="3"/>
      <c r="I18" s="3"/>
      <c r="J18" s="3"/>
      <c r="K18" s="3">
        <f>(1/N8)+(1/N9)</f>
        <v>0.007666666666666667</v>
      </c>
      <c r="L18" s="3"/>
      <c r="M18" s="3"/>
      <c r="N18" s="3"/>
      <c r="O18" s="13"/>
    </row>
    <row r="19" spans="1:15" ht="12.75">
      <c r="A19" s="13"/>
      <c r="B19" s="13"/>
      <c r="C19" s="37" t="s">
        <v>10</v>
      </c>
      <c r="D19" s="7" t="str">
        <f>IF((1-D17)&gt;0.0001,1-D17,"  &lt;.0001")</f>
        <v>  &lt;.0001</v>
      </c>
      <c r="E19" s="13"/>
      <c r="F19" s="13"/>
      <c r="G19" s="13"/>
      <c r="H19" s="37" t="s">
        <v>10</v>
      </c>
      <c r="I19" s="7" t="str">
        <f>IF((1-I17)&gt;0.0001,1-I17,"  &lt;.0001")</f>
        <v>  &lt;.0001</v>
      </c>
      <c r="J19" s="13"/>
      <c r="K19" s="13"/>
      <c r="L19" s="13"/>
      <c r="M19" s="37" t="s">
        <v>10</v>
      </c>
      <c r="N19" s="7" t="str">
        <f>IF((1-N17)&gt;0.0001,1-N17,"  &lt;.0001")</f>
        <v>  &lt;.0001</v>
      </c>
      <c r="O19" s="13"/>
    </row>
    <row r="20" spans="1:15" ht="9.75" customHeight="1">
      <c r="A20" s="13"/>
      <c r="B20" s="13"/>
      <c r="C20" s="13"/>
      <c r="D20" s="13"/>
      <c r="E20" s="13"/>
      <c r="F20" s="13"/>
      <c r="G20" s="13"/>
      <c r="H20" s="13"/>
      <c r="I20" s="13"/>
      <c r="J20" s="13"/>
      <c r="K20" s="13"/>
      <c r="L20" s="13"/>
      <c r="M20" s="13"/>
      <c r="N20" s="13"/>
      <c r="O20" s="13"/>
    </row>
    <row r="21" spans="1:15" ht="9" customHeight="1">
      <c r="A21" s="13"/>
      <c r="B21" s="13"/>
      <c r="C21" s="13"/>
      <c r="D21" s="13"/>
      <c r="E21" s="13"/>
      <c r="F21" s="13"/>
      <c r="G21" s="13"/>
      <c r="H21" s="13"/>
      <c r="I21" s="13"/>
      <c r="J21" s="13"/>
      <c r="K21" s="13"/>
      <c r="L21" s="13"/>
      <c r="M21" s="13"/>
      <c r="N21" s="13"/>
      <c r="O21" s="13"/>
    </row>
    <row r="22" spans="1:15" ht="9" customHeight="1">
      <c r="A22" s="16"/>
      <c r="B22" s="16"/>
      <c r="C22" s="16"/>
      <c r="D22" s="16"/>
      <c r="E22" s="16"/>
      <c r="F22" s="16"/>
      <c r="G22" s="16"/>
      <c r="H22" s="16"/>
      <c r="I22" s="16"/>
      <c r="J22" s="16"/>
      <c r="K22" s="16"/>
      <c r="L22" s="16"/>
      <c r="M22" s="16"/>
      <c r="N22" s="16"/>
      <c r="O22" s="12"/>
    </row>
    <row r="23" spans="1:15" ht="31.5">
      <c r="A23" s="87" t="s">
        <v>35</v>
      </c>
      <c r="B23" s="87"/>
      <c r="C23" s="87"/>
      <c r="D23" s="87"/>
      <c r="E23" s="87"/>
      <c r="F23" s="87"/>
      <c r="G23" s="87"/>
      <c r="H23" s="87"/>
      <c r="I23" s="87"/>
      <c r="J23" s="87"/>
      <c r="K23" s="87"/>
      <c r="L23" s="87"/>
      <c r="M23" s="87"/>
      <c r="N23" s="87"/>
      <c r="O23" s="12"/>
    </row>
    <row r="24" spans="1:15" ht="9" customHeight="1">
      <c r="A24" s="27"/>
      <c r="B24" s="27"/>
      <c r="C24" s="27"/>
      <c r="D24" s="27"/>
      <c r="E24" s="27"/>
      <c r="F24" s="27"/>
      <c r="G24" s="27"/>
      <c r="H24" s="27"/>
      <c r="I24" s="27"/>
      <c r="J24" s="27"/>
      <c r="K24" s="27"/>
      <c r="L24" s="27"/>
      <c r="M24" s="27"/>
      <c r="N24" s="27"/>
      <c r="O24" s="12"/>
    </row>
    <row r="25" spans="1:15" ht="9" customHeight="1">
      <c r="A25" s="51"/>
      <c r="B25" s="51"/>
      <c r="C25" s="51"/>
      <c r="D25" s="51"/>
      <c r="E25" s="51"/>
      <c r="F25" s="51"/>
      <c r="G25" s="51"/>
      <c r="H25" s="51"/>
      <c r="I25" s="51"/>
      <c r="J25" s="51"/>
      <c r="K25" s="51"/>
      <c r="L25" s="51"/>
      <c r="M25" s="51"/>
      <c r="N25" s="51"/>
      <c r="O25" s="13"/>
    </row>
    <row r="26" spans="1:15" ht="53.25" customHeight="1">
      <c r="A26" s="93" t="s">
        <v>73</v>
      </c>
      <c r="B26" s="93"/>
      <c r="C26" s="93"/>
      <c r="D26" s="93"/>
      <c r="E26" s="93"/>
      <c r="F26" s="93"/>
      <c r="G26" s="93"/>
      <c r="H26" s="93"/>
      <c r="I26" s="93"/>
      <c r="J26" s="93"/>
      <c r="K26" s="93"/>
      <c r="L26" s="93"/>
      <c r="M26" s="93"/>
      <c r="N26" s="93"/>
      <c r="O26" s="13"/>
    </row>
    <row r="27" spans="1:15" ht="9" customHeight="1">
      <c r="A27" s="50"/>
      <c r="B27" s="50"/>
      <c r="C27" s="50"/>
      <c r="D27" s="50"/>
      <c r="E27" s="50"/>
      <c r="F27" s="50"/>
      <c r="G27" s="50"/>
      <c r="H27" s="50"/>
      <c r="I27" s="50"/>
      <c r="J27" s="50"/>
      <c r="K27" s="50"/>
      <c r="L27" s="50"/>
      <c r="M27" s="50"/>
      <c r="N27" s="50"/>
      <c r="O27" s="13"/>
    </row>
    <row r="28" spans="1:15" ht="28.5" customHeight="1">
      <c r="A28" s="96" t="s">
        <v>62</v>
      </c>
      <c r="B28" s="96"/>
      <c r="C28" s="96"/>
      <c r="D28" s="96"/>
      <c r="E28" s="96"/>
      <c r="F28" s="96"/>
      <c r="G28" s="96"/>
      <c r="H28" s="96"/>
      <c r="I28" s="96"/>
      <c r="J28" s="96"/>
      <c r="K28" s="96"/>
      <c r="L28" s="96"/>
      <c r="M28" s="96"/>
      <c r="N28" s="96"/>
      <c r="O28" s="13"/>
    </row>
    <row r="29" spans="1:15" ht="9" customHeight="1">
      <c r="A29" s="46"/>
      <c r="B29" s="46"/>
      <c r="C29" s="46"/>
      <c r="D29" s="46"/>
      <c r="E29" s="46"/>
      <c r="F29" s="46"/>
      <c r="G29" s="46"/>
      <c r="H29" s="46"/>
      <c r="I29" s="46"/>
      <c r="J29" s="46"/>
      <c r="K29" s="46"/>
      <c r="L29" s="46"/>
      <c r="M29" s="46"/>
      <c r="N29" s="46"/>
      <c r="O29" s="13"/>
    </row>
    <row r="30" spans="1:15" ht="15.75">
      <c r="A30" s="13"/>
      <c r="B30" s="13"/>
      <c r="C30" s="21" t="s">
        <v>35</v>
      </c>
      <c r="D30" s="13"/>
      <c r="E30" s="13"/>
      <c r="F30" s="21" t="s">
        <v>10</v>
      </c>
      <c r="G30" s="13"/>
      <c r="H30" s="13"/>
      <c r="I30" s="13"/>
      <c r="J30" s="13"/>
      <c r="K30" s="13"/>
      <c r="L30" s="13"/>
      <c r="M30" s="13"/>
      <c r="N30" s="13"/>
      <c r="O30" s="13"/>
    </row>
    <row r="31" spans="1:15" ht="15.75">
      <c r="A31" s="21" t="s">
        <v>5</v>
      </c>
      <c r="B31" s="13"/>
      <c r="C31" s="62">
        <v>0.032</v>
      </c>
      <c r="D31" s="38"/>
      <c r="E31" s="38"/>
      <c r="F31" s="63">
        <v>0.3146</v>
      </c>
      <c r="G31" s="13"/>
      <c r="H31" s="13"/>
      <c r="I31" s="13"/>
      <c r="J31" s="13"/>
      <c r="K31" s="13"/>
      <c r="L31" s="13"/>
      <c r="M31" s="13"/>
      <c r="N31" s="13"/>
      <c r="O31" s="13"/>
    </row>
    <row r="32" spans="1:15" ht="15.75">
      <c r="A32" s="21" t="s">
        <v>6</v>
      </c>
      <c r="B32" s="13"/>
      <c r="C32" s="62">
        <v>-0.095</v>
      </c>
      <c r="D32" s="38"/>
      <c r="E32" s="38"/>
      <c r="F32" s="63">
        <v>0.2428</v>
      </c>
      <c r="G32" s="13"/>
      <c r="H32" s="13"/>
      <c r="I32" s="39"/>
      <c r="J32" s="13"/>
      <c r="K32" s="13"/>
      <c r="L32" s="13"/>
      <c r="M32" s="13"/>
      <c r="N32" s="13"/>
      <c r="O32" s="13"/>
    </row>
    <row r="33" spans="1:15" ht="9" customHeight="1">
      <c r="A33" s="13"/>
      <c r="B33" s="13"/>
      <c r="C33" s="13"/>
      <c r="D33" s="13"/>
      <c r="E33" s="13"/>
      <c r="F33" s="13"/>
      <c r="G33" s="13"/>
      <c r="H33" s="13"/>
      <c r="I33" s="13"/>
      <c r="J33" s="13"/>
      <c r="K33" s="13"/>
      <c r="L33" s="13"/>
      <c r="M33" s="13"/>
      <c r="N33" s="13"/>
      <c r="O33" s="13"/>
    </row>
    <row r="34" spans="1:15" ht="9" customHeight="1">
      <c r="A34" s="13"/>
      <c r="B34" s="13"/>
      <c r="C34" s="13"/>
      <c r="D34" s="13"/>
      <c r="E34" s="13"/>
      <c r="F34" s="13"/>
      <c r="G34" s="13"/>
      <c r="H34" s="13"/>
      <c r="I34" s="13"/>
      <c r="J34" s="13"/>
      <c r="K34" s="13"/>
      <c r="L34" s="13"/>
      <c r="M34" s="13"/>
      <c r="N34" s="13"/>
      <c r="O34" s="13"/>
    </row>
    <row r="35" spans="1:15" ht="9" customHeight="1">
      <c r="A35" s="13"/>
      <c r="B35" s="13"/>
      <c r="C35" s="13"/>
      <c r="D35" s="13"/>
      <c r="E35" s="13"/>
      <c r="F35" s="13"/>
      <c r="G35" s="13"/>
      <c r="H35" s="13"/>
      <c r="I35" s="13"/>
      <c r="J35" s="13"/>
      <c r="K35" s="13"/>
      <c r="L35" s="13"/>
      <c r="M35" s="13"/>
      <c r="N35" s="13"/>
      <c r="O35" s="13"/>
    </row>
    <row r="36" spans="1:15" ht="9" customHeight="1">
      <c r="A36" s="16"/>
      <c r="B36" s="16"/>
      <c r="C36" s="16"/>
      <c r="D36" s="16"/>
      <c r="E36" s="16"/>
      <c r="F36" s="16"/>
      <c r="G36" s="16"/>
      <c r="H36" s="16"/>
      <c r="I36" s="16"/>
      <c r="J36" s="16"/>
      <c r="K36" s="16"/>
      <c r="L36" s="16"/>
      <c r="M36" s="16"/>
      <c r="N36" s="16"/>
      <c r="O36" s="12"/>
    </row>
    <row r="37" spans="1:15" ht="31.5">
      <c r="A37" s="87" t="s">
        <v>18</v>
      </c>
      <c r="B37" s="87"/>
      <c r="C37" s="87"/>
      <c r="D37" s="87"/>
      <c r="E37" s="87"/>
      <c r="F37" s="87"/>
      <c r="G37" s="87"/>
      <c r="H37" s="87"/>
      <c r="I37" s="87"/>
      <c r="J37" s="87"/>
      <c r="K37" s="87"/>
      <c r="L37" s="87"/>
      <c r="M37" s="87"/>
      <c r="N37" s="87"/>
      <c r="O37" s="12"/>
    </row>
    <row r="38" spans="1:15" ht="9" customHeight="1">
      <c r="A38" s="27"/>
      <c r="B38" s="27"/>
      <c r="C38" s="27"/>
      <c r="D38" s="27"/>
      <c r="E38" s="27"/>
      <c r="F38" s="27"/>
      <c r="G38" s="27"/>
      <c r="H38" s="27"/>
      <c r="I38" s="27"/>
      <c r="J38" s="27"/>
      <c r="K38" s="27"/>
      <c r="L38" s="27"/>
      <c r="M38" s="27"/>
      <c r="N38" s="27"/>
      <c r="O38" s="12"/>
    </row>
    <row r="39" spans="1:15" ht="9" customHeight="1">
      <c r="A39" s="51"/>
      <c r="B39" s="51"/>
      <c r="C39" s="51"/>
      <c r="D39" s="51"/>
      <c r="E39" s="51"/>
      <c r="F39" s="51"/>
      <c r="G39" s="51"/>
      <c r="H39" s="51"/>
      <c r="I39" s="51"/>
      <c r="J39" s="51"/>
      <c r="K39" s="51"/>
      <c r="L39" s="51"/>
      <c r="M39" s="51"/>
      <c r="N39" s="51"/>
      <c r="O39" s="13"/>
    </row>
    <row r="40" spans="1:15" s="54" customFormat="1" ht="12.75" customHeight="1">
      <c r="A40" s="93" t="s">
        <v>59</v>
      </c>
      <c r="B40" s="94"/>
      <c r="C40" s="94"/>
      <c r="D40" s="94"/>
      <c r="E40" s="94"/>
      <c r="F40" s="94"/>
      <c r="G40" s="94"/>
      <c r="H40" s="94"/>
      <c r="I40" s="94"/>
      <c r="J40" s="94"/>
      <c r="K40" s="94"/>
      <c r="L40" s="94"/>
      <c r="M40" s="94"/>
      <c r="N40" s="94"/>
      <c r="O40" s="50"/>
    </row>
    <row r="41" spans="1:15" ht="9" customHeight="1">
      <c r="A41" s="40"/>
      <c r="B41" s="40"/>
      <c r="C41" s="40"/>
      <c r="D41" s="40"/>
      <c r="E41" s="40"/>
      <c r="F41" s="70"/>
      <c r="G41" s="70"/>
      <c r="H41" s="70"/>
      <c r="I41" s="70"/>
      <c r="J41" s="70"/>
      <c r="K41" s="70"/>
      <c r="L41" s="40"/>
      <c r="M41" s="40"/>
      <c r="N41" s="40"/>
      <c r="O41" s="13"/>
    </row>
    <row r="42" spans="1:15" ht="22.5">
      <c r="A42" s="95" t="s">
        <v>20</v>
      </c>
      <c r="B42" s="95"/>
      <c r="C42" s="95"/>
      <c r="D42" s="13"/>
      <c r="E42" s="13"/>
      <c r="F42" s="3"/>
      <c r="G42" s="3"/>
      <c r="H42" s="3"/>
      <c r="I42" s="3"/>
      <c r="J42" s="3"/>
      <c r="K42" s="71"/>
      <c r="L42" s="13"/>
      <c r="M42" s="13"/>
      <c r="N42" s="13"/>
      <c r="O42" s="13"/>
    </row>
    <row r="43" spans="1:15" ht="15.75">
      <c r="A43" s="41" t="s">
        <v>19</v>
      </c>
      <c r="B43" s="41" t="s">
        <v>5</v>
      </c>
      <c r="C43" s="41" t="s">
        <v>6</v>
      </c>
      <c r="D43" s="13"/>
      <c r="E43" s="13"/>
      <c r="F43" s="3"/>
      <c r="G43" s="3"/>
      <c r="H43" s="3"/>
      <c r="I43" s="3"/>
      <c r="J43" s="3"/>
      <c r="K43" s="71"/>
      <c r="L43" s="13"/>
      <c r="M43" s="13"/>
      <c r="N43" s="13"/>
      <c r="O43" s="13"/>
    </row>
    <row r="44" spans="1:15" ht="12.75">
      <c r="A44" s="42">
        <v>2</v>
      </c>
      <c r="B44" s="8">
        <f>(COUNTIF(Reference,"&lt;2")/Analysis!$D$8)*100</f>
        <v>2.6</v>
      </c>
      <c r="C44" s="8">
        <f>(COUNTIF(Study,"&lt;2")/Analysis!$D$9)*100</f>
        <v>12.666666666666668</v>
      </c>
      <c r="D44" s="13"/>
      <c r="E44" s="13"/>
      <c r="F44" s="3"/>
      <c r="G44" s="3"/>
      <c r="H44" s="3"/>
      <c r="I44" s="3"/>
      <c r="J44" s="3"/>
      <c r="K44" s="71"/>
      <c r="L44" s="13"/>
      <c r="M44" s="13"/>
      <c r="N44" s="13"/>
      <c r="O44" s="13"/>
    </row>
    <row r="45" spans="1:15" ht="12.75">
      <c r="A45" s="42">
        <v>4</v>
      </c>
      <c r="B45" s="8">
        <f>(COUNTIF(Reference,"&lt;4")/Analysis!$D$8)*100</f>
        <v>3.2</v>
      </c>
      <c r="C45" s="8">
        <f>(COUNTIF(Study,"&lt;4")/Analysis!$D$9)*100</f>
        <v>18</v>
      </c>
      <c r="D45" s="13"/>
      <c r="E45" s="13"/>
      <c r="F45" s="3"/>
      <c r="G45" s="3"/>
      <c r="H45" s="3"/>
      <c r="I45" s="3"/>
      <c r="J45" s="3"/>
      <c r="K45" s="71"/>
      <c r="L45" s="13"/>
      <c r="M45" s="13"/>
      <c r="N45" s="13"/>
      <c r="O45" s="13"/>
    </row>
    <row r="46" spans="1:15" ht="12.75">
      <c r="A46" s="42">
        <v>8</v>
      </c>
      <c r="B46" s="8">
        <f>(COUNTIF(Reference,"&lt;8")/Analysis!$D$8)*100</f>
        <v>5.6000000000000005</v>
      </c>
      <c r="C46" s="8">
        <f>(COUNTIF(Study,"&lt;8")/Analysis!$D$9)*100</f>
        <v>21.333333333333336</v>
      </c>
      <c r="D46" s="13"/>
      <c r="E46" s="13"/>
      <c r="F46" s="3"/>
      <c r="G46" s="3"/>
      <c r="H46" s="3"/>
      <c r="I46" s="3"/>
      <c r="J46" s="3"/>
      <c r="K46" s="71"/>
      <c r="L46" s="13"/>
      <c r="M46" s="13"/>
      <c r="N46" s="13"/>
      <c r="O46" s="13"/>
    </row>
    <row r="47" spans="1:15" ht="12.75">
      <c r="A47" s="42">
        <v>16</v>
      </c>
      <c r="B47" s="8">
        <f>(COUNTIF(Reference,"&lt;16")/Analysis!$D$8)*100</f>
        <v>15.299999999999999</v>
      </c>
      <c r="C47" s="8">
        <f>(COUNTIF(Study,"&lt;16")/Analysis!$D$9)*100</f>
        <v>36</v>
      </c>
      <c r="D47" s="13"/>
      <c r="E47" s="13"/>
      <c r="F47" s="3"/>
      <c r="G47" s="3"/>
      <c r="H47" s="3"/>
      <c r="I47" s="3"/>
      <c r="J47" s="3"/>
      <c r="K47" s="71"/>
      <c r="L47" s="13"/>
      <c r="M47" s="13"/>
      <c r="N47" s="13"/>
      <c r="O47" s="13"/>
    </row>
    <row r="48" spans="1:15" ht="12.75">
      <c r="A48" s="42">
        <v>32</v>
      </c>
      <c r="B48" s="8">
        <f>(COUNTIF(Reference,"&lt;32")/Analysis!$D$8)*100</f>
        <v>45.1</v>
      </c>
      <c r="C48" s="8">
        <f>(COUNTIF(Study,"&lt;32")/Analysis!$D$9)*100</f>
        <v>64.66666666666666</v>
      </c>
      <c r="D48" s="13"/>
      <c r="E48" s="13"/>
      <c r="F48" s="3"/>
      <c r="G48" s="3"/>
      <c r="H48" s="3"/>
      <c r="I48" s="3"/>
      <c r="J48" s="3"/>
      <c r="K48" s="71"/>
      <c r="L48" s="13"/>
      <c r="M48" s="13"/>
      <c r="N48" s="13"/>
      <c r="O48" s="13"/>
    </row>
    <row r="49" spans="1:15" ht="12.75">
      <c r="A49" s="42">
        <v>64</v>
      </c>
      <c r="B49" s="8">
        <f>(COUNTIF(Reference,"&lt;64")/Analysis!$D$8)*100</f>
        <v>74.9</v>
      </c>
      <c r="C49" s="8">
        <f>(COUNTIF(Study,"&lt;64")/Analysis!$D$9)*100</f>
        <v>85.33333333333334</v>
      </c>
      <c r="D49" s="13"/>
      <c r="E49" s="13"/>
      <c r="F49" s="3"/>
      <c r="G49" s="3"/>
      <c r="H49" s="3"/>
      <c r="I49" s="3"/>
      <c r="J49" s="3"/>
      <c r="K49" s="71"/>
      <c r="L49" s="13"/>
      <c r="M49" s="13"/>
      <c r="N49" s="13"/>
      <c r="O49" s="13"/>
    </row>
    <row r="50" spans="1:15" ht="12.75">
      <c r="A50" s="42">
        <v>128</v>
      </c>
      <c r="B50" s="8">
        <f>(COUNTIF(Reference,"&lt;128")/Analysis!$D$8)*100</f>
        <v>95</v>
      </c>
      <c r="C50" s="8">
        <f>(COUNTIF(Study,"&lt;128")/Analysis!$D$9)*100</f>
        <v>96</v>
      </c>
      <c r="D50" s="13"/>
      <c r="E50" s="13"/>
      <c r="F50" s="3"/>
      <c r="G50" s="3"/>
      <c r="H50" s="3"/>
      <c r="I50" s="3"/>
      <c r="J50" s="3"/>
      <c r="K50" s="71"/>
      <c r="L50" s="13"/>
      <c r="M50" s="13"/>
      <c r="N50" s="13"/>
      <c r="O50" s="13"/>
    </row>
    <row r="51" spans="1:15" ht="12.75">
      <c r="A51" s="42">
        <v>256</v>
      </c>
      <c r="B51" s="8">
        <f>(COUNTIF(Reference,"&lt;256")/Analysis!$D$8)*100</f>
        <v>99.5</v>
      </c>
      <c r="C51" s="8">
        <f>(COUNTIF(Study,"&lt;256")/Analysis!$D$9)*100</f>
        <v>100</v>
      </c>
      <c r="D51" s="13"/>
      <c r="E51" s="13"/>
      <c r="F51" s="3"/>
      <c r="G51" s="3"/>
      <c r="H51" s="3"/>
      <c r="I51" s="3"/>
      <c r="J51" s="3"/>
      <c r="K51" s="71"/>
      <c r="L51" s="13"/>
      <c r="M51" s="13"/>
      <c r="N51" s="13"/>
      <c r="O51" s="13"/>
    </row>
    <row r="52" spans="1:15" ht="12.75">
      <c r="A52" s="42">
        <v>512</v>
      </c>
      <c r="B52" s="8">
        <f>(COUNTIF(Reference,"&lt;512")/Analysis!$D$8)*100</f>
        <v>99.9</v>
      </c>
      <c r="C52" s="8">
        <f>(COUNTIF(Study,"&lt;512")/Analysis!$D$9)*100</f>
        <v>100</v>
      </c>
      <c r="D52" s="13"/>
      <c r="E52" s="13"/>
      <c r="F52" s="3"/>
      <c r="G52" s="3"/>
      <c r="H52" s="3"/>
      <c r="I52" s="3"/>
      <c r="J52" s="3"/>
      <c r="K52" s="71"/>
      <c r="L52" s="13"/>
      <c r="M52" s="13"/>
      <c r="N52" s="13"/>
      <c r="O52" s="13"/>
    </row>
    <row r="53" spans="1:15" ht="12.75">
      <c r="A53" s="42">
        <v>1024</v>
      </c>
      <c r="B53" s="8">
        <f>(COUNTIF(Reference,"&lt;1024")/Analysis!$D$8)*100</f>
        <v>100</v>
      </c>
      <c r="C53" s="8">
        <f>(COUNTIF(Study,"&lt;1024")/Analysis!$D$9)*100</f>
        <v>100</v>
      </c>
      <c r="D53" s="13"/>
      <c r="E53" s="13"/>
      <c r="F53" s="3"/>
      <c r="G53" s="3"/>
      <c r="H53" s="3"/>
      <c r="I53" s="3"/>
      <c r="J53" s="3"/>
      <c r="K53" s="71"/>
      <c r="L53" s="13"/>
      <c r="M53" s="13"/>
      <c r="N53" s="13"/>
      <c r="O53" s="13"/>
    </row>
    <row r="54" spans="1:15" ht="12.75">
      <c r="A54" s="42">
        <v>2048</v>
      </c>
      <c r="B54" s="8">
        <f>(COUNTIF(Reference,"&lt;2048")/Analysis!$D$8)*100</f>
        <v>100</v>
      </c>
      <c r="C54" s="8">
        <f>(COUNTIF(Study,"&lt;2048")/Analysis!$D$9)*100</f>
        <v>100</v>
      </c>
      <c r="D54" s="13"/>
      <c r="E54" s="13"/>
      <c r="F54" s="3"/>
      <c r="G54" s="3"/>
      <c r="H54" s="3"/>
      <c r="I54" s="3"/>
      <c r="J54" s="3"/>
      <c r="K54" s="71"/>
      <c r="L54" s="13"/>
      <c r="M54" s="13"/>
      <c r="N54" s="13"/>
      <c r="O54" s="13"/>
    </row>
    <row r="55" spans="1:15" ht="12.75">
      <c r="A55" s="42">
        <v>4096</v>
      </c>
      <c r="B55" s="8">
        <f>(COUNTIF(Reference,"&lt;4096")/Analysis!$D$8)*100</f>
        <v>100</v>
      </c>
      <c r="C55" s="8">
        <f>(COUNTIF(Study,"&lt;4096")/Analysis!$D$9)*100</f>
        <v>100</v>
      </c>
      <c r="D55" s="13"/>
      <c r="E55" s="13"/>
      <c r="F55" s="3"/>
      <c r="G55" s="3"/>
      <c r="H55" s="3"/>
      <c r="I55" s="3"/>
      <c r="J55" s="3"/>
      <c r="K55" s="71"/>
      <c r="L55" s="13"/>
      <c r="M55" s="13"/>
      <c r="N55" s="13"/>
      <c r="O55" s="13"/>
    </row>
    <row r="56" spans="1:15" ht="12.75">
      <c r="A56" s="13"/>
      <c r="B56" s="43"/>
      <c r="C56" s="43"/>
      <c r="D56" s="13"/>
      <c r="E56" s="13"/>
      <c r="F56" s="72"/>
      <c r="G56" s="72"/>
      <c r="H56" s="72"/>
      <c r="I56" s="72"/>
      <c r="J56" s="72"/>
      <c r="K56" s="72"/>
      <c r="L56" s="13"/>
      <c r="M56" s="13"/>
      <c r="N56" s="13"/>
      <c r="O56" s="13"/>
    </row>
    <row r="57" spans="1:15" ht="22.5">
      <c r="A57" s="95" t="s">
        <v>21</v>
      </c>
      <c r="B57" s="95"/>
      <c r="C57" s="95"/>
      <c r="D57" s="13"/>
      <c r="E57" s="13"/>
      <c r="F57" s="3"/>
      <c r="G57" s="3"/>
      <c r="H57" s="3"/>
      <c r="I57" s="3"/>
      <c r="J57" s="3"/>
      <c r="K57" s="71"/>
      <c r="L57" s="13"/>
      <c r="M57" s="13"/>
      <c r="N57" s="13"/>
      <c r="O57" s="13"/>
    </row>
    <row r="58" spans="1:15" ht="15.75">
      <c r="A58" s="41" t="s">
        <v>19</v>
      </c>
      <c r="B58" s="41" t="s">
        <v>5</v>
      </c>
      <c r="C58" s="41" t="s">
        <v>6</v>
      </c>
      <c r="D58" s="13"/>
      <c r="E58" s="13"/>
      <c r="F58" s="3"/>
      <c r="G58" s="3"/>
      <c r="H58" s="3"/>
      <c r="I58" s="3"/>
      <c r="J58" s="3"/>
      <c r="K58" s="71"/>
      <c r="L58" s="13"/>
      <c r="M58" s="13"/>
      <c r="N58" s="13"/>
      <c r="O58" s="13"/>
    </row>
    <row r="59" spans="1:15" ht="12.75">
      <c r="A59" s="42">
        <v>2</v>
      </c>
      <c r="B59" s="8">
        <f>(COUNTIF(Reference,"&lt;2")/Analysis!$D$8)*100</f>
        <v>2.6</v>
      </c>
      <c r="C59" s="8">
        <f>(COUNTIF(Study,"&lt;2")/Analysis!$D$9)*100</f>
        <v>12.666666666666668</v>
      </c>
      <c r="D59" s="13"/>
      <c r="E59" s="13"/>
      <c r="F59" s="3"/>
      <c r="G59" s="3"/>
      <c r="H59" s="3"/>
      <c r="I59" s="3"/>
      <c r="J59" s="3"/>
      <c r="K59" s="71"/>
      <c r="L59" s="13"/>
      <c r="M59" s="13"/>
      <c r="N59" s="13"/>
      <c r="O59" s="13"/>
    </row>
    <row r="60" spans="1:15" ht="12.75">
      <c r="A60" s="42">
        <v>4</v>
      </c>
      <c r="B60" s="8">
        <f>((COUNTIF(Reference,"&lt;4")-COUNTIF(Reference,"&lt;2"))/Analysis!$D$8)*100</f>
        <v>0.6</v>
      </c>
      <c r="C60" s="8">
        <f>((COUNTIF(Study,"&lt;4")-COUNTIF(Study,"&lt;2"))/Analysis!$D$9)*100</f>
        <v>5.333333333333334</v>
      </c>
      <c r="D60" s="13"/>
      <c r="E60" s="13"/>
      <c r="F60" s="3"/>
      <c r="G60" s="3"/>
      <c r="H60" s="3"/>
      <c r="I60" s="3"/>
      <c r="J60" s="3"/>
      <c r="K60" s="71"/>
      <c r="L60" s="13"/>
      <c r="M60" s="13"/>
      <c r="N60" s="13"/>
      <c r="O60" s="13"/>
    </row>
    <row r="61" spans="1:15" ht="12.75">
      <c r="A61" s="42">
        <v>8</v>
      </c>
      <c r="B61" s="8">
        <f>((COUNTIF(Reference,"&lt;8")-COUNTIF(Reference,"&lt;4"))/Analysis!$D$8)*100</f>
        <v>2.4</v>
      </c>
      <c r="C61" s="8">
        <f>((COUNTIF(Study,"&lt;8")-COUNTIF(Study,"&lt;4"))/Analysis!$D$9)*100</f>
        <v>3.3333333333333335</v>
      </c>
      <c r="D61" s="13"/>
      <c r="E61" s="13"/>
      <c r="F61" s="3"/>
      <c r="G61" s="3"/>
      <c r="H61" s="3"/>
      <c r="I61" s="3"/>
      <c r="J61" s="3"/>
      <c r="K61" s="71"/>
      <c r="L61" s="13"/>
      <c r="M61" s="13"/>
      <c r="N61" s="13"/>
      <c r="O61" s="13"/>
    </row>
    <row r="62" spans="1:15" ht="12.75">
      <c r="A62" s="42">
        <v>16</v>
      </c>
      <c r="B62" s="8">
        <f>((COUNTIF(Reference,"&lt;16")-COUNTIF(Reference,"&lt;8"))/Analysis!$D$8)*100</f>
        <v>9.700000000000001</v>
      </c>
      <c r="C62" s="8">
        <f>((COUNTIF(Study,"&lt;16")-COUNTIF(Study,"&lt;8"))/Analysis!$D$9)*100</f>
        <v>14.666666666666666</v>
      </c>
      <c r="D62" s="13"/>
      <c r="E62" s="13"/>
      <c r="F62" s="3"/>
      <c r="G62" s="3"/>
      <c r="H62" s="3"/>
      <c r="I62" s="3"/>
      <c r="J62" s="3"/>
      <c r="K62" s="71"/>
      <c r="L62" s="13"/>
      <c r="M62" s="13"/>
      <c r="N62" s="13"/>
      <c r="O62" s="13"/>
    </row>
    <row r="63" spans="1:15" ht="12.75">
      <c r="A63" s="42">
        <v>32</v>
      </c>
      <c r="B63" s="8">
        <f>((COUNTIF(Reference,"&lt;32")-COUNTIF(Reference,"&lt;16"))/Analysis!$D$8)*100</f>
        <v>29.799999999999997</v>
      </c>
      <c r="C63" s="8">
        <f>((COUNTIF(Study,"&lt;32")-COUNTIF(Study,"&lt;16"))/Analysis!$D$9)*100</f>
        <v>28.666666666666668</v>
      </c>
      <c r="D63" s="13"/>
      <c r="E63" s="13"/>
      <c r="F63" s="3"/>
      <c r="G63" s="3"/>
      <c r="H63" s="3"/>
      <c r="I63" s="3"/>
      <c r="J63" s="3"/>
      <c r="K63" s="71"/>
      <c r="L63" s="13"/>
      <c r="M63" s="13"/>
      <c r="N63" s="13"/>
      <c r="O63" s="13"/>
    </row>
    <row r="64" spans="1:15" ht="12.75">
      <c r="A64" s="42">
        <v>64</v>
      </c>
      <c r="B64" s="8">
        <f>((COUNTIF(Reference,"&lt;64")-COUNTIF(Reference,"&lt;32"))/Analysis!$D$8)*100</f>
        <v>29.799999999999997</v>
      </c>
      <c r="C64" s="8">
        <f>((COUNTIF(Study,"&lt;64")-COUNTIF(Study,"&lt;32"))/Analysis!$D$9)*100</f>
        <v>20.666666666666668</v>
      </c>
      <c r="D64" s="13"/>
      <c r="E64" s="13"/>
      <c r="F64" s="3"/>
      <c r="G64" s="3"/>
      <c r="H64" s="3"/>
      <c r="I64" s="3"/>
      <c r="J64" s="3"/>
      <c r="K64" s="71"/>
      <c r="L64" s="13"/>
      <c r="M64" s="13"/>
      <c r="N64" s="13"/>
      <c r="O64" s="13"/>
    </row>
    <row r="65" spans="1:15" ht="12.75">
      <c r="A65" s="42">
        <v>128</v>
      </c>
      <c r="B65" s="8">
        <f>((COUNTIF(Reference,"&lt;128")-COUNTIF(Reference,"&lt;64"))/Analysis!$D$8)*100</f>
        <v>20.1</v>
      </c>
      <c r="C65" s="8">
        <f>((COUNTIF(Study,"&lt;128")-COUNTIF(Study,"&lt;64"))/Analysis!$D$9)*100</f>
        <v>10.666666666666668</v>
      </c>
      <c r="D65" s="13"/>
      <c r="E65" s="13"/>
      <c r="F65" s="3"/>
      <c r="G65" s="3"/>
      <c r="H65" s="3"/>
      <c r="I65" s="3"/>
      <c r="J65" s="3"/>
      <c r="K65" s="71"/>
      <c r="L65" s="13"/>
      <c r="M65" s="13"/>
      <c r="N65" s="13"/>
      <c r="O65" s="13"/>
    </row>
    <row r="66" spans="1:15" ht="12.75">
      <c r="A66" s="42">
        <v>256</v>
      </c>
      <c r="B66" s="8">
        <f>((COUNTIF(Reference,"&lt;256")-COUNTIF(Reference,"&lt;128"))/Analysis!$D$8)*100</f>
        <v>4.5</v>
      </c>
      <c r="C66" s="8">
        <f>((COUNTIF(Study,"&lt;256")-COUNTIF(Study,"&lt;128"))/Analysis!$D$9)*100</f>
        <v>4</v>
      </c>
      <c r="D66" s="13"/>
      <c r="E66" s="13"/>
      <c r="F66" s="3"/>
      <c r="G66" s="3"/>
      <c r="H66" s="3"/>
      <c r="I66" s="3"/>
      <c r="J66" s="3"/>
      <c r="K66" s="71"/>
      <c r="L66" s="13"/>
      <c r="M66" s="13"/>
      <c r="N66" s="13"/>
      <c r="O66" s="13"/>
    </row>
    <row r="67" spans="1:15" ht="12.75">
      <c r="A67" s="42">
        <v>512</v>
      </c>
      <c r="B67" s="8">
        <f>((COUNTIF(Reference,"&lt;512")-COUNTIF(Reference,"&lt;256"))/Analysis!$D$8)*100</f>
        <v>0.4</v>
      </c>
      <c r="C67" s="8">
        <f>((COUNTIF(Study,"&lt;512")-COUNTIF(Study,"&lt;256"))/Analysis!$D$9)*100</f>
        <v>0</v>
      </c>
      <c r="D67" s="13"/>
      <c r="E67" s="13"/>
      <c r="F67" s="3"/>
      <c r="G67" s="3"/>
      <c r="H67" s="3"/>
      <c r="I67" s="3"/>
      <c r="J67" s="3"/>
      <c r="K67" s="71"/>
      <c r="L67" s="13"/>
      <c r="M67" s="13"/>
      <c r="N67" s="13"/>
      <c r="O67" s="13"/>
    </row>
    <row r="68" spans="1:15" ht="12.75">
      <c r="A68" s="42">
        <v>1024</v>
      </c>
      <c r="B68" s="8">
        <f>((COUNTIF(Reference,"&lt;1024")-COUNTIF(Reference,"&lt;512"))/Analysis!$D$8)*100</f>
        <v>0.1</v>
      </c>
      <c r="C68" s="8">
        <f>((COUNTIF(Study,"&lt;1024")-COUNTIF(Study,"&lt;512"))/Analysis!$D$9)*100</f>
        <v>0</v>
      </c>
      <c r="D68" s="13"/>
      <c r="E68" s="13"/>
      <c r="F68" s="3"/>
      <c r="G68" s="3"/>
      <c r="H68" s="3"/>
      <c r="I68" s="3"/>
      <c r="J68" s="3"/>
      <c r="K68" s="71"/>
      <c r="L68" s="13"/>
      <c r="M68" s="13"/>
      <c r="N68" s="13"/>
      <c r="O68" s="13"/>
    </row>
    <row r="69" spans="1:15" ht="12.75">
      <c r="A69" s="42">
        <v>2048</v>
      </c>
      <c r="B69" s="8">
        <f>((COUNTIF(Reference,"&lt;2048")-COUNTIF(Reference,"&lt;1024"))/Analysis!$D$8)*100</f>
        <v>0</v>
      </c>
      <c r="C69" s="8">
        <f>((COUNTIF(Study,"&lt;2048")-COUNTIF(Study,"&lt;1024"))/Analysis!$D$9)*100</f>
        <v>0</v>
      </c>
      <c r="D69" s="13"/>
      <c r="E69" s="13"/>
      <c r="F69" s="3"/>
      <c r="G69" s="3"/>
      <c r="H69" s="3"/>
      <c r="I69" s="3"/>
      <c r="J69" s="3"/>
      <c r="K69" s="71"/>
      <c r="L69" s="13"/>
      <c r="M69" s="13"/>
      <c r="N69" s="13"/>
      <c r="O69" s="13"/>
    </row>
    <row r="70" spans="1:15" ht="12.75">
      <c r="A70" s="42">
        <v>4096</v>
      </c>
      <c r="B70" s="8">
        <f>((COUNTIF(Reference,"&lt;4096")-COUNTIF(Reference,"&lt;2048"))/Analysis!$D$8)*100</f>
        <v>0</v>
      </c>
      <c r="C70" s="8">
        <f>((COUNTIF(Study,"&lt;4096")-COUNTIF(Study,"&lt;2048"))/Analysis!$D$9)*100</f>
        <v>0</v>
      </c>
      <c r="D70" s="13"/>
      <c r="E70" s="13"/>
      <c r="F70" s="3"/>
      <c r="G70" s="3"/>
      <c r="H70" s="3"/>
      <c r="I70" s="3"/>
      <c r="J70" s="3"/>
      <c r="K70" s="71"/>
      <c r="L70" s="13"/>
      <c r="M70" s="13"/>
      <c r="N70" s="13"/>
      <c r="O70" s="13"/>
    </row>
    <row r="71" spans="1:15" ht="9" customHeight="1">
      <c r="A71" s="13"/>
      <c r="B71" s="13"/>
      <c r="C71" s="13"/>
      <c r="D71" s="13"/>
      <c r="E71" s="13"/>
      <c r="F71" s="72"/>
      <c r="G71" s="72"/>
      <c r="H71" s="72"/>
      <c r="I71" s="72"/>
      <c r="J71" s="72"/>
      <c r="K71" s="72"/>
      <c r="L71" s="13"/>
      <c r="M71" s="13"/>
      <c r="N71" s="13"/>
      <c r="O71" s="13"/>
    </row>
    <row r="72" spans="1:15" ht="9" customHeight="1">
      <c r="A72" s="13"/>
      <c r="B72" s="13"/>
      <c r="C72" s="13"/>
      <c r="D72" s="13"/>
      <c r="E72" s="13"/>
      <c r="F72" s="13"/>
      <c r="G72" s="13"/>
      <c r="H72" s="13"/>
      <c r="I72" s="13"/>
      <c r="J72" s="13"/>
      <c r="K72" s="13"/>
      <c r="L72" s="13"/>
      <c r="M72" s="13"/>
      <c r="N72" s="13"/>
      <c r="O72" s="13"/>
    </row>
  </sheetData>
  <sheetProtection password="DD2C" sheet="1" objects="1" scenarios="1"/>
  <mergeCells count="12">
    <mergeCell ref="A40:N40"/>
    <mergeCell ref="A42:C42"/>
    <mergeCell ref="A57:C57"/>
    <mergeCell ref="A23:N23"/>
    <mergeCell ref="A37:N37"/>
    <mergeCell ref="A28:N28"/>
    <mergeCell ref="A26:N26"/>
    <mergeCell ref="A1:N1"/>
    <mergeCell ref="A6:D6"/>
    <mergeCell ref="F6:I6"/>
    <mergeCell ref="K6:N6"/>
    <mergeCell ref="A4:N4"/>
  </mergeCells>
  <printOptions/>
  <pageMargins left="0.75" right="0.75" top="1" bottom="1" header="0.5" footer="0.5"/>
  <pageSetup fitToHeight="1" fitToWidth="1" horizontalDpi="300" verticalDpi="300" orientation="landscape" scale="91" r:id="rId2"/>
  <drawing r:id="rId1"/>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workbookViewId="0" topLeftCell="A1">
      <selection activeCell="A1" sqref="A1"/>
    </sheetView>
  </sheetViews>
  <sheetFormatPr defaultColWidth="9.140625" defaultRowHeight="12.75"/>
  <cols>
    <col min="1" max="1" width="109.8515625" style="0" customWidth="1"/>
  </cols>
  <sheetData>
    <row r="1" ht="31.5">
      <c r="A1" s="68" t="s">
        <v>60</v>
      </c>
    </row>
    <row r="2" ht="15.75">
      <c r="A2" s="11" t="s">
        <v>49</v>
      </c>
    </row>
    <row r="3" ht="5.25" customHeight="1">
      <c r="A3" s="12"/>
    </row>
    <row r="4" ht="5.25" customHeight="1">
      <c r="A4" s="13"/>
    </row>
    <row r="5" ht="12.75">
      <c r="A5" s="61"/>
    </row>
    <row r="6" ht="12.75">
      <c r="A6" s="61"/>
    </row>
    <row r="7" ht="12.75">
      <c r="A7" s="61"/>
    </row>
    <row r="8" ht="12.75">
      <c r="A8" s="61"/>
    </row>
    <row r="9" ht="12.75">
      <c r="A9" s="61"/>
    </row>
    <row r="10" ht="12.75">
      <c r="A10" s="61"/>
    </row>
    <row r="11" ht="12.75">
      <c r="A11" s="61"/>
    </row>
    <row r="12" ht="12.75">
      <c r="A12" s="61"/>
    </row>
    <row r="13" ht="12.75">
      <c r="A13" s="61"/>
    </row>
    <row r="14" ht="12.75">
      <c r="A14" s="61"/>
    </row>
    <row r="15" ht="12.75">
      <c r="A15" s="61"/>
    </row>
    <row r="16" ht="12.75">
      <c r="A16" s="61"/>
    </row>
    <row r="17" ht="12.75">
      <c r="A17" s="61"/>
    </row>
    <row r="18" ht="12.75">
      <c r="A18" s="61"/>
    </row>
    <row r="19" ht="12.75">
      <c r="A19" s="61"/>
    </row>
    <row r="20" ht="12.75">
      <c r="A20" s="61"/>
    </row>
    <row r="21" ht="12.75">
      <c r="A21" s="61"/>
    </row>
    <row r="22" ht="12.75">
      <c r="A22" s="61"/>
    </row>
    <row r="23" ht="12.75">
      <c r="A23" s="61"/>
    </row>
    <row r="24" ht="12.75">
      <c r="A24" s="61"/>
    </row>
    <row r="25" ht="12.75">
      <c r="A25" s="61"/>
    </row>
    <row r="26" ht="12.75">
      <c r="A26" s="61"/>
    </row>
    <row r="27" ht="12.75">
      <c r="A27" s="61"/>
    </row>
    <row r="28" ht="12.75">
      <c r="A28" s="61"/>
    </row>
    <row r="29" ht="12.75">
      <c r="A29" s="61"/>
    </row>
    <row r="30" ht="12.75">
      <c r="A30" s="61"/>
    </row>
    <row r="31" ht="12.75">
      <c r="A31" s="61"/>
    </row>
    <row r="32" ht="12.75">
      <c r="A32" s="61"/>
    </row>
    <row r="33" ht="12.75">
      <c r="A33" s="61"/>
    </row>
    <row r="34" ht="12.75">
      <c r="A34" s="61"/>
    </row>
    <row r="35" ht="12.75">
      <c r="A35" s="61"/>
    </row>
    <row r="36" ht="12.75">
      <c r="A36" s="61"/>
    </row>
    <row r="37" ht="12.75">
      <c r="A37" s="61"/>
    </row>
    <row r="38" ht="12.75">
      <c r="A38" s="61"/>
    </row>
    <row r="39" ht="12.75">
      <c r="A39" s="61"/>
    </row>
    <row r="40" ht="12.75">
      <c r="A40" s="61"/>
    </row>
    <row r="41" ht="12.75">
      <c r="A41" s="61"/>
    </row>
    <row r="42" ht="12.75">
      <c r="A42" s="61"/>
    </row>
    <row r="43" ht="12.75">
      <c r="A43" s="61"/>
    </row>
    <row r="44" ht="12.75">
      <c r="A44" s="61"/>
    </row>
    <row r="45" ht="12.75">
      <c r="A45" s="61"/>
    </row>
    <row r="46" ht="12.75">
      <c r="A46" s="61"/>
    </row>
    <row r="47" ht="12.75">
      <c r="A47" s="61"/>
    </row>
    <row r="48" ht="12.75">
      <c r="A48" s="61"/>
    </row>
    <row r="49" ht="12.75">
      <c r="A49" s="61"/>
    </row>
    <row r="50" ht="12.75">
      <c r="A50" s="61"/>
    </row>
    <row r="51" ht="12.75">
      <c r="A51" s="61"/>
    </row>
  </sheetData>
  <sheetProtection password="DD2C"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C44"/>
  <sheetViews>
    <sheetView showGridLines="0" showRowColHeaders="0" showOutlineSymbols="0" workbookViewId="0" topLeftCell="A1">
      <selection activeCell="A1" sqref="A1"/>
    </sheetView>
  </sheetViews>
  <sheetFormatPr defaultColWidth="9.140625" defaultRowHeight="12.75"/>
  <cols>
    <col min="1" max="1" width="1.7109375" style="0" customWidth="1"/>
    <col min="2" max="2" width="118.8515625" style="0" customWidth="1"/>
    <col min="3" max="3" width="1.7109375" style="0" customWidth="1"/>
  </cols>
  <sheetData>
    <row r="1" spans="1:3" ht="31.5">
      <c r="A1" s="12"/>
      <c r="B1" s="68" t="s">
        <v>61</v>
      </c>
      <c r="C1" s="12"/>
    </row>
    <row r="2" spans="1:3" ht="6" customHeight="1">
      <c r="A2" s="12"/>
      <c r="B2" s="16"/>
      <c r="C2" s="12"/>
    </row>
    <row r="3" spans="1:3" ht="6" customHeight="1">
      <c r="A3" s="13"/>
      <c r="B3" s="13"/>
      <c r="C3" s="13"/>
    </row>
    <row r="4" spans="1:3" ht="89.25">
      <c r="A4" s="13"/>
      <c r="B4" s="60" t="s">
        <v>89</v>
      </c>
      <c r="C4" s="13"/>
    </row>
    <row r="5" spans="1:3" ht="6" customHeight="1">
      <c r="A5" s="13"/>
      <c r="B5" s="49"/>
      <c r="C5" s="13"/>
    </row>
    <row r="6" spans="1:3" ht="115.5" customHeight="1">
      <c r="A6" s="13"/>
      <c r="B6" s="60" t="s">
        <v>90</v>
      </c>
      <c r="C6" s="13"/>
    </row>
    <row r="7" spans="1:3" ht="6" customHeight="1">
      <c r="A7" s="13"/>
      <c r="B7" s="13"/>
      <c r="C7" s="13"/>
    </row>
    <row r="8" spans="1:3" ht="57" customHeight="1">
      <c r="A8" s="13"/>
      <c r="B8" s="60" t="s">
        <v>74</v>
      </c>
      <c r="C8" s="13"/>
    </row>
    <row r="9" spans="1:3" ht="6" customHeight="1">
      <c r="A9" s="13"/>
      <c r="B9" s="13"/>
      <c r="C9" s="13"/>
    </row>
    <row r="10" spans="1:3" ht="31.5">
      <c r="A10" s="12"/>
      <c r="B10" s="68" t="s">
        <v>0</v>
      </c>
      <c r="C10" s="12"/>
    </row>
    <row r="11" spans="1:3" ht="6" customHeight="1">
      <c r="A11" s="12"/>
      <c r="B11" s="16"/>
      <c r="C11" s="12"/>
    </row>
    <row r="12" spans="1:3" ht="67.5" customHeight="1">
      <c r="A12" s="13"/>
      <c r="B12" s="66" t="s">
        <v>81</v>
      </c>
      <c r="C12" s="13"/>
    </row>
    <row r="13" spans="1:3" ht="6" customHeight="1">
      <c r="A13" s="12"/>
      <c r="B13" s="16"/>
      <c r="C13" s="12"/>
    </row>
    <row r="14" spans="1:3" ht="9" customHeight="1">
      <c r="A14" s="13"/>
      <c r="B14" s="64"/>
      <c r="C14" s="13"/>
    </row>
    <row r="15" spans="1:3" ht="18" customHeight="1">
      <c r="A15" s="13"/>
      <c r="B15" s="65" t="s">
        <v>91</v>
      </c>
      <c r="C15" s="13"/>
    </row>
    <row r="16" spans="1:3" ht="6" customHeight="1">
      <c r="A16" s="13"/>
      <c r="B16" s="13"/>
      <c r="C16" s="13"/>
    </row>
    <row r="17" spans="1:3" ht="38.25">
      <c r="A17" s="13"/>
      <c r="B17" s="60" t="s">
        <v>75</v>
      </c>
      <c r="C17" s="13"/>
    </row>
    <row r="18" spans="1:3" ht="6" customHeight="1">
      <c r="A18" s="13"/>
      <c r="B18" s="13"/>
      <c r="C18" s="13"/>
    </row>
    <row r="19" spans="1:3" ht="40.5" customHeight="1">
      <c r="A19" s="13"/>
      <c r="B19" s="60" t="s">
        <v>94</v>
      </c>
      <c r="C19" s="13"/>
    </row>
    <row r="20" spans="1:3" ht="6" customHeight="1">
      <c r="A20" s="13"/>
      <c r="B20" s="13"/>
      <c r="C20" s="13"/>
    </row>
    <row r="21" spans="1:3" ht="18">
      <c r="A21" s="13"/>
      <c r="B21" s="65" t="s">
        <v>92</v>
      </c>
      <c r="C21" s="13"/>
    </row>
    <row r="22" spans="1:3" ht="6" customHeight="1">
      <c r="A22" s="13"/>
      <c r="B22" s="13"/>
      <c r="C22" s="13"/>
    </row>
    <row r="23" spans="1:3" ht="38.25">
      <c r="A23" s="13"/>
      <c r="B23" s="60" t="s">
        <v>76</v>
      </c>
      <c r="C23" s="13"/>
    </row>
    <row r="24" spans="1:3" ht="6" customHeight="1">
      <c r="A24" s="13"/>
      <c r="B24" s="13"/>
      <c r="C24" s="13"/>
    </row>
    <row r="25" spans="1:3" ht="42" customHeight="1">
      <c r="A25" s="13"/>
      <c r="B25" s="60" t="s">
        <v>95</v>
      </c>
      <c r="C25" s="13"/>
    </row>
    <row r="26" spans="1:3" ht="6" customHeight="1">
      <c r="A26" s="13"/>
      <c r="B26" s="13"/>
      <c r="C26" s="13"/>
    </row>
    <row r="27" spans="1:3" ht="18">
      <c r="A27" s="13"/>
      <c r="B27" s="65" t="s">
        <v>93</v>
      </c>
      <c r="C27" s="13"/>
    </row>
    <row r="28" spans="1:3" ht="6" customHeight="1">
      <c r="A28" s="13"/>
      <c r="B28" s="13"/>
      <c r="C28" s="13"/>
    </row>
    <row r="29" spans="1:3" ht="38.25">
      <c r="A29" s="13"/>
      <c r="B29" s="60" t="s">
        <v>77</v>
      </c>
      <c r="C29" s="13"/>
    </row>
    <row r="30" spans="1:3" ht="6" customHeight="1">
      <c r="A30" s="13"/>
      <c r="B30" s="13"/>
      <c r="C30" s="13"/>
    </row>
    <row r="31" spans="1:3" ht="51">
      <c r="A31" s="13"/>
      <c r="B31" s="60" t="s">
        <v>96</v>
      </c>
      <c r="C31" s="13"/>
    </row>
    <row r="32" spans="1:3" ht="6" customHeight="1">
      <c r="A32" s="13"/>
      <c r="B32" s="13"/>
      <c r="C32" s="13"/>
    </row>
    <row r="33" spans="1:3" ht="18">
      <c r="A33" s="13"/>
      <c r="B33" s="65" t="s">
        <v>79</v>
      </c>
      <c r="C33" s="13"/>
    </row>
    <row r="34" spans="1:3" ht="6" customHeight="1">
      <c r="A34" s="13"/>
      <c r="B34" s="13"/>
      <c r="C34" s="13"/>
    </row>
    <row r="35" spans="1:3" ht="54.75" customHeight="1">
      <c r="A35" s="13"/>
      <c r="B35" s="60" t="s">
        <v>78</v>
      </c>
      <c r="C35" s="13"/>
    </row>
    <row r="36" spans="1:3" ht="6" customHeight="1">
      <c r="A36" s="13"/>
      <c r="B36" s="13"/>
      <c r="C36" s="13"/>
    </row>
    <row r="37" spans="1:3" ht="25.5">
      <c r="A37" s="13"/>
      <c r="B37" s="60" t="s">
        <v>80</v>
      </c>
      <c r="C37" s="13"/>
    </row>
    <row r="38" spans="1:3" ht="6" customHeight="1">
      <c r="A38" s="13"/>
      <c r="B38" s="13"/>
      <c r="C38" s="13"/>
    </row>
    <row r="39" spans="1:3" ht="51">
      <c r="A39" s="13"/>
      <c r="B39" s="49" t="s">
        <v>98</v>
      </c>
      <c r="C39" s="13"/>
    </row>
    <row r="40" spans="1:3" ht="6" customHeight="1">
      <c r="A40" s="13"/>
      <c r="B40" s="13"/>
      <c r="C40" s="13"/>
    </row>
    <row r="41" spans="1:3" ht="51">
      <c r="A41" s="13"/>
      <c r="B41" s="49" t="s">
        <v>97</v>
      </c>
      <c r="C41" s="13"/>
    </row>
    <row r="42" spans="1:3" ht="6" customHeight="1">
      <c r="A42" s="13"/>
      <c r="B42" s="13"/>
      <c r="C42" s="13"/>
    </row>
    <row r="43" spans="1:3" ht="27" customHeight="1">
      <c r="A43" s="13"/>
      <c r="B43" s="49" t="s">
        <v>99</v>
      </c>
      <c r="C43" s="13"/>
    </row>
    <row r="44" spans="1:3" ht="6" customHeight="1">
      <c r="A44" s="13"/>
      <c r="B44" s="13"/>
      <c r="C44" s="13"/>
    </row>
  </sheetData>
  <sheetProtection password="DD2C" sheet="1" objects="1" scenarios="1"/>
  <printOptions/>
  <pageMargins left="0.25" right="0.25" top="0.25" bottom="0.25" header="0.5" footer="0.5"/>
  <pageSetup fitToHeight="1" fitToWidth="1" horizontalDpi="600" verticalDpi="600" orientation="portrait" scale="69" r:id="rId1"/>
</worksheet>
</file>

<file path=xl/worksheets/sheet7.xml><?xml version="1.0" encoding="utf-8"?>
<worksheet xmlns="http://schemas.openxmlformats.org/spreadsheetml/2006/main" xmlns:r="http://schemas.openxmlformats.org/officeDocument/2006/relationships">
  <sheetPr codeName="Sheet5"/>
  <dimension ref="A1:R5002"/>
  <sheetViews>
    <sheetView workbookViewId="0" topLeftCell="M1">
      <selection activeCell="M1" sqref="M1:N1"/>
    </sheetView>
  </sheetViews>
  <sheetFormatPr defaultColWidth="9.140625" defaultRowHeight="12.75"/>
  <cols>
    <col min="1" max="2" width="4.00390625" style="0" hidden="1" customWidth="1"/>
    <col min="3" max="3" width="5.7109375" style="0" hidden="1" customWidth="1"/>
    <col min="4" max="5" width="4.00390625" style="0" hidden="1" customWidth="1"/>
    <col min="6" max="6" width="5.7109375" style="0" hidden="1" customWidth="1"/>
    <col min="7" max="8" width="4.00390625" style="0" hidden="1" customWidth="1"/>
    <col min="9" max="9" width="5.7109375" style="0" hidden="1" customWidth="1"/>
    <col min="10" max="11" width="5.00390625" style="0" hidden="1" customWidth="1"/>
    <col min="12" max="12" width="0" style="0" hidden="1" customWidth="1"/>
  </cols>
  <sheetData>
    <row r="1" spans="1:14" ht="12.75">
      <c r="A1" s="97" t="s">
        <v>2</v>
      </c>
      <c r="B1" s="97"/>
      <c r="C1" s="48"/>
      <c r="D1" s="97" t="s">
        <v>4</v>
      </c>
      <c r="E1" s="97"/>
      <c r="G1" s="97" t="s">
        <v>3</v>
      </c>
      <c r="H1" s="97"/>
      <c r="J1" s="97" t="s">
        <v>1</v>
      </c>
      <c r="K1" s="97"/>
      <c r="M1" s="97" t="s">
        <v>82</v>
      </c>
      <c r="N1" s="97"/>
    </row>
    <row r="2" spans="1:18" ht="12.75">
      <c r="A2" s="47"/>
      <c r="B2" s="47"/>
      <c r="C2" s="47"/>
      <c r="E2" s="1"/>
      <c r="F2" s="45"/>
      <c r="I2" s="45"/>
      <c r="L2" s="1"/>
      <c r="O2" s="45"/>
      <c r="Q2" s="45"/>
      <c r="R2" s="45"/>
    </row>
    <row r="3" spans="1:18" ht="12.75">
      <c r="A3" s="45">
        <v>91</v>
      </c>
      <c r="B3" s="45">
        <v>4</v>
      </c>
      <c r="C3" s="45"/>
      <c r="D3" s="45">
        <v>91</v>
      </c>
      <c r="E3" s="45">
        <v>64</v>
      </c>
      <c r="F3" s="45"/>
      <c r="G3" s="45">
        <v>91</v>
      </c>
      <c r="H3" s="45">
        <v>64</v>
      </c>
      <c r="I3" s="45"/>
      <c r="J3" s="1">
        <v>26</v>
      </c>
      <c r="K3" s="1">
        <v>1</v>
      </c>
      <c r="L3" s="1"/>
      <c r="M3" s="57">
        <v>91</v>
      </c>
      <c r="N3" s="57">
        <v>4</v>
      </c>
      <c r="O3" s="45"/>
      <c r="Q3" s="45"/>
      <c r="R3" s="45"/>
    </row>
    <row r="4" spans="1:18" ht="12.75">
      <c r="A4" s="45">
        <v>29</v>
      </c>
      <c r="B4" s="45">
        <v>60</v>
      </c>
      <c r="C4" s="45"/>
      <c r="D4" s="45">
        <v>29</v>
      </c>
      <c r="E4" s="45">
        <v>60</v>
      </c>
      <c r="F4" s="45"/>
      <c r="G4" s="45">
        <v>29</v>
      </c>
      <c r="H4" s="45">
        <v>60</v>
      </c>
      <c r="I4" s="45"/>
      <c r="J4" s="1">
        <v>77</v>
      </c>
      <c r="K4" s="1">
        <v>48</v>
      </c>
      <c r="L4" s="1"/>
      <c r="M4" s="57">
        <v>29</v>
      </c>
      <c r="N4" s="57">
        <v>60</v>
      </c>
      <c r="O4" s="45"/>
      <c r="Q4" s="45"/>
      <c r="R4" s="45"/>
    </row>
    <row r="5" spans="1:18" ht="12.75">
      <c r="A5" s="45">
        <v>22</v>
      </c>
      <c r="B5" s="45">
        <v>18</v>
      </c>
      <c r="C5" s="45"/>
      <c r="D5" s="45">
        <v>22</v>
      </c>
      <c r="E5" s="45">
        <v>18</v>
      </c>
      <c r="F5" s="45"/>
      <c r="G5" s="45">
        <v>22</v>
      </c>
      <c r="H5" s="45">
        <v>18</v>
      </c>
      <c r="I5" s="45"/>
      <c r="J5" s="1">
        <v>17</v>
      </c>
      <c r="K5" s="1">
        <v>91</v>
      </c>
      <c r="L5" s="1"/>
      <c r="M5" s="57">
        <v>22</v>
      </c>
      <c r="N5" s="57">
        <v>18</v>
      </c>
      <c r="O5" s="45"/>
      <c r="Q5" s="45"/>
      <c r="R5" s="45"/>
    </row>
    <row r="6" spans="1:18" ht="12.75">
      <c r="A6" s="45">
        <v>14</v>
      </c>
      <c r="B6" s="45">
        <v>91</v>
      </c>
      <c r="C6" s="45"/>
      <c r="D6" s="45">
        <v>14</v>
      </c>
      <c r="E6" s="45">
        <v>91</v>
      </c>
      <c r="F6" s="45"/>
      <c r="G6" s="45">
        <v>14</v>
      </c>
      <c r="H6" s="45">
        <v>91</v>
      </c>
      <c r="I6" s="45"/>
      <c r="J6" s="1">
        <v>225</v>
      </c>
      <c r="K6" s="1">
        <v>1</v>
      </c>
      <c r="L6" s="1"/>
      <c r="M6" s="57">
        <v>14</v>
      </c>
      <c r="N6" s="57">
        <v>91</v>
      </c>
      <c r="O6" s="45"/>
      <c r="Q6" s="45"/>
      <c r="R6" s="45"/>
    </row>
    <row r="7" spans="1:18" ht="12.75">
      <c r="A7" s="45">
        <v>25</v>
      </c>
      <c r="B7" s="45">
        <v>1</v>
      </c>
      <c r="C7" s="45"/>
      <c r="D7" s="45">
        <v>25</v>
      </c>
      <c r="E7" s="45">
        <v>1</v>
      </c>
      <c r="F7" s="45"/>
      <c r="G7" s="45">
        <v>25</v>
      </c>
      <c r="H7" s="45">
        <v>1</v>
      </c>
      <c r="I7" s="45"/>
      <c r="J7" s="1">
        <v>6</v>
      </c>
      <c r="K7" s="1">
        <v>182</v>
      </c>
      <c r="L7" s="1"/>
      <c r="M7" s="57">
        <v>25</v>
      </c>
      <c r="N7" s="57">
        <v>1</v>
      </c>
      <c r="O7" s="45"/>
      <c r="Q7" s="45"/>
      <c r="R7" s="45"/>
    </row>
    <row r="8" spans="1:18" ht="12.75">
      <c r="A8" s="45">
        <v>27</v>
      </c>
      <c r="B8" s="45">
        <v>182</v>
      </c>
      <c r="C8" s="45"/>
      <c r="D8" s="45">
        <v>27</v>
      </c>
      <c r="E8" s="45">
        <v>182</v>
      </c>
      <c r="F8" s="45"/>
      <c r="G8" s="45">
        <v>27</v>
      </c>
      <c r="H8" s="45">
        <v>182</v>
      </c>
      <c r="I8" s="45"/>
      <c r="J8" s="1">
        <v>174</v>
      </c>
      <c r="K8" s="1">
        <v>8</v>
      </c>
      <c r="L8" s="1"/>
      <c r="M8" s="57">
        <v>27</v>
      </c>
      <c r="N8" s="57">
        <v>182</v>
      </c>
      <c r="O8" s="45"/>
      <c r="Q8" s="45"/>
      <c r="R8" s="45"/>
    </row>
    <row r="9" spans="1:18" ht="12.75">
      <c r="A9" s="45">
        <v>91</v>
      </c>
      <c r="B9" s="45">
        <v>91</v>
      </c>
      <c r="C9" s="45"/>
      <c r="D9" s="45">
        <v>91</v>
      </c>
      <c r="E9" s="45">
        <v>91</v>
      </c>
      <c r="F9" s="45"/>
      <c r="G9" s="45">
        <v>91</v>
      </c>
      <c r="H9" s="45">
        <v>91</v>
      </c>
      <c r="I9" s="45"/>
      <c r="J9" s="1">
        <v>75</v>
      </c>
      <c r="K9" s="1">
        <v>1</v>
      </c>
      <c r="L9" s="1"/>
      <c r="M9" s="57">
        <v>91</v>
      </c>
      <c r="N9" s="57">
        <v>91</v>
      </c>
      <c r="O9" s="45"/>
      <c r="Q9" s="45"/>
      <c r="R9" s="45"/>
    </row>
    <row r="10" spans="1:18" ht="12.75">
      <c r="A10" s="45">
        <v>22</v>
      </c>
      <c r="B10" s="45">
        <v>26</v>
      </c>
      <c r="C10" s="45"/>
      <c r="D10" s="45">
        <v>22</v>
      </c>
      <c r="E10" s="45">
        <v>26</v>
      </c>
      <c r="F10" s="45"/>
      <c r="G10" s="45">
        <v>22</v>
      </c>
      <c r="H10" s="45">
        <v>26</v>
      </c>
      <c r="I10" s="45"/>
      <c r="J10" s="1">
        <v>180</v>
      </c>
      <c r="K10" s="1">
        <v>1</v>
      </c>
      <c r="L10" s="1"/>
      <c r="M10" s="57">
        <v>22</v>
      </c>
      <c r="N10" s="57">
        <v>26</v>
      </c>
      <c r="O10" s="45"/>
      <c r="Q10" s="45"/>
      <c r="R10" s="45"/>
    </row>
    <row r="11" spans="1:18" ht="12.75">
      <c r="A11" s="45">
        <v>91</v>
      </c>
      <c r="B11" s="45">
        <v>32</v>
      </c>
      <c r="C11" s="45"/>
      <c r="D11" s="45">
        <v>91</v>
      </c>
      <c r="E11" s="45">
        <v>32</v>
      </c>
      <c r="F11" s="45"/>
      <c r="G11" s="45">
        <v>91</v>
      </c>
      <c r="H11" s="45">
        <v>32</v>
      </c>
      <c r="I11" s="45"/>
      <c r="J11" s="1">
        <v>47</v>
      </c>
      <c r="K11" s="1">
        <v>1</v>
      </c>
      <c r="L11" s="1"/>
      <c r="M11" s="57">
        <v>91</v>
      </c>
      <c r="N11" s="57">
        <v>32</v>
      </c>
      <c r="O11" s="45"/>
      <c r="Q11" s="45"/>
      <c r="R11" s="45"/>
    </row>
    <row r="12" spans="1:18" ht="12.75">
      <c r="A12" s="45">
        <v>28</v>
      </c>
      <c r="B12" s="45">
        <v>16</v>
      </c>
      <c r="C12" s="45"/>
      <c r="D12" s="45">
        <v>28</v>
      </c>
      <c r="E12" s="45">
        <v>16</v>
      </c>
      <c r="F12" s="45"/>
      <c r="G12" s="45">
        <v>28</v>
      </c>
      <c r="H12" s="45">
        <v>16</v>
      </c>
      <c r="I12" s="45"/>
      <c r="J12" s="1">
        <v>560</v>
      </c>
      <c r="K12" s="1">
        <v>363</v>
      </c>
      <c r="L12" s="1"/>
      <c r="M12" s="57">
        <v>28</v>
      </c>
      <c r="N12" s="57">
        <v>16</v>
      </c>
      <c r="O12" s="45"/>
      <c r="Q12" s="45"/>
      <c r="R12" s="45"/>
    </row>
    <row r="13" spans="1:18" ht="12.75">
      <c r="A13" s="45">
        <v>27</v>
      </c>
      <c r="B13" s="45">
        <v>20</v>
      </c>
      <c r="C13" s="45"/>
      <c r="D13" s="45">
        <v>27</v>
      </c>
      <c r="E13" s="45">
        <v>20</v>
      </c>
      <c r="F13" s="45"/>
      <c r="G13" s="45">
        <v>27</v>
      </c>
      <c r="H13" s="45">
        <v>20</v>
      </c>
      <c r="I13" s="45"/>
      <c r="J13" s="1">
        <v>29</v>
      </c>
      <c r="K13" s="1">
        <v>20</v>
      </c>
      <c r="L13" s="1"/>
      <c r="M13" s="57">
        <v>27</v>
      </c>
      <c r="N13" s="57">
        <v>20</v>
      </c>
      <c r="O13" s="45"/>
      <c r="Q13" s="45"/>
      <c r="R13" s="45"/>
    </row>
    <row r="14" spans="1:18" ht="12.75">
      <c r="A14" s="45">
        <v>33</v>
      </c>
      <c r="B14" s="45">
        <v>24</v>
      </c>
      <c r="C14" s="45"/>
      <c r="D14" s="45">
        <v>33</v>
      </c>
      <c r="E14" s="45">
        <v>24</v>
      </c>
      <c r="F14" s="45"/>
      <c r="G14" s="45">
        <v>33</v>
      </c>
      <c r="H14" s="45">
        <v>24</v>
      </c>
      <c r="I14" s="45"/>
      <c r="J14" s="1">
        <v>38</v>
      </c>
      <c r="K14" s="1">
        <v>57</v>
      </c>
      <c r="L14" s="1"/>
      <c r="M14" s="57">
        <v>33</v>
      </c>
      <c r="N14" s="57">
        <v>24</v>
      </c>
      <c r="O14" s="45"/>
      <c r="Q14" s="45"/>
      <c r="R14" s="45"/>
    </row>
    <row r="15" spans="1:18" ht="12.75">
      <c r="A15" s="45">
        <v>25</v>
      </c>
      <c r="B15" s="45">
        <v>1</v>
      </c>
      <c r="C15" s="45"/>
      <c r="D15" s="45">
        <v>25</v>
      </c>
      <c r="E15" s="45">
        <v>128</v>
      </c>
      <c r="F15" s="45"/>
      <c r="G15" s="45">
        <v>25</v>
      </c>
      <c r="H15" s="45">
        <v>128</v>
      </c>
      <c r="I15" s="45"/>
      <c r="J15" s="1">
        <v>55</v>
      </c>
      <c r="K15" s="1">
        <v>59</v>
      </c>
      <c r="L15" s="1"/>
      <c r="M15" s="57">
        <v>25</v>
      </c>
      <c r="N15" s="57">
        <v>1</v>
      </c>
      <c r="O15" s="45"/>
      <c r="Q15" s="45"/>
      <c r="R15" s="45"/>
    </row>
    <row r="16" spans="1:18" ht="12.75">
      <c r="A16" s="45">
        <v>19</v>
      </c>
      <c r="B16" s="45">
        <v>12</v>
      </c>
      <c r="C16" s="45"/>
      <c r="D16" s="45">
        <v>19</v>
      </c>
      <c r="E16" s="45">
        <v>12</v>
      </c>
      <c r="F16" s="45"/>
      <c r="G16" s="45">
        <v>19</v>
      </c>
      <c r="H16" s="45">
        <v>12</v>
      </c>
      <c r="I16" s="45"/>
      <c r="J16" s="1">
        <v>58</v>
      </c>
      <c r="K16" s="1">
        <v>18</v>
      </c>
      <c r="L16" s="1"/>
      <c r="M16" s="57">
        <v>19</v>
      </c>
      <c r="N16" s="57">
        <v>12</v>
      </c>
      <c r="O16" s="45"/>
      <c r="Q16" s="45"/>
      <c r="R16" s="45"/>
    </row>
    <row r="17" spans="1:18" ht="12.75">
      <c r="A17" s="45">
        <v>30</v>
      </c>
      <c r="B17" s="45">
        <v>33</v>
      </c>
      <c r="C17" s="45"/>
      <c r="D17" s="45">
        <v>30</v>
      </c>
      <c r="E17" s="45">
        <v>33</v>
      </c>
      <c r="F17" s="45"/>
      <c r="G17" s="45">
        <v>30</v>
      </c>
      <c r="H17" s="45">
        <v>33</v>
      </c>
      <c r="I17" s="45"/>
      <c r="J17" s="1">
        <v>34</v>
      </c>
      <c r="K17" s="1">
        <v>1</v>
      </c>
      <c r="L17" s="1"/>
      <c r="M17" s="57">
        <v>30</v>
      </c>
      <c r="N17" s="57">
        <v>33</v>
      </c>
      <c r="O17" s="45"/>
      <c r="Q17" s="45"/>
      <c r="R17" s="45"/>
    </row>
    <row r="18" spans="1:18" ht="12.75">
      <c r="A18" s="45">
        <v>45</v>
      </c>
      <c r="B18" s="45">
        <v>22</v>
      </c>
      <c r="C18" s="45"/>
      <c r="D18" s="45">
        <v>45</v>
      </c>
      <c r="E18" s="45">
        <v>22</v>
      </c>
      <c r="F18" s="45"/>
      <c r="G18" s="45">
        <v>45</v>
      </c>
      <c r="H18" s="45">
        <v>22</v>
      </c>
      <c r="I18" s="45"/>
      <c r="J18" s="1">
        <v>230</v>
      </c>
      <c r="K18" s="1">
        <v>2</v>
      </c>
      <c r="L18" s="1"/>
      <c r="M18" s="57">
        <v>45</v>
      </c>
      <c r="N18" s="57">
        <v>22</v>
      </c>
      <c r="O18" s="45"/>
      <c r="Q18" s="45"/>
      <c r="R18" s="45"/>
    </row>
    <row r="19" spans="1:18" ht="12.75">
      <c r="A19" s="45">
        <v>91</v>
      </c>
      <c r="B19" s="45">
        <v>8</v>
      </c>
      <c r="C19" s="45"/>
      <c r="D19" s="45">
        <v>91</v>
      </c>
      <c r="E19" s="45">
        <v>8</v>
      </c>
      <c r="F19" s="45"/>
      <c r="G19" s="45">
        <v>91</v>
      </c>
      <c r="H19" s="45">
        <v>8</v>
      </c>
      <c r="I19" s="45"/>
      <c r="J19" s="1">
        <v>38</v>
      </c>
      <c r="K19" s="1">
        <v>25</v>
      </c>
      <c r="L19" s="1"/>
      <c r="M19" s="57">
        <v>91</v>
      </c>
      <c r="N19" s="57">
        <v>8</v>
      </c>
      <c r="O19" s="45"/>
      <c r="Q19" s="45"/>
      <c r="R19" s="45"/>
    </row>
    <row r="20" spans="1:18" ht="12.75">
      <c r="A20" s="45">
        <v>11</v>
      </c>
      <c r="B20" s="45">
        <v>30</v>
      </c>
      <c r="C20" s="45"/>
      <c r="D20" s="45">
        <v>11</v>
      </c>
      <c r="E20" s="45">
        <v>30</v>
      </c>
      <c r="F20" s="45"/>
      <c r="G20" s="45">
        <v>11</v>
      </c>
      <c r="H20" s="45">
        <v>30</v>
      </c>
      <c r="I20" s="45"/>
      <c r="J20" s="1">
        <v>220</v>
      </c>
      <c r="K20" s="1">
        <v>36</v>
      </c>
      <c r="L20" s="1"/>
      <c r="M20" s="57">
        <v>11</v>
      </c>
      <c r="N20" s="57">
        <v>30</v>
      </c>
      <c r="O20" s="45"/>
      <c r="Q20" s="45"/>
      <c r="R20" s="45"/>
    </row>
    <row r="21" spans="1:18" ht="12.75">
      <c r="A21" s="45">
        <v>91</v>
      </c>
      <c r="B21" s="45">
        <v>8</v>
      </c>
      <c r="C21" s="45"/>
      <c r="D21" s="45">
        <v>91</v>
      </c>
      <c r="E21" s="45">
        <v>8</v>
      </c>
      <c r="F21" s="45"/>
      <c r="G21" s="45">
        <v>91</v>
      </c>
      <c r="H21" s="45">
        <v>8</v>
      </c>
      <c r="I21" s="45"/>
      <c r="J21" s="1">
        <v>200</v>
      </c>
      <c r="K21" s="1">
        <v>1</v>
      </c>
      <c r="L21" s="1"/>
      <c r="M21" s="57">
        <v>91</v>
      </c>
      <c r="N21" s="57">
        <v>8</v>
      </c>
      <c r="O21" s="45"/>
      <c r="Q21" s="45"/>
      <c r="R21" s="45"/>
    </row>
    <row r="22" spans="1:18" ht="12.75">
      <c r="A22" s="45">
        <v>37</v>
      </c>
      <c r="B22" s="45">
        <v>91</v>
      </c>
      <c r="C22" s="45"/>
      <c r="D22" s="45">
        <v>37</v>
      </c>
      <c r="E22" s="45">
        <v>91</v>
      </c>
      <c r="F22" s="45"/>
      <c r="G22" s="45">
        <v>37</v>
      </c>
      <c r="H22" s="45">
        <v>91</v>
      </c>
      <c r="I22" s="45"/>
      <c r="J22" s="1">
        <v>120</v>
      </c>
      <c r="K22" s="1">
        <v>1</v>
      </c>
      <c r="L22" s="1"/>
      <c r="M22" s="57">
        <v>37</v>
      </c>
      <c r="N22" s="57">
        <v>91</v>
      </c>
      <c r="O22" s="45"/>
      <c r="Q22" s="45"/>
      <c r="R22" s="45"/>
    </row>
    <row r="23" spans="1:18" ht="12.75">
      <c r="A23" s="45">
        <v>91</v>
      </c>
      <c r="B23" s="45">
        <v>15</v>
      </c>
      <c r="C23" s="45"/>
      <c r="D23" s="45">
        <v>91</v>
      </c>
      <c r="E23" s="45">
        <v>15</v>
      </c>
      <c r="F23" s="45"/>
      <c r="G23" s="45">
        <v>91</v>
      </c>
      <c r="H23" s="45">
        <v>15</v>
      </c>
      <c r="I23" s="45"/>
      <c r="J23" s="1">
        <v>130</v>
      </c>
      <c r="K23" s="1">
        <v>1</v>
      </c>
      <c r="L23" s="1"/>
      <c r="M23" s="57">
        <v>91</v>
      </c>
      <c r="N23" s="57">
        <v>15</v>
      </c>
      <c r="O23" s="45"/>
      <c r="Q23" s="45"/>
      <c r="R23" s="45"/>
    </row>
    <row r="24" spans="1:18" ht="12.75">
      <c r="A24" s="45">
        <v>34</v>
      </c>
      <c r="B24" s="45">
        <v>1</v>
      </c>
      <c r="C24" s="45"/>
      <c r="D24" s="45">
        <v>34</v>
      </c>
      <c r="E24" s="45">
        <v>128</v>
      </c>
      <c r="F24" s="45"/>
      <c r="G24" s="45">
        <v>34</v>
      </c>
      <c r="H24" s="45">
        <v>128</v>
      </c>
      <c r="I24" s="45"/>
      <c r="J24" s="1">
        <v>115</v>
      </c>
      <c r="K24" s="1">
        <v>1</v>
      </c>
      <c r="L24" s="1"/>
      <c r="M24" s="57">
        <v>34</v>
      </c>
      <c r="N24" s="57">
        <v>1</v>
      </c>
      <c r="O24" s="45"/>
      <c r="Q24" s="45"/>
      <c r="R24" s="45"/>
    </row>
    <row r="25" spans="1:18" ht="12.75">
      <c r="A25" s="45">
        <v>16</v>
      </c>
      <c r="B25" s="45">
        <v>3</v>
      </c>
      <c r="C25" s="45"/>
      <c r="D25" s="45">
        <v>16</v>
      </c>
      <c r="E25" s="45">
        <v>64</v>
      </c>
      <c r="F25" s="45"/>
      <c r="G25" s="45">
        <v>16</v>
      </c>
      <c r="H25" s="45">
        <v>64</v>
      </c>
      <c r="I25" s="45"/>
      <c r="J25" s="1">
        <v>15</v>
      </c>
      <c r="K25" s="1">
        <v>34</v>
      </c>
      <c r="L25" s="1"/>
      <c r="M25" s="57">
        <v>16</v>
      </c>
      <c r="N25" s="57">
        <v>3</v>
      </c>
      <c r="O25" s="45"/>
      <c r="Q25" s="45"/>
      <c r="R25" s="45"/>
    </row>
    <row r="26" spans="1:18" ht="12.75">
      <c r="A26" s="45">
        <v>91</v>
      </c>
      <c r="B26" s="45">
        <v>20</v>
      </c>
      <c r="C26" s="45"/>
      <c r="D26" s="45">
        <v>91</v>
      </c>
      <c r="E26" s="45">
        <v>20</v>
      </c>
      <c r="F26" s="45"/>
      <c r="G26" s="45">
        <v>91</v>
      </c>
      <c r="H26" s="45">
        <v>20</v>
      </c>
      <c r="I26" s="45"/>
      <c r="J26" s="1">
        <v>16</v>
      </c>
      <c r="K26" s="1">
        <v>18</v>
      </c>
      <c r="L26" s="1"/>
      <c r="M26" s="57">
        <v>91</v>
      </c>
      <c r="N26" s="57">
        <v>20</v>
      </c>
      <c r="O26" s="45"/>
      <c r="Q26" s="45"/>
      <c r="R26" s="45"/>
    </row>
    <row r="27" spans="1:18" ht="12.75">
      <c r="A27" s="45">
        <v>91</v>
      </c>
      <c r="B27" s="45">
        <v>25</v>
      </c>
      <c r="C27" s="45"/>
      <c r="D27" s="45">
        <v>91</v>
      </c>
      <c r="E27" s="45">
        <v>25</v>
      </c>
      <c r="F27" s="45"/>
      <c r="G27" s="45">
        <v>91</v>
      </c>
      <c r="H27" s="45">
        <v>25</v>
      </c>
      <c r="I27" s="45"/>
      <c r="J27" s="1">
        <v>2</v>
      </c>
      <c r="K27" s="1">
        <v>1</v>
      </c>
      <c r="L27" s="1"/>
      <c r="M27" s="57">
        <v>91</v>
      </c>
      <c r="N27" s="57">
        <v>25</v>
      </c>
      <c r="O27" s="45"/>
      <c r="Q27" s="45"/>
      <c r="R27" s="45"/>
    </row>
    <row r="28" spans="1:18" ht="12.75">
      <c r="A28" s="45">
        <v>43</v>
      </c>
      <c r="B28" s="45">
        <v>9</v>
      </c>
      <c r="C28" s="45"/>
      <c r="D28" s="45">
        <v>43</v>
      </c>
      <c r="E28" s="45">
        <v>9</v>
      </c>
      <c r="F28" s="45"/>
      <c r="G28" s="45">
        <v>43</v>
      </c>
      <c r="H28" s="45">
        <v>9</v>
      </c>
      <c r="I28" s="45"/>
      <c r="J28" s="1">
        <v>180</v>
      </c>
      <c r="K28" s="1">
        <v>1</v>
      </c>
      <c r="L28" s="1"/>
      <c r="M28" s="57">
        <v>43</v>
      </c>
      <c r="N28" s="57">
        <v>9</v>
      </c>
      <c r="O28" s="45"/>
      <c r="Q28" s="45"/>
      <c r="R28" s="45"/>
    </row>
    <row r="29" spans="1:18" ht="12.75">
      <c r="A29" s="45">
        <v>39</v>
      </c>
      <c r="B29" s="45">
        <v>48</v>
      </c>
      <c r="C29" s="45"/>
      <c r="D29" s="45">
        <v>39</v>
      </c>
      <c r="E29" s="45">
        <v>48</v>
      </c>
      <c r="F29" s="45"/>
      <c r="G29" s="45">
        <v>39</v>
      </c>
      <c r="H29" s="45">
        <v>48</v>
      </c>
      <c r="I29" s="45"/>
      <c r="J29" s="1">
        <v>2048</v>
      </c>
      <c r="K29" s="1">
        <v>182</v>
      </c>
      <c r="L29" s="1"/>
      <c r="M29" s="57">
        <v>39</v>
      </c>
      <c r="N29" s="57">
        <v>48</v>
      </c>
      <c r="O29" s="45"/>
      <c r="Q29" s="45"/>
      <c r="R29" s="45"/>
    </row>
    <row r="30" spans="1:18" ht="12.75">
      <c r="A30" s="45">
        <v>22</v>
      </c>
      <c r="B30" s="45">
        <v>182</v>
      </c>
      <c r="C30" s="45"/>
      <c r="D30" s="45">
        <v>22</v>
      </c>
      <c r="E30" s="45">
        <v>182</v>
      </c>
      <c r="F30" s="45"/>
      <c r="G30" s="45">
        <v>22</v>
      </c>
      <c r="H30" s="45">
        <v>182</v>
      </c>
      <c r="I30" s="45"/>
      <c r="J30" s="1">
        <v>1200</v>
      </c>
      <c r="K30" s="1">
        <v>11</v>
      </c>
      <c r="L30" s="1"/>
      <c r="M30" s="57">
        <v>22</v>
      </c>
      <c r="N30" s="57">
        <v>182</v>
      </c>
      <c r="O30" s="45"/>
      <c r="Q30" s="45"/>
      <c r="R30" s="45"/>
    </row>
    <row r="31" spans="1:18" ht="12.75">
      <c r="A31" s="45">
        <v>182</v>
      </c>
      <c r="B31" s="45">
        <v>3</v>
      </c>
      <c r="C31" s="45"/>
      <c r="D31" s="45">
        <v>182</v>
      </c>
      <c r="E31" s="45">
        <v>64</v>
      </c>
      <c r="F31" s="45"/>
      <c r="G31" s="45">
        <v>182</v>
      </c>
      <c r="H31" s="45">
        <v>64</v>
      </c>
      <c r="I31" s="45"/>
      <c r="J31" s="1">
        <v>220</v>
      </c>
      <c r="K31" s="1">
        <v>16</v>
      </c>
      <c r="L31" s="1"/>
      <c r="M31" s="57">
        <v>182</v>
      </c>
      <c r="N31" s="57">
        <v>3</v>
      </c>
      <c r="O31" s="45"/>
      <c r="Q31" s="45"/>
      <c r="R31" s="45"/>
    </row>
    <row r="32" spans="1:18" ht="12.75">
      <c r="A32" s="45">
        <v>23</v>
      </c>
      <c r="B32" s="45">
        <v>33</v>
      </c>
      <c r="C32" s="45"/>
      <c r="D32" s="45">
        <v>23</v>
      </c>
      <c r="E32" s="45">
        <v>33</v>
      </c>
      <c r="F32" s="45"/>
      <c r="G32" s="45">
        <v>23</v>
      </c>
      <c r="H32" s="45">
        <v>33</v>
      </c>
      <c r="I32" s="45"/>
      <c r="J32" s="1">
        <v>22</v>
      </c>
      <c r="K32" s="1">
        <v>1</v>
      </c>
      <c r="L32" s="1"/>
      <c r="M32" s="57">
        <v>23</v>
      </c>
      <c r="N32" s="57">
        <v>33</v>
      </c>
      <c r="O32" s="45"/>
      <c r="Q32" s="45"/>
      <c r="R32" s="45"/>
    </row>
    <row r="33" spans="1:18" ht="12.75">
      <c r="A33" s="45">
        <v>7</v>
      </c>
      <c r="B33" s="45">
        <v>91</v>
      </c>
      <c r="C33" s="45"/>
      <c r="D33" s="45">
        <v>7</v>
      </c>
      <c r="E33" s="45">
        <v>91</v>
      </c>
      <c r="F33" s="45"/>
      <c r="G33" s="45">
        <v>7</v>
      </c>
      <c r="H33" s="45">
        <v>91</v>
      </c>
      <c r="I33" s="45"/>
      <c r="J33" s="1">
        <v>2048</v>
      </c>
      <c r="K33" s="1">
        <v>182</v>
      </c>
      <c r="L33" s="1"/>
      <c r="M33" s="57">
        <v>7</v>
      </c>
      <c r="N33" s="57">
        <v>91</v>
      </c>
      <c r="O33" s="45"/>
      <c r="Q33" s="45"/>
      <c r="R33" s="45"/>
    </row>
    <row r="34" spans="1:18" ht="12.75">
      <c r="A34" s="45">
        <v>33</v>
      </c>
      <c r="B34" s="45">
        <v>16</v>
      </c>
      <c r="C34" s="45"/>
      <c r="D34" s="45">
        <v>33</v>
      </c>
      <c r="E34" s="45">
        <v>16</v>
      </c>
      <c r="F34" s="45"/>
      <c r="G34" s="45">
        <v>33</v>
      </c>
      <c r="H34" s="45">
        <v>16</v>
      </c>
      <c r="I34" s="45"/>
      <c r="J34" s="1">
        <v>64</v>
      </c>
      <c r="K34" s="1">
        <v>28</v>
      </c>
      <c r="L34" s="1"/>
      <c r="M34" s="57">
        <v>33</v>
      </c>
      <c r="N34" s="57">
        <v>16</v>
      </c>
      <c r="O34" s="45"/>
      <c r="Q34" s="45"/>
      <c r="R34" s="45"/>
    </row>
    <row r="35" spans="1:18" ht="12.75">
      <c r="A35" s="45">
        <v>49</v>
      </c>
      <c r="B35" s="45">
        <v>14</v>
      </c>
      <c r="C35" s="45"/>
      <c r="D35" s="45">
        <v>49</v>
      </c>
      <c r="E35" s="45">
        <v>14</v>
      </c>
      <c r="F35" s="45"/>
      <c r="G35" s="45">
        <v>49</v>
      </c>
      <c r="H35" s="45">
        <v>14</v>
      </c>
      <c r="I35" s="45"/>
      <c r="J35" s="1">
        <v>23</v>
      </c>
      <c r="K35" s="1">
        <v>1</v>
      </c>
      <c r="L35" s="1"/>
      <c r="M35" s="57">
        <v>49</v>
      </c>
      <c r="N35" s="57">
        <v>14</v>
      </c>
      <c r="O35" s="45"/>
      <c r="Q35" s="45"/>
      <c r="R35" s="45"/>
    </row>
    <row r="36" spans="1:18" ht="12.75">
      <c r="A36" s="45">
        <v>48</v>
      </c>
      <c r="B36" s="45">
        <v>1</v>
      </c>
      <c r="C36" s="45"/>
      <c r="D36" s="45">
        <v>48</v>
      </c>
      <c r="E36" s="45">
        <v>64</v>
      </c>
      <c r="F36" s="45"/>
      <c r="G36" s="45">
        <v>48</v>
      </c>
      <c r="H36" s="45">
        <v>64</v>
      </c>
      <c r="I36" s="45"/>
      <c r="J36" s="1">
        <v>0</v>
      </c>
      <c r="K36" s="1">
        <v>363</v>
      </c>
      <c r="L36" s="1"/>
      <c r="M36" s="57">
        <v>48</v>
      </c>
      <c r="N36" s="57">
        <v>1</v>
      </c>
      <c r="O36" s="45"/>
      <c r="Q36" s="45"/>
      <c r="R36" s="45"/>
    </row>
    <row r="37" spans="1:18" ht="12.75">
      <c r="A37" s="45">
        <v>29</v>
      </c>
      <c r="B37" s="45">
        <v>53</v>
      </c>
      <c r="C37" s="45"/>
      <c r="D37" s="45">
        <v>29</v>
      </c>
      <c r="E37" s="45">
        <v>53</v>
      </c>
      <c r="F37" s="45"/>
      <c r="G37" s="45">
        <v>29</v>
      </c>
      <c r="H37" s="45">
        <v>53</v>
      </c>
      <c r="I37" s="45"/>
      <c r="J37" s="1">
        <v>175</v>
      </c>
      <c r="K37" s="1">
        <v>1</v>
      </c>
      <c r="L37" s="1"/>
      <c r="M37" s="57">
        <v>29</v>
      </c>
      <c r="N37" s="57">
        <v>53</v>
      </c>
      <c r="O37" s="45"/>
      <c r="Q37" s="45"/>
      <c r="R37" s="45"/>
    </row>
    <row r="38" spans="1:18" ht="12.75">
      <c r="A38" s="45">
        <v>36</v>
      </c>
      <c r="B38" s="45">
        <v>12</v>
      </c>
      <c r="C38" s="45"/>
      <c r="D38" s="45">
        <v>36</v>
      </c>
      <c r="E38" s="45">
        <v>12</v>
      </c>
      <c r="F38" s="45"/>
      <c r="G38" s="45">
        <v>36</v>
      </c>
      <c r="H38" s="45">
        <v>12</v>
      </c>
      <c r="I38" s="45"/>
      <c r="J38" s="1">
        <v>700</v>
      </c>
      <c r="K38" s="1">
        <v>21</v>
      </c>
      <c r="L38" s="1"/>
      <c r="M38" s="57">
        <v>36</v>
      </c>
      <c r="N38" s="57">
        <v>12</v>
      </c>
      <c r="O38" s="45"/>
      <c r="Q38" s="45"/>
      <c r="R38" s="45"/>
    </row>
    <row r="39" spans="1:18" ht="12.75">
      <c r="A39" s="45">
        <v>1</v>
      </c>
      <c r="B39" s="45">
        <v>1</v>
      </c>
      <c r="C39" s="45"/>
      <c r="D39" s="45">
        <v>1</v>
      </c>
      <c r="E39" s="45">
        <v>39</v>
      </c>
      <c r="F39" s="45"/>
      <c r="G39" s="45">
        <v>1</v>
      </c>
      <c r="H39" s="45">
        <v>39</v>
      </c>
      <c r="I39" s="45"/>
      <c r="J39" s="1">
        <v>116</v>
      </c>
      <c r="K39" s="1">
        <v>1</v>
      </c>
      <c r="L39" s="1"/>
      <c r="M39" s="57">
        <v>1</v>
      </c>
      <c r="N39" s="57">
        <v>1</v>
      </c>
      <c r="O39" s="45"/>
      <c r="Q39" s="45"/>
      <c r="R39" s="45"/>
    </row>
    <row r="40" spans="1:18" ht="12.75">
      <c r="A40" s="45">
        <v>35</v>
      </c>
      <c r="B40" s="45">
        <v>13</v>
      </c>
      <c r="C40" s="45"/>
      <c r="D40" s="45">
        <v>35</v>
      </c>
      <c r="E40" s="45">
        <v>13</v>
      </c>
      <c r="F40" s="45"/>
      <c r="G40" s="45">
        <v>35</v>
      </c>
      <c r="H40" s="45">
        <v>13</v>
      </c>
      <c r="I40" s="45"/>
      <c r="J40" s="1">
        <v>70</v>
      </c>
      <c r="K40" s="1">
        <v>36</v>
      </c>
      <c r="L40" s="1"/>
      <c r="M40" s="57">
        <v>35</v>
      </c>
      <c r="N40" s="57">
        <v>13</v>
      </c>
      <c r="O40" s="45"/>
      <c r="Q40" s="45"/>
      <c r="R40" s="45"/>
    </row>
    <row r="41" spans="1:18" ht="12.75">
      <c r="A41" s="45">
        <v>25</v>
      </c>
      <c r="B41" s="45">
        <v>19</v>
      </c>
      <c r="C41" s="45"/>
      <c r="D41" s="45">
        <v>25</v>
      </c>
      <c r="E41" s="45">
        <v>19</v>
      </c>
      <c r="F41" s="45"/>
      <c r="G41" s="45">
        <v>25</v>
      </c>
      <c r="H41" s="45">
        <v>19</v>
      </c>
      <c r="I41" s="45"/>
      <c r="J41" s="1">
        <v>155</v>
      </c>
      <c r="K41" s="1">
        <v>1</v>
      </c>
      <c r="L41" s="1"/>
      <c r="M41" s="57">
        <v>25</v>
      </c>
      <c r="N41" s="57">
        <v>19</v>
      </c>
      <c r="O41" s="45"/>
      <c r="Q41" s="45"/>
      <c r="R41" s="45"/>
    </row>
    <row r="42" spans="1:18" ht="12.75">
      <c r="A42" s="45">
        <v>20</v>
      </c>
      <c r="B42" s="45">
        <v>91</v>
      </c>
      <c r="C42" s="45"/>
      <c r="D42" s="45">
        <v>20</v>
      </c>
      <c r="E42" s="45">
        <v>91</v>
      </c>
      <c r="F42" s="45"/>
      <c r="G42" s="45">
        <v>20</v>
      </c>
      <c r="H42" s="45">
        <v>91</v>
      </c>
      <c r="I42" s="45"/>
      <c r="J42" s="1">
        <v>590</v>
      </c>
      <c r="K42" s="1">
        <v>35</v>
      </c>
      <c r="L42" s="1"/>
      <c r="M42" s="57">
        <v>20</v>
      </c>
      <c r="N42" s="57">
        <v>91</v>
      </c>
      <c r="O42" s="45"/>
      <c r="Q42" s="45"/>
      <c r="R42" s="45"/>
    </row>
    <row r="43" spans="1:18" ht="12.75">
      <c r="A43" s="45">
        <v>57</v>
      </c>
      <c r="B43" s="45">
        <v>5</v>
      </c>
      <c r="C43" s="45"/>
      <c r="D43" s="45">
        <v>57</v>
      </c>
      <c r="E43" s="45">
        <v>49</v>
      </c>
      <c r="F43" s="45"/>
      <c r="G43" s="45">
        <v>57</v>
      </c>
      <c r="H43" s="45">
        <v>49</v>
      </c>
      <c r="I43" s="45"/>
      <c r="J43" s="1">
        <v>925</v>
      </c>
      <c r="K43" s="1">
        <v>1</v>
      </c>
      <c r="L43" s="1"/>
      <c r="M43" s="57">
        <v>57</v>
      </c>
      <c r="N43" s="57">
        <v>5</v>
      </c>
      <c r="O43" s="45"/>
      <c r="Q43" s="45"/>
      <c r="R43" s="45"/>
    </row>
    <row r="44" spans="1:18" ht="12.75">
      <c r="A44" s="45">
        <v>25</v>
      </c>
      <c r="B44" s="45">
        <v>29</v>
      </c>
      <c r="C44" s="45"/>
      <c r="D44" s="45">
        <v>25</v>
      </c>
      <c r="E44" s="45">
        <v>29</v>
      </c>
      <c r="F44" s="45"/>
      <c r="G44" s="45">
        <v>25</v>
      </c>
      <c r="H44" s="45">
        <v>29</v>
      </c>
      <c r="I44" s="45"/>
      <c r="J44" s="1">
        <v>30</v>
      </c>
      <c r="K44" s="1">
        <v>1</v>
      </c>
      <c r="L44" s="1"/>
      <c r="M44" s="57">
        <v>25</v>
      </c>
      <c r="N44" s="57">
        <v>29</v>
      </c>
      <c r="O44" s="45"/>
      <c r="Q44" s="45"/>
      <c r="R44" s="45"/>
    </row>
    <row r="45" spans="1:18" ht="12.75">
      <c r="A45" s="45">
        <v>38</v>
      </c>
      <c r="B45" s="45">
        <v>31</v>
      </c>
      <c r="C45" s="45"/>
      <c r="D45" s="45">
        <v>38</v>
      </c>
      <c r="E45" s="45">
        <v>31</v>
      </c>
      <c r="F45" s="45"/>
      <c r="G45" s="45">
        <v>38</v>
      </c>
      <c r="H45" s="45">
        <v>31</v>
      </c>
      <c r="I45" s="45"/>
      <c r="J45" s="1">
        <v>34</v>
      </c>
      <c r="K45" s="1">
        <v>3</v>
      </c>
      <c r="L45" s="1"/>
      <c r="M45" s="57">
        <v>38</v>
      </c>
      <c r="N45" s="57">
        <v>31</v>
      </c>
      <c r="O45" s="45"/>
      <c r="Q45" s="45"/>
      <c r="R45" s="45"/>
    </row>
    <row r="46" spans="1:18" ht="12.75">
      <c r="A46" s="45">
        <v>23</v>
      </c>
      <c r="B46" s="45">
        <v>10</v>
      </c>
      <c r="C46" s="45"/>
      <c r="D46" s="45">
        <v>23</v>
      </c>
      <c r="E46" s="45">
        <v>10</v>
      </c>
      <c r="F46" s="45"/>
      <c r="G46" s="45">
        <v>23</v>
      </c>
      <c r="H46" s="45">
        <v>10</v>
      </c>
      <c r="I46" s="45"/>
      <c r="J46" s="1">
        <v>39</v>
      </c>
      <c r="K46" s="1">
        <v>1</v>
      </c>
      <c r="L46" s="1"/>
      <c r="M46" s="57">
        <v>23</v>
      </c>
      <c r="N46" s="57">
        <v>10</v>
      </c>
      <c r="O46" s="45"/>
      <c r="Q46" s="45"/>
      <c r="R46" s="45"/>
    </row>
    <row r="47" spans="1:18" ht="12.75">
      <c r="A47" s="45">
        <v>182</v>
      </c>
      <c r="B47" s="45">
        <v>17</v>
      </c>
      <c r="C47" s="45"/>
      <c r="D47" s="45">
        <v>182</v>
      </c>
      <c r="E47" s="45">
        <v>17</v>
      </c>
      <c r="F47" s="45"/>
      <c r="G47" s="45">
        <v>182</v>
      </c>
      <c r="H47" s="45">
        <v>17</v>
      </c>
      <c r="I47" s="45"/>
      <c r="J47" s="1">
        <v>41</v>
      </c>
      <c r="K47" s="1">
        <v>17</v>
      </c>
      <c r="L47" s="1"/>
      <c r="M47" s="57">
        <v>182</v>
      </c>
      <c r="N47" s="57">
        <v>17</v>
      </c>
      <c r="O47" s="45"/>
      <c r="Q47" s="45"/>
      <c r="R47" s="45"/>
    </row>
    <row r="48" spans="1:18" ht="12.75">
      <c r="A48" s="45">
        <v>91</v>
      </c>
      <c r="B48" s="45">
        <v>2</v>
      </c>
      <c r="C48" s="45"/>
      <c r="D48" s="45">
        <v>91</v>
      </c>
      <c r="E48" s="45">
        <v>64</v>
      </c>
      <c r="F48" s="45"/>
      <c r="G48" s="45">
        <v>91</v>
      </c>
      <c r="H48" s="45">
        <v>64</v>
      </c>
      <c r="I48" s="45"/>
      <c r="J48" s="1">
        <v>110</v>
      </c>
      <c r="K48" s="1">
        <v>1</v>
      </c>
      <c r="L48" s="1"/>
      <c r="M48" s="57">
        <v>91</v>
      </c>
      <c r="N48" s="57">
        <v>2</v>
      </c>
      <c r="O48" s="45"/>
      <c r="Q48" s="45"/>
      <c r="R48" s="45"/>
    </row>
    <row r="49" spans="1:18" ht="12.75">
      <c r="A49" s="45">
        <v>91</v>
      </c>
      <c r="B49" s="45">
        <v>61</v>
      </c>
      <c r="C49" s="45"/>
      <c r="D49" s="45">
        <v>91</v>
      </c>
      <c r="E49" s="45">
        <v>61</v>
      </c>
      <c r="F49" s="45"/>
      <c r="G49" s="45">
        <v>91</v>
      </c>
      <c r="H49" s="45">
        <v>61</v>
      </c>
      <c r="I49" s="45"/>
      <c r="J49" s="1">
        <v>2048</v>
      </c>
      <c r="K49" s="1">
        <v>20</v>
      </c>
      <c r="L49" s="1"/>
      <c r="M49" s="57">
        <v>91</v>
      </c>
      <c r="N49" s="57">
        <v>61</v>
      </c>
      <c r="O49" s="45"/>
      <c r="Q49" s="45"/>
      <c r="R49" s="45"/>
    </row>
    <row r="50" spans="1:18" ht="12.75">
      <c r="A50" s="45">
        <v>20</v>
      </c>
      <c r="B50" s="45">
        <v>13</v>
      </c>
      <c r="C50" s="45"/>
      <c r="D50" s="45">
        <v>20</v>
      </c>
      <c r="E50" s="45">
        <v>13</v>
      </c>
      <c r="F50" s="45"/>
      <c r="G50" s="45">
        <v>20</v>
      </c>
      <c r="H50" s="45">
        <v>13</v>
      </c>
      <c r="I50" s="45"/>
      <c r="J50" s="1">
        <v>15</v>
      </c>
      <c r="K50" s="1">
        <v>24</v>
      </c>
      <c r="L50" s="1"/>
      <c r="M50" s="57">
        <v>20</v>
      </c>
      <c r="N50" s="57">
        <v>13</v>
      </c>
      <c r="O50" s="45"/>
      <c r="Q50" s="45"/>
      <c r="R50" s="45"/>
    </row>
    <row r="51" spans="1:18" ht="12.75">
      <c r="A51" s="45">
        <v>31</v>
      </c>
      <c r="B51" s="45">
        <v>1</v>
      </c>
      <c r="C51" s="45"/>
      <c r="D51" s="45">
        <v>31</v>
      </c>
      <c r="E51" s="45">
        <v>62</v>
      </c>
      <c r="F51" s="45"/>
      <c r="G51" s="45">
        <v>31</v>
      </c>
      <c r="H51" s="45">
        <v>62</v>
      </c>
      <c r="I51" s="45"/>
      <c r="J51" s="1">
        <v>290</v>
      </c>
      <c r="K51" s="1">
        <v>18</v>
      </c>
      <c r="L51" s="1"/>
      <c r="M51" s="57">
        <v>31</v>
      </c>
      <c r="N51" s="57">
        <v>1</v>
      </c>
      <c r="O51" s="45"/>
      <c r="Q51" s="45"/>
      <c r="R51" s="45"/>
    </row>
    <row r="52" spans="1:18" ht="12.75">
      <c r="A52" s="45">
        <v>63</v>
      </c>
      <c r="B52" s="45">
        <v>91</v>
      </c>
      <c r="C52" s="45"/>
      <c r="D52" s="45">
        <v>63</v>
      </c>
      <c r="E52" s="45">
        <v>91</v>
      </c>
      <c r="F52" s="45"/>
      <c r="G52" s="45">
        <v>63</v>
      </c>
      <c r="H52" s="45">
        <v>91</v>
      </c>
      <c r="I52" s="45"/>
      <c r="J52" s="1">
        <v>118</v>
      </c>
      <c r="K52" s="1">
        <v>1</v>
      </c>
      <c r="L52" s="1"/>
      <c r="M52" s="57">
        <v>63</v>
      </c>
      <c r="N52" s="57">
        <v>91</v>
      </c>
      <c r="O52" s="45"/>
      <c r="Q52" s="45"/>
      <c r="R52" s="45"/>
    </row>
    <row r="53" spans="1:18" ht="12.75">
      <c r="A53" s="45">
        <v>91</v>
      </c>
      <c r="B53" s="45">
        <v>24</v>
      </c>
      <c r="C53" s="45"/>
      <c r="D53" s="45">
        <v>91</v>
      </c>
      <c r="E53" s="45">
        <v>24</v>
      </c>
      <c r="F53" s="45"/>
      <c r="G53" s="45">
        <v>91</v>
      </c>
      <c r="H53" s="45">
        <v>24</v>
      </c>
      <c r="I53" s="45"/>
      <c r="J53" s="1">
        <v>202</v>
      </c>
      <c r="K53" s="1">
        <v>48</v>
      </c>
      <c r="L53" s="1"/>
      <c r="M53" s="57">
        <v>91</v>
      </c>
      <c r="N53" s="57">
        <v>24</v>
      </c>
      <c r="O53" s="45"/>
      <c r="Q53" s="45"/>
      <c r="R53" s="45"/>
    </row>
    <row r="54" spans="1:18" ht="12.75">
      <c r="A54" s="45">
        <v>45</v>
      </c>
      <c r="B54" s="45">
        <v>4</v>
      </c>
      <c r="C54" s="45"/>
      <c r="D54" s="45">
        <v>45</v>
      </c>
      <c r="E54" s="45">
        <v>4</v>
      </c>
      <c r="F54" s="45"/>
      <c r="G54" s="45">
        <v>45</v>
      </c>
      <c r="H54" s="45">
        <v>4</v>
      </c>
      <c r="I54" s="45"/>
      <c r="J54" s="1">
        <v>144</v>
      </c>
      <c r="K54" s="1">
        <v>1</v>
      </c>
      <c r="L54" s="1"/>
      <c r="M54" s="57">
        <v>45</v>
      </c>
      <c r="N54" s="57">
        <v>4</v>
      </c>
      <c r="O54" s="45"/>
      <c r="Q54" s="45"/>
      <c r="R54" s="45"/>
    </row>
    <row r="55" spans="1:18" ht="12.75">
      <c r="A55" s="45">
        <v>30</v>
      </c>
      <c r="B55" s="45">
        <v>1</v>
      </c>
      <c r="C55" s="45"/>
      <c r="D55" s="45">
        <v>30</v>
      </c>
      <c r="E55" s="45">
        <v>128</v>
      </c>
      <c r="F55" s="45"/>
      <c r="G55" s="45">
        <v>30</v>
      </c>
      <c r="H55" s="45">
        <v>128</v>
      </c>
      <c r="I55" s="45"/>
      <c r="J55" s="1">
        <v>70</v>
      </c>
      <c r="K55" s="1">
        <v>2</v>
      </c>
      <c r="L55" s="1"/>
      <c r="M55" s="57">
        <v>30</v>
      </c>
      <c r="N55" s="57">
        <v>1</v>
      </c>
      <c r="O55" s="45"/>
      <c r="Q55" s="45"/>
      <c r="R55" s="45"/>
    </row>
    <row r="56" spans="1:18" ht="12.75">
      <c r="A56" s="45">
        <v>14</v>
      </c>
      <c r="B56" s="45">
        <v>3</v>
      </c>
      <c r="C56" s="45"/>
      <c r="D56" s="45">
        <v>14</v>
      </c>
      <c r="E56" s="45">
        <v>90</v>
      </c>
      <c r="F56" s="45"/>
      <c r="G56" s="45">
        <v>14</v>
      </c>
      <c r="H56" s="45">
        <v>3</v>
      </c>
      <c r="I56" s="45"/>
      <c r="J56" s="1">
        <v>26</v>
      </c>
      <c r="K56" s="1">
        <v>18</v>
      </c>
      <c r="L56" s="1"/>
      <c r="M56" s="57">
        <v>14</v>
      </c>
      <c r="N56" s="57">
        <v>3</v>
      </c>
      <c r="O56" s="45"/>
      <c r="Q56" s="45"/>
      <c r="R56" s="45"/>
    </row>
    <row r="57" spans="1:18" ht="12.75">
      <c r="A57" s="45">
        <v>20</v>
      </c>
      <c r="B57" s="45">
        <v>91</v>
      </c>
      <c r="C57" s="45"/>
      <c r="D57" s="45">
        <v>20</v>
      </c>
      <c r="E57" s="45">
        <v>91</v>
      </c>
      <c r="F57" s="45"/>
      <c r="G57" s="45">
        <v>20</v>
      </c>
      <c r="H57" s="45">
        <v>91</v>
      </c>
      <c r="I57" s="45"/>
      <c r="J57" s="1">
        <v>1400</v>
      </c>
      <c r="K57" s="1">
        <v>1</v>
      </c>
      <c r="L57" s="1"/>
      <c r="M57" s="57">
        <v>20</v>
      </c>
      <c r="N57" s="57">
        <v>91</v>
      </c>
      <c r="O57" s="45"/>
      <c r="Q57" s="45"/>
      <c r="R57" s="45"/>
    </row>
    <row r="58" spans="1:18" ht="12.75">
      <c r="A58" s="45">
        <v>41</v>
      </c>
      <c r="B58" s="45">
        <v>43</v>
      </c>
      <c r="C58" s="45"/>
      <c r="D58" s="45">
        <v>41</v>
      </c>
      <c r="E58" s="45">
        <v>43</v>
      </c>
      <c r="F58" s="45"/>
      <c r="G58" s="45">
        <v>41</v>
      </c>
      <c r="H58" s="45">
        <v>43</v>
      </c>
      <c r="I58" s="45"/>
      <c r="J58" s="1">
        <v>1400</v>
      </c>
      <c r="K58" s="1">
        <v>29</v>
      </c>
      <c r="L58" s="1"/>
      <c r="M58" s="57">
        <v>41</v>
      </c>
      <c r="N58" s="57">
        <v>43</v>
      </c>
      <c r="O58" s="45"/>
      <c r="Q58" s="45"/>
      <c r="R58" s="45"/>
    </row>
    <row r="59" spans="1:18" ht="12.75">
      <c r="A59" s="45">
        <v>91</v>
      </c>
      <c r="B59" s="45">
        <v>27</v>
      </c>
      <c r="C59" s="45"/>
      <c r="D59" s="45">
        <v>91</v>
      </c>
      <c r="E59" s="45">
        <v>27</v>
      </c>
      <c r="F59" s="45"/>
      <c r="G59" s="45">
        <v>91</v>
      </c>
      <c r="H59" s="45">
        <v>27</v>
      </c>
      <c r="I59" s="45"/>
      <c r="J59" s="1">
        <v>240</v>
      </c>
      <c r="K59" s="1">
        <v>1</v>
      </c>
      <c r="L59" s="1"/>
      <c r="M59" s="57">
        <v>91</v>
      </c>
      <c r="N59" s="57">
        <v>27</v>
      </c>
      <c r="O59" s="45"/>
      <c r="Q59" s="45"/>
      <c r="R59" s="45"/>
    </row>
    <row r="60" spans="1:18" ht="12.75">
      <c r="A60" s="45">
        <v>91</v>
      </c>
      <c r="B60" s="45">
        <v>91</v>
      </c>
      <c r="C60" s="45"/>
      <c r="D60" s="45">
        <v>91</v>
      </c>
      <c r="E60" s="45">
        <v>91</v>
      </c>
      <c r="F60" s="45"/>
      <c r="G60" s="45">
        <v>91</v>
      </c>
      <c r="H60" s="45">
        <v>91</v>
      </c>
      <c r="I60" s="45"/>
      <c r="J60" s="1">
        <v>60</v>
      </c>
      <c r="K60" s="1">
        <v>19</v>
      </c>
      <c r="L60" s="1"/>
      <c r="M60" s="57">
        <v>91</v>
      </c>
      <c r="N60" s="57">
        <v>91</v>
      </c>
      <c r="O60" s="45"/>
      <c r="Q60" s="45"/>
      <c r="R60" s="45"/>
    </row>
    <row r="61" spans="1:18" ht="12.75">
      <c r="A61" s="45">
        <v>91</v>
      </c>
      <c r="B61" s="45">
        <v>15</v>
      </c>
      <c r="C61" s="45"/>
      <c r="D61" s="45">
        <v>91</v>
      </c>
      <c r="E61" s="45">
        <v>15</v>
      </c>
      <c r="F61" s="45"/>
      <c r="G61" s="45">
        <v>91</v>
      </c>
      <c r="H61" s="45">
        <v>15</v>
      </c>
      <c r="I61" s="45"/>
      <c r="J61" s="1">
        <v>56</v>
      </c>
      <c r="K61" s="1">
        <v>1</v>
      </c>
      <c r="L61" s="1"/>
      <c r="M61" s="57">
        <v>91</v>
      </c>
      <c r="N61" s="57">
        <v>15</v>
      </c>
      <c r="O61" s="45"/>
      <c r="Q61" s="45"/>
      <c r="R61" s="45"/>
    </row>
    <row r="62" spans="1:18" ht="12.75">
      <c r="A62" s="45">
        <v>49</v>
      </c>
      <c r="B62" s="45">
        <v>91</v>
      </c>
      <c r="C62" s="45"/>
      <c r="D62" s="45">
        <v>49</v>
      </c>
      <c r="E62" s="45">
        <v>91</v>
      </c>
      <c r="F62" s="45"/>
      <c r="G62" s="45">
        <v>49</v>
      </c>
      <c r="H62" s="45">
        <v>91</v>
      </c>
      <c r="I62" s="45"/>
      <c r="J62" s="1">
        <v>270</v>
      </c>
      <c r="K62" s="1">
        <v>1</v>
      </c>
      <c r="L62" s="1"/>
      <c r="M62" s="57">
        <v>49</v>
      </c>
      <c r="N62" s="57">
        <v>91</v>
      </c>
      <c r="O62" s="45"/>
      <c r="Q62" s="45"/>
      <c r="R62" s="45"/>
    </row>
    <row r="63" spans="1:18" ht="12.75">
      <c r="A63" s="45">
        <v>35</v>
      </c>
      <c r="B63" s="45">
        <v>91</v>
      </c>
      <c r="C63" s="45"/>
      <c r="D63" s="45">
        <v>35</v>
      </c>
      <c r="E63" s="45">
        <v>91</v>
      </c>
      <c r="F63" s="45"/>
      <c r="G63" s="45">
        <v>35</v>
      </c>
      <c r="H63" s="45">
        <v>91</v>
      </c>
      <c r="I63" s="45"/>
      <c r="J63" s="1">
        <v>28</v>
      </c>
      <c r="K63" s="1">
        <v>1</v>
      </c>
      <c r="L63" s="1"/>
      <c r="M63" s="57">
        <v>35</v>
      </c>
      <c r="N63" s="57">
        <v>91</v>
      </c>
      <c r="O63" s="45"/>
      <c r="Q63" s="45"/>
      <c r="R63" s="45"/>
    </row>
    <row r="64" spans="1:18" ht="12.75">
      <c r="A64" s="45">
        <v>4</v>
      </c>
      <c r="B64" s="45">
        <v>33</v>
      </c>
      <c r="C64" s="45"/>
      <c r="D64" s="45">
        <v>4</v>
      </c>
      <c r="E64" s="45">
        <v>33</v>
      </c>
      <c r="F64" s="45"/>
      <c r="G64" s="45">
        <v>4</v>
      </c>
      <c r="H64" s="45">
        <v>33</v>
      </c>
      <c r="I64" s="45"/>
      <c r="J64" s="1">
        <v>1</v>
      </c>
      <c r="K64" s="1">
        <v>1</v>
      </c>
      <c r="L64" s="1"/>
      <c r="M64" s="57">
        <v>4</v>
      </c>
      <c r="N64" s="57">
        <v>33</v>
      </c>
      <c r="O64" s="45"/>
      <c r="Q64" s="45"/>
      <c r="R64" s="45"/>
    </row>
    <row r="65" spans="1:18" ht="12.75">
      <c r="A65" s="45">
        <v>11</v>
      </c>
      <c r="B65" s="45">
        <v>3</v>
      </c>
      <c r="C65" s="45"/>
      <c r="D65" s="45">
        <v>11</v>
      </c>
      <c r="E65" s="45">
        <v>100</v>
      </c>
      <c r="F65" s="45"/>
      <c r="G65" s="45">
        <v>11</v>
      </c>
      <c r="H65" s="45">
        <v>3</v>
      </c>
      <c r="I65" s="45"/>
      <c r="J65" s="1">
        <v>190</v>
      </c>
      <c r="K65" s="1">
        <v>1</v>
      </c>
      <c r="L65" s="1"/>
      <c r="M65" s="57">
        <v>11</v>
      </c>
      <c r="N65" s="57">
        <v>3</v>
      </c>
      <c r="O65" s="45"/>
      <c r="Q65" s="45"/>
      <c r="R65" s="45"/>
    </row>
    <row r="66" spans="1:18" ht="12.75">
      <c r="A66" s="45">
        <v>12</v>
      </c>
      <c r="B66" s="45">
        <v>91</v>
      </c>
      <c r="C66" s="45"/>
      <c r="D66" s="45">
        <v>12</v>
      </c>
      <c r="E66" s="45">
        <v>91</v>
      </c>
      <c r="F66" s="45"/>
      <c r="G66" s="45">
        <v>12</v>
      </c>
      <c r="H66" s="45">
        <v>91</v>
      </c>
      <c r="I66" s="45"/>
      <c r="J66" s="1">
        <v>19</v>
      </c>
      <c r="K66" s="1">
        <v>30</v>
      </c>
      <c r="L66" s="1"/>
      <c r="M66" s="57">
        <v>12</v>
      </c>
      <c r="N66" s="57">
        <v>91</v>
      </c>
      <c r="O66" s="45"/>
      <c r="Q66" s="45"/>
      <c r="R66" s="45"/>
    </row>
    <row r="67" spans="1:18" ht="12.75">
      <c r="A67" s="45">
        <v>54</v>
      </c>
      <c r="B67" s="45">
        <v>15</v>
      </c>
      <c r="C67" s="45"/>
      <c r="D67" s="45">
        <v>54</v>
      </c>
      <c r="E67" s="45">
        <v>15</v>
      </c>
      <c r="F67" s="45"/>
      <c r="G67" s="45">
        <v>54</v>
      </c>
      <c r="H67" s="45">
        <v>15</v>
      </c>
      <c r="I67" s="45"/>
      <c r="J67" s="1">
        <v>22</v>
      </c>
      <c r="K67" s="1">
        <v>1445</v>
      </c>
      <c r="L67" s="1"/>
      <c r="M67" s="57">
        <v>54</v>
      </c>
      <c r="N67" s="57">
        <v>15</v>
      </c>
      <c r="O67" s="45"/>
      <c r="Q67" s="45"/>
      <c r="R67" s="45"/>
    </row>
    <row r="68" spans="1:18" ht="12.75">
      <c r="A68" s="45">
        <v>22</v>
      </c>
      <c r="B68" s="45">
        <v>11</v>
      </c>
      <c r="C68" s="45"/>
      <c r="D68" s="45">
        <v>22</v>
      </c>
      <c r="E68" s="45">
        <v>11</v>
      </c>
      <c r="F68" s="45"/>
      <c r="G68" s="45">
        <v>22</v>
      </c>
      <c r="H68" s="45">
        <v>11</v>
      </c>
      <c r="I68" s="45"/>
      <c r="J68" s="1">
        <v>16</v>
      </c>
      <c r="K68" s="1">
        <v>1</v>
      </c>
      <c r="L68" s="1"/>
      <c r="M68" s="57">
        <v>22</v>
      </c>
      <c r="N68" s="57">
        <v>11</v>
      </c>
      <c r="O68" s="45"/>
      <c r="Q68" s="45"/>
      <c r="R68" s="45"/>
    </row>
    <row r="69" spans="1:18" ht="12.75">
      <c r="A69" s="45">
        <v>57</v>
      </c>
      <c r="B69" s="45">
        <v>23</v>
      </c>
      <c r="C69" s="45"/>
      <c r="D69" s="45">
        <v>57</v>
      </c>
      <c r="E69" s="45">
        <v>23</v>
      </c>
      <c r="F69" s="45"/>
      <c r="G69" s="45">
        <v>57</v>
      </c>
      <c r="H69" s="45">
        <v>23</v>
      </c>
      <c r="I69" s="45"/>
      <c r="J69" s="1">
        <v>18</v>
      </c>
      <c r="K69" s="1">
        <v>19</v>
      </c>
      <c r="L69" s="1"/>
      <c r="M69" s="57">
        <v>57</v>
      </c>
      <c r="N69" s="57">
        <v>23</v>
      </c>
      <c r="O69" s="45"/>
      <c r="Q69" s="45"/>
      <c r="R69" s="45"/>
    </row>
    <row r="70" spans="1:18" ht="12.75">
      <c r="A70" s="45">
        <v>33</v>
      </c>
      <c r="B70" s="45">
        <v>2</v>
      </c>
      <c r="C70" s="45"/>
      <c r="D70" s="45">
        <v>33</v>
      </c>
      <c r="E70" s="45">
        <v>2</v>
      </c>
      <c r="F70" s="45"/>
      <c r="G70" s="45">
        <v>33</v>
      </c>
      <c r="H70" s="45">
        <v>2</v>
      </c>
      <c r="I70" s="45"/>
      <c r="J70" s="1">
        <v>55</v>
      </c>
      <c r="K70" s="1">
        <v>12</v>
      </c>
      <c r="L70" s="1"/>
      <c r="M70" s="57">
        <v>33</v>
      </c>
      <c r="N70" s="57">
        <v>2</v>
      </c>
      <c r="O70" s="45"/>
      <c r="Q70" s="45"/>
      <c r="R70" s="45"/>
    </row>
    <row r="71" spans="1:18" ht="12.75">
      <c r="A71" s="45">
        <v>22</v>
      </c>
      <c r="B71" s="45">
        <v>1</v>
      </c>
      <c r="C71" s="45"/>
      <c r="D71" s="45">
        <v>22</v>
      </c>
      <c r="E71" s="45">
        <v>1</v>
      </c>
      <c r="F71" s="45"/>
      <c r="G71" s="45">
        <v>22</v>
      </c>
      <c r="H71" s="45">
        <v>1</v>
      </c>
      <c r="I71" s="45"/>
      <c r="J71" s="1">
        <v>39</v>
      </c>
      <c r="K71" s="1">
        <v>91</v>
      </c>
      <c r="L71" s="1"/>
      <c r="M71" s="57">
        <v>22</v>
      </c>
      <c r="N71" s="57">
        <v>1</v>
      </c>
      <c r="O71" s="45"/>
      <c r="Q71" s="45"/>
      <c r="R71" s="45"/>
    </row>
    <row r="72" spans="1:18" ht="12.75">
      <c r="A72" s="45">
        <v>15</v>
      </c>
      <c r="B72" s="45">
        <v>10</v>
      </c>
      <c r="C72" s="45"/>
      <c r="D72" s="45">
        <v>15</v>
      </c>
      <c r="E72" s="45">
        <v>10</v>
      </c>
      <c r="F72" s="45"/>
      <c r="G72" s="45">
        <v>15</v>
      </c>
      <c r="H72" s="45">
        <v>10</v>
      </c>
      <c r="I72" s="45"/>
      <c r="J72" s="1">
        <v>3</v>
      </c>
      <c r="K72" s="1">
        <v>11</v>
      </c>
      <c r="L72" s="1"/>
      <c r="M72" s="57">
        <v>15</v>
      </c>
      <c r="N72" s="57">
        <v>10</v>
      </c>
      <c r="O72" s="45"/>
      <c r="Q72" s="45"/>
      <c r="R72" s="45"/>
    </row>
    <row r="73" spans="1:18" ht="12.75">
      <c r="A73" s="45">
        <v>24</v>
      </c>
      <c r="B73" s="45">
        <v>1</v>
      </c>
      <c r="C73" s="45"/>
      <c r="D73" s="45">
        <v>24</v>
      </c>
      <c r="E73" s="45">
        <v>1</v>
      </c>
      <c r="F73" s="45"/>
      <c r="G73" s="45">
        <v>24</v>
      </c>
      <c r="H73" s="45">
        <v>1</v>
      </c>
      <c r="I73" s="45"/>
      <c r="J73" s="1">
        <v>63</v>
      </c>
      <c r="K73" s="1">
        <v>1</v>
      </c>
      <c r="L73" s="1"/>
      <c r="M73" s="57">
        <v>24</v>
      </c>
      <c r="N73" s="57">
        <v>1</v>
      </c>
      <c r="O73" s="45"/>
      <c r="Q73" s="45"/>
      <c r="R73" s="45"/>
    </row>
    <row r="74" spans="1:18" ht="12.75">
      <c r="A74" s="45">
        <v>1</v>
      </c>
      <c r="B74" s="45">
        <v>182</v>
      </c>
      <c r="C74" s="45"/>
      <c r="D74" s="45">
        <v>1</v>
      </c>
      <c r="E74" s="45">
        <v>182</v>
      </c>
      <c r="F74" s="45"/>
      <c r="G74" s="45">
        <v>1</v>
      </c>
      <c r="H74" s="45">
        <v>182</v>
      </c>
      <c r="I74" s="45"/>
      <c r="J74" s="1">
        <v>170</v>
      </c>
      <c r="K74" s="1">
        <v>1</v>
      </c>
      <c r="L74" s="1"/>
      <c r="M74" s="57">
        <v>1</v>
      </c>
      <c r="N74" s="57">
        <v>182</v>
      </c>
      <c r="O74" s="45"/>
      <c r="Q74" s="45"/>
      <c r="R74" s="45"/>
    </row>
    <row r="75" spans="1:18" ht="12.75">
      <c r="A75" s="45">
        <v>18</v>
      </c>
      <c r="B75" s="45">
        <v>40</v>
      </c>
      <c r="C75" s="45"/>
      <c r="D75" s="45">
        <v>18</v>
      </c>
      <c r="E75" s="45">
        <v>40</v>
      </c>
      <c r="F75" s="45"/>
      <c r="G75" s="45">
        <v>18</v>
      </c>
      <c r="H75" s="45">
        <v>40</v>
      </c>
      <c r="I75" s="45"/>
      <c r="J75" s="1">
        <v>117</v>
      </c>
      <c r="K75" s="1">
        <v>8</v>
      </c>
      <c r="L75" s="1"/>
      <c r="M75" s="57">
        <v>18</v>
      </c>
      <c r="N75" s="57">
        <v>40</v>
      </c>
      <c r="O75" s="45"/>
      <c r="Q75" s="45"/>
      <c r="R75" s="45"/>
    </row>
    <row r="76" spans="1:18" ht="12.75">
      <c r="A76" s="45">
        <v>45</v>
      </c>
      <c r="B76" s="45">
        <v>22</v>
      </c>
      <c r="C76" s="45"/>
      <c r="D76" s="45">
        <v>45</v>
      </c>
      <c r="E76" s="45">
        <v>22</v>
      </c>
      <c r="F76" s="45"/>
      <c r="G76" s="45">
        <v>45</v>
      </c>
      <c r="H76" s="45">
        <v>22</v>
      </c>
      <c r="I76" s="45"/>
      <c r="J76" s="1">
        <v>92</v>
      </c>
      <c r="K76" s="1">
        <v>1</v>
      </c>
      <c r="L76" s="1"/>
      <c r="M76" s="57">
        <v>45</v>
      </c>
      <c r="N76" s="57">
        <v>22</v>
      </c>
      <c r="O76" s="45"/>
      <c r="Q76" s="45"/>
      <c r="R76" s="45"/>
    </row>
    <row r="77" spans="1:18" ht="12.75">
      <c r="A77" s="45">
        <v>24</v>
      </c>
      <c r="B77" s="45">
        <v>1</v>
      </c>
      <c r="C77" s="45"/>
      <c r="D77" s="45">
        <v>24</v>
      </c>
      <c r="E77" s="45">
        <v>1</v>
      </c>
      <c r="F77" s="45"/>
      <c r="G77" s="45">
        <v>24</v>
      </c>
      <c r="H77" s="45">
        <v>1</v>
      </c>
      <c r="I77" s="45"/>
      <c r="J77" s="1">
        <v>22</v>
      </c>
      <c r="K77" s="1">
        <v>18</v>
      </c>
      <c r="L77" s="1"/>
      <c r="M77" s="57">
        <v>24</v>
      </c>
      <c r="N77" s="57">
        <v>1</v>
      </c>
      <c r="O77" s="45"/>
      <c r="Q77" s="45"/>
      <c r="R77" s="45"/>
    </row>
    <row r="78" spans="1:18" ht="12.75">
      <c r="A78" s="45">
        <v>91</v>
      </c>
      <c r="B78" s="45">
        <v>91</v>
      </c>
      <c r="C78" s="45"/>
      <c r="D78" s="45">
        <v>91</v>
      </c>
      <c r="E78" s="45">
        <v>91</v>
      </c>
      <c r="F78" s="45"/>
      <c r="G78" s="45">
        <v>91</v>
      </c>
      <c r="H78" s="45">
        <v>91</v>
      </c>
      <c r="I78" s="45"/>
      <c r="J78" s="1">
        <v>80</v>
      </c>
      <c r="K78" s="1">
        <v>1</v>
      </c>
      <c r="L78" s="1"/>
      <c r="M78" s="57">
        <v>91</v>
      </c>
      <c r="N78" s="57">
        <v>91</v>
      </c>
      <c r="O78" s="45"/>
      <c r="Q78" s="45"/>
      <c r="R78" s="45"/>
    </row>
    <row r="79" spans="1:18" ht="12.75">
      <c r="A79" s="45">
        <v>7</v>
      </c>
      <c r="B79" s="45">
        <v>52</v>
      </c>
      <c r="C79" s="45"/>
      <c r="D79" s="45">
        <v>7</v>
      </c>
      <c r="E79" s="45">
        <v>52</v>
      </c>
      <c r="F79" s="45"/>
      <c r="G79" s="45">
        <v>7</v>
      </c>
      <c r="H79" s="45">
        <v>52</v>
      </c>
      <c r="I79" s="45"/>
      <c r="J79" s="1">
        <v>33</v>
      </c>
      <c r="K79" s="1">
        <v>182</v>
      </c>
      <c r="L79" s="1"/>
      <c r="M79" s="57">
        <v>7</v>
      </c>
      <c r="N79" s="57">
        <v>52</v>
      </c>
      <c r="O79" s="45"/>
      <c r="Q79" s="45"/>
      <c r="R79" s="45"/>
    </row>
    <row r="80" spans="1:18" ht="12.75">
      <c r="A80" s="45">
        <v>24</v>
      </c>
      <c r="B80" s="45">
        <v>25</v>
      </c>
      <c r="C80" s="45"/>
      <c r="D80" s="45">
        <v>24</v>
      </c>
      <c r="E80" s="45">
        <v>25</v>
      </c>
      <c r="F80" s="45"/>
      <c r="G80" s="45">
        <v>24</v>
      </c>
      <c r="H80" s="45">
        <v>25</v>
      </c>
      <c r="I80" s="45"/>
      <c r="J80" s="1">
        <v>25</v>
      </c>
      <c r="K80" s="1">
        <v>35</v>
      </c>
      <c r="L80" s="1"/>
      <c r="M80" s="57">
        <v>24</v>
      </c>
      <c r="N80" s="57">
        <v>25</v>
      </c>
      <c r="O80" s="45"/>
      <c r="Q80" s="45"/>
      <c r="R80" s="45"/>
    </row>
    <row r="81" spans="1:18" ht="12.75">
      <c r="A81" s="45">
        <v>91</v>
      </c>
      <c r="B81" s="45">
        <v>91</v>
      </c>
      <c r="C81" s="45"/>
      <c r="D81" s="45">
        <v>91</v>
      </c>
      <c r="E81" s="45">
        <v>91</v>
      </c>
      <c r="F81" s="45"/>
      <c r="G81" s="45">
        <v>91</v>
      </c>
      <c r="H81" s="45">
        <v>91</v>
      </c>
      <c r="I81" s="45"/>
      <c r="J81" s="1">
        <v>56</v>
      </c>
      <c r="K81" s="1">
        <v>21</v>
      </c>
      <c r="L81" s="1"/>
      <c r="M81" s="57">
        <v>91</v>
      </c>
      <c r="N81" s="57">
        <v>91</v>
      </c>
      <c r="O81" s="45"/>
      <c r="Q81" s="45"/>
      <c r="R81" s="45"/>
    </row>
    <row r="82" spans="1:18" ht="12.75">
      <c r="A82" s="45">
        <v>91</v>
      </c>
      <c r="B82" s="45">
        <v>12</v>
      </c>
      <c r="C82" s="45"/>
      <c r="D82" s="45">
        <v>91</v>
      </c>
      <c r="E82" s="45">
        <v>12</v>
      </c>
      <c r="F82" s="45"/>
      <c r="G82" s="45">
        <v>91</v>
      </c>
      <c r="H82" s="45">
        <v>12</v>
      </c>
      <c r="I82" s="45"/>
      <c r="J82" s="1">
        <v>57</v>
      </c>
      <c r="K82" s="1">
        <v>91</v>
      </c>
      <c r="L82" s="1"/>
      <c r="M82" s="57">
        <v>91</v>
      </c>
      <c r="N82" s="57">
        <v>12</v>
      </c>
      <c r="O82" s="45"/>
      <c r="Q82" s="45"/>
      <c r="R82" s="45"/>
    </row>
    <row r="83" spans="1:18" ht="12.75">
      <c r="A83" s="45">
        <v>59</v>
      </c>
      <c r="B83" s="45">
        <v>19</v>
      </c>
      <c r="C83" s="45"/>
      <c r="D83" s="45">
        <v>59</v>
      </c>
      <c r="E83" s="45">
        <v>19</v>
      </c>
      <c r="F83" s="45"/>
      <c r="G83" s="45">
        <v>59</v>
      </c>
      <c r="H83" s="45">
        <v>19</v>
      </c>
      <c r="I83" s="45"/>
      <c r="J83" s="1">
        <v>270</v>
      </c>
      <c r="K83" s="1">
        <v>1</v>
      </c>
      <c r="L83" s="1"/>
      <c r="M83" s="57">
        <v>59</v>
      </c>
      <c r="N83" s="57">
        <v>19</v>
      </c>
      <c r="O83" s="45"/>
      <c r="Q83" s="45"/>
      <c r="R83" s="45"/>
    </row>
    <row r="84" spans="1:18" ht="12.75">
      <c r="A84" s="45">
        <v>43</v>
      </c>
      <c r="B84" s="45">
        <v>17</v>
      </c>
      <c r="C84" s="45"/>
      <c r="D84" s="45">
        <v>43</v>
      </c>
      <c r="E84" s="45">
        <v>17</v>
      </c>
      <c r="F84" s="45"/>
      <c r="G84" s="45">
        <v>43</v>
      </c>
      <c r="H84" s="45">
        <v>17</v>
      </c>
      <c r="I84" s="45"/>
      <c r="J84" s="1">
        <v>92</v>
      </c>
      <c r="K84" s="1">
        <v>1</v>
      </c>
      <c r="L84" s="1"/>
      <c r="M84" s="57">
        <v>43</v>
      </c>
      <c r="N84" s="57">
        <v>17</v>
      </c>
      <c r="O84" s="45"/>
      <c r="Q84" s="45"/>
      <c r="R84" s="45"/>
    </row>
    <row r="85" spans="1:18" ht="12.75">
      <c r="A85" s="45">
        <v>40</v>
      </c>
      <c r="B85" s="45">
        <v>1</v>
      </c>
      <c r="C85" s="45"/>
      <c r="D85" s="45">
        <v>40</v>
      </c>
      <c r="E85" s="45">
        <v>7</v>
      </c>
      <c r="F85" s="45"/>
      <c r="G85" s="45">
        <v>40</v>
      </c>
      <c r="H85" s="45">
        <v>7</v>
      </c>
      <c r="I85" s="45"/>
      <c r="J85" s="1">
        <v>40</v>
      </c>
      <c r="K85" s="1">
        <v>91</v>
      </c>
      <c r="L85" s="1"/>
      <c r="M85" s="57">
        <v>40</v>
      </c>
      <c r="N85" s="57">
        <v>1</v>
      </c>
      <c r="O85" s="45"/>
      <c r="Q85" s="45"/>
      <c r="R85" s="45"/>
    </row>
    <row r="86" spans="1:18" ht="12.75">
      <c r="A86" s="45">
        <v>1</v>
      </c>
      <c r="B86" s="45">
        <v>1</v>
      </c>
      <c r="C86" s="45"/>
      <c r="D86" s="45">
        <v>1</v>
      </c>
      <c r="E86" s="45">
        <v>7</v>
      </c>
      <c r="F86" s="45"/>
      <c r="G86" s="45">
        <v>1</v>
      </c>
      <c r="H86" s="45">
        <v>7</v>
      </c>
      <c r="I86" s="45"/>
      <c r="J86" s="1">
        <v>1</v>
      </c>
      <c r="K86" s="1">
        <v>1</v>
      </c>
      <c r="L86" s="1"/>
      <c r="M86" s="57">
        <v>1</v>
      </c>
      <c r="N86" s="57">
        <v>1</v>
      </c>
      <c r="O86" s="45"/>
      <c r="Q86" s="45"/>
      <c r="R86" s="45"/>
    </row>
    <row r="87" spans="1:18" ht="12.75">
      <c r="A87" s="45">
        <v>25</v>
      </c>
      <c r="B87" s="45">
        <v>38</v>
      </c>
      <c r="C87" s="45"/>
      <c r="D87" s="45">
        <v>25</v>
      </c>
      <c r="E87" s="45">
        <v>38</v>
      </c>
      <c r="F87" s="45"/>
      <c r="G87" s="45">
        <v>25</v>
      </c>
      <c r="H87" s="45">
        <v>38</v>
      </c>
      <c r="I87" s="45"/>
      <c r="J87" s="1">
        <v>3</v>
      </c>
      <c r="K87" s="1">
        <v>13</v>
      </c>
      <c r="L87" s="1"/>
      <c r="M87" s="57">
        <v>25</v>
      </c>
      <c r="N87" s="57">
        <v>38</v>
      </c>
      <c r="O87" s="45"/>
      <c r="Q87" s="45"/>
      <c r="R87" s="45"/>
    </row>
    <row r="88" spans="1:18" ht="12.75">
      <c r="A88" s="45">
        <v>20</v>
      </c>
      <c r="B88" s="45">
        <v>11</v>
      </c>
      <c r="C88" s="45"/>
      <c r="D88" s="45">
        <v>20</v>
      </c>
      <c r="E88" s="45">
        <v>11</v>
      </c>
      <c r="F88" s="45"/>
      <c r="G88" s="45">
        <v>20</v>
      </c>
      <c r="H88" s="45">
        <v>11</v>
      </c>
      <c r="I88" s="45"/>
      <c r="J88" s="1">
        <v>50</v>
      </c>
      <c r="K88" s="1">
        <v>1</v>
      </c>
      <c r="L88" s="1"/>
      <c r="M88" s="57">
        <v>20</v>
      </c>
      <c r="N88" s="57">
        <v>11</v>
      </c>
      <c r="O88" s="45"/>
      <c r="Q88" s="45"/>
      <c r="R88" s="45"/>
    </row>
    <row r="89" spans="1:18" ht="12.75">
      <c r="A89" s="45">
        <v>28</v>
      </c>
      <c r="B89" s="45">
        <v>8</v>
      </c>
      <c r="C89" s="45"/>
      <c r="D89" s="45">
        <v>28</v>
      </c>
      <c r="E89" s="45">
        <v>8</v>
      </c>
      <c r="F89" s="45"/>
      <c r="G89" s="45">
        <v>28</v>
      </c>
      <c r="H89" s="45">
        <v>8</v>
      </c>
      <c r="I89" s="45"/>
      <c r="J89" s="1">
        <v>440</v>
      </c>
      <c r="K89" s="1">
        <v>47</v>
      </c>
      <c r="L89" s="1"/>
      <c r="M89" s="57">
        <v>28</v>
      </c>
      <c r="N89" s="57">
        <v>8</v>
      </c>
      <c r="O89" s="45"/>
      <c r="Q89" s="45"/>
      <c r="R89" s="45"/>
    </row>
    <row r="90" spans="1:18" ht="12.75">
      <c r="A90" s="45">
        <v>33</v>
      </c>
      <c r="B90" s="45">
        <v>26</v>
      </c>
      <c r="C90" s="45"/>
      <c r="D90" s="45">
        <v>33</v>
      </c>
      <c r="E90" s="45">
        <v>26</v>
      </c>
      <c r="F90" s="45"/>
      <c r="G90" s="45">
        <v>33</v>
      </c>
      <c r="H90" s="45">
        <v>26</v>
      </c>
      <c r="I90" s="45"/>
      <c r="J90" s="1">
        <v>31</v>
      </c>
      <c r="K90" s="1">
        <v>17</v>
      </c>
      <c r="L90" s="1"/>
      <c r="M90" s="57">
        <v>33</v>
      </c>
      <c r="N90" s="57">
        <v>26</v>
      </c>
      <c r="O90" s="45"/>
      <c r="Q90" s="45"/>
      <c r="R90" s="45"/>
    </row>
    <row r="91" spans="1:18" ht="12.75">
      <c r="A91" s="45">
        <v>17</v>
      </c>
      <c r="B91" s="45">
        <v>31</v>
      </c>
      <c r="C91" s="45"/>
      <c r="D91" s="45">
        <v>17</v>
      </c>
      <c r="E91" s="45">
        <v>31</v>
      </c>
      <c r="F91" s="45"/>
      <c r="G91" s="45">
        <v>17</v>
      </c>
      <c r="H91" s="45">
        <v>31</v>
      </c>
      <c r="I91" s="45"/>
      <c r="J91" s="1">
        <v>112</v>
      </c>
      <c r="K91" s="1">
        <v>1</v>
      </c>
      <c r="L91" s="1"/>
      <c r="M91" s="57">
        <v>17</v>
      </c>
      <c r="N91" s="57">
        <v>31</v>
      </c>
      <c r="O91" s="45"/>
      <c r="Q91" s="45"/>
      <c r="R91" s="45"/>
    </row>
    <row r="92" spans="1:18" ht="12.75">
      <c r="A92" s="45">
        <v>31</v>
      </c>
      <c r="B92" s="45">
        <v>38</v>
      </c>
      <c r="C92" s="45"/>
      <c r="D92" s="45">
        <v>31</v>
      </c>
      <c r="E92" s="45">
        <v>38</v>
      </c>
      <c r="F92" s="45"/>
      <c r="G92" s="45">
        <v>31</v>
      </c>
      <c r="H92" s="45">
        <v>38</v>
      </c>
      <c r="I92" s="45"/>
      <c r="J92" s="1">
        <v>159</v>
      </c>
      <c r="K92" s="1">
        <v>2</v>
      </c>
      <c r="L92" s="1"/>
      <c r="M92" s="57">
        <v>31</v>
      </c>
      <c r="N92" s="57">
        <v>38</v>
      </c>
      <c r="O92" s="45"/>
      <c r="Q92" s="45"/>
      <c r="R92" s="45"/>
    </row>
    <row r="93" spans="1:18" ht="12.75">
      <c r="A93" s="45">
        <v>91</v>
      </c>
      <c r="B93" s="45">
        <v>1</v>
      </c>
      <c r="C93" s="45"/>
      <c r="D93" s="45">
        <v>91</v>
      </c>
      <c r="E93" s="45">
        <v>1</v>
      </c>
      <c r="F93" s="45"/>
      <c r="G93" s="45">
        <v>91</v>
      </c>
      <c r="H93" s="45">
        <v>1</v>
      </c>
      <c r="I93" s="45"/>
      <c r="J93" s="1">
        <v>70</v>
      </c>
      <c r="K93" s="1">
        <v>1</v>
      </c>
      <c r="L93" s="1"/>
      <c r="M93" s="57">
        <v>91</v>
      </c>
      <c r="N93" s="57">
        <v>1</v>
      </c>
      <c r="O93" s="45"/>
      <c r="Q93" s="45"/>
      <c r="R93" s="45"/>
    </row>
    <row r="94" spans="1:18" ht="12.75">
      <c r="A94" s="45">
        <v>27</v>
      </c>
      <c r="B94" s="45">
        <v>91</v>
      </c>
      <c r="C94" s="45"/>
      <c r="D94" s="45">
        <v>27</v>
      </c>
      <c r="E94" s="45">
        <v>91</v>
      </c>
      <c r="F94" s="45"/>
      <c r="G94" s="45">
        <v>27</v>
      </c>
      <c r="H94" s="45">
        <v>91</v>
      </c>
      <c r="I94" s="45"/>
      <c r="J94" s="1">
        <v>16</v>
      </c>
      <c r="K94" s="1">
        <v>1</v>
      </c>
      <c r="L94" s="1"/>
      <c r="M94" s="57">
        <v>27</v>
      </c>
      <c r="N94" s="57">
        <v>91</v>
      </c>
      <c r="O94" s="45"/>
      <c r="Q94" s="45"/>
      <c r="R94" s="45"/>
    </row>
    <row r="95" spans="1:18" ht="12.75">
      <c r="A95" s="45">
        <v>28</v>
      </c>
      <c r="B95" s="45">
        <v>23</v>
      </c>
      <c r="C95" s="45"/>
      <c r="D95" s="45">
        <v>28</v>
      </c>
      <c r="E95" s="45">
        <v>23</v>
      </c>
      <c r="F95" s="45"/>
      <c r="G95" s="45">
        <v>28</v>
      </c>
      <c r="H95" s="45">
        <v>23</v>
      </c>
      <c r="I95" s="45"/>
      <c r="J95" s="1">
        <v>57</v>
      </c>
      <c r="K95" s="1">
        <v>6</v>
      </c>
      <c r="L95" s="1"/>
      <c r="M95" s="57">
        <v>28</v>
      </c>
      <c r="N95" s="57">
        <v>23</v>
      </c>
      <c r="O95" s="45"/>
      <c r="Q95" s="45"/>
      <c r="R95" s="45"/>
    </row>
    <row r="96" spans="1:18" ht="12.75">
      <c r="A96" s="45">
        <v>23</v>
      </c>
      <c r="B96" s="45">
        <v>18</v>
      </c>
      <c r="C96" s="45"/>
      <c r="D96" s="45">
        <v>23</v>
      </c>
      <c r="E96" s="45">
        <v>18</v>
      </c>
      <c r="F96" s="45"/>
      <c r="G96" s="45">
        <v>23</v>
      </c>
      <c r="H96" s="45">
        <v>18</v>
      </c>
      <c r="I96" s="45"/>
      <c r="J96" s="1">
        <v>103</v>
      </c>
      <c r="K96" s="1">
        <v>21</v>
      </c>
      <c r="L96" s="1"/>
      <c r="M96" s="57">
        <v>23</v>
      </c>
      <c r="N96" s="57">
        <v>18</v>
      </c>
      <c r="O96" s="45"/>
      <c r="Q96" s="45"/>
      <c r="R96" s="45"/>
    </row>
    <row r="97" spans="1:18" ht="12.75">
      <c r="A97" s="45">
        <v>37</v>
      </c>
      <c r="B97" s="45">
        <v>45</v>
      </c>
      <c r="C97" s="45"/>
      <c r="D97" s="45">
        <v>37</v>
      </c>
      <c r="E97" s="45">
        <v>45</v>
      </c>
      <c r="F97" s="45"/>
      <c r="G97" s="45">
        <v>37</v>
      </c>
      <c r="H97" s="45">
        <v>45</v>
      </c>
      <c r="I97" s="45"/>
      <c r="J97" s="1">
        <v>0</v>
      </c>
      <c r="K97" s="1">
        <v>1</v>
      </c>
      <c r="L97" s="1"/>
      <c r="M97" s="57">
        <v>37</v>
      </c>
      <c r="N97" s="57">
        <v>45</v>
      </c>
      <c r="O97" s="45"/>
      <c r="Q97" s="45"/>
      <c r="R97" s="45"/>
    </row>
    <row r="98" spans="1:18" ht="12.75">
      <c r="A98" s="45">
        <v>27</v>
      </c>
      <c r="B98" s="45">
        <v>182</v>
      </c>
      <c r="C98" s="45"/>
      <c r="D98" s="45">
        <v>27</v>
      </c>
      <c r="E98" s="45">
        <v>182</v>
      </c>
      <c r="F98" s="45"/>
      <c r="G98" s="45">
        <v>27</v>
      </c>
      <c r="H98" s="45">
        <v>182</v>
      </c>
      <c r="I98" s="45"/>
      <c r="J98" s="1">
        <v>50</v>
      </c>
      <c r="K98" s="1">
        <v>16</v>
      </c>
      <c r="L98" s="1"/>
      <c r="M98" s="57">
        <v>27</v>
      </c>
      <c r="N98" s="57">
        <v>182</v>
      </c>
      <c r="O98" s="45"/>
      <c r="Q98" s="45"/>
      <c r="R98" s="45"/>
    </row>
    <row r="99" spans="1:18" ht="12.75">
      <c r="A99" s="45">
        <v>91</v>
      </c>
      <c r="B99" s="45">
        <v>36</v>
      </c>
      <c r="C99" s="45"/>
      <c r="D99" s="45">
        <v>91</v>
      </c>
      <c r="E99" s="45">
        <v>36</v>
      </c>
      <c r="F99" s="45"/>
      <c r="G99" s="45">
        <v>91</v>
      </c>
      <c r="H99" s="45">
        <v>36</v>
      </c>
      <c r="I99" s="45"/>
      <c r="J99" s="1">
        <v>86</v>
      </c>
      <c r="K99" s="1">
        <v>1</v>
      </c>
      <c r="L99" s="1"/>
      <c r="M99" s="57">
        <v>91</v>
      </c>
      <c r="N99" s="57">
        <v>36</v>
      </c>
      <c r="O99" s="45"/>
      <c r="Q99" s="45"/>
      <c r="R99" s="45"/>
    </row>
    <row r="100" spans="1:18" ht="12.75">
      <c r="A100" s="45">
        <v>21</v>
      </c>
      <c r="B100" s="45">
        <v>4</v>
      </c>
      <c r="C100" s="45"/>
      <c r="D100" s="45">
        <v>21</v>
      </c>
      <c r="E100" s="45">
        <v>4</v>
      </c>
      <c r="F100" s="45"/>
      <c r="G100" s="45">
        <v>21</v>
      </c>
      <c r="H100" s="45">
        <v>4</v>
      </c>
      <c r="I100" s="45"/>
      <c r="J100" s="1">
        <v>147</v>
      </c>
      <c r="K100" s="1">
        <v>18</v>
      </c>
      <c r="L100" s="1"/>
      <c r="M100" s="57">
        <v>21</v>
      </c>
      <c r="N100" s="57">
        <v>4</v>
      </c>
      <c r="O100" s="45"/>
      <c r="Q100" s="45"/>
      <c r="R100" s="45"/>
    </row>
    <row r="101" spans="1:18" ht="12.75">
      <c r="A101" s="45">
        <v>47</v>
      </c>
      <c r="B101" s="45">
        <v>19</v>
      </c>
      <c r="C101" s="45"/>
      <c r="D101" s="45">
        <v>47</v>
      </c>
      <c r="E101" s="45">
        <v>19</v>
      </c>
      <c r="F101" s="45"/>
      <c r="G101" s="45">
        <v>47</v>
      </c>
      <c r="H101" s="45">
        <v>19</v>
      </c>
      <c r="I101" s="45"/>
      <c r="J101" s="1">
        <v>117</v>
      </c>
      <c r="K101" s="1">
        <v>1</v>
      </c>
      <c r="L101" s="1"/>
      <c r="M101" s="57">
        <v>47</v>
      </c>
      <c r="N101" s="57">
        <v>19</v>
      </c>
      <c r="O101" s="45"/>
      <c r="Q101" s="45"/>
      <c r="R101" s="45"/>
    </row>
    <row r="102" spans="1:18" ht="12.75">
      <c r="A102" s="45">
        <v>1</v>
      </c>
      <c r="B102" s="45">
        <v>25</v>
      </c>
      <c r="C102" s="45"/>
      <c r="D102" s="45">
        <v>1</v>
      </c>
      <c r="E102" s="45">
        <v>25</v>
      </c>
      <c r="F102" s="45"/>
      <c r="G102" s="45">
        <v>1</v>
      </c>
      <c r="H102" s="45">
        <v>25</v>
      </c>
      <c r="I102" s="45"/>
      <c r="J102" s="1">
        <v>140</v>
      </c>
      <c r="K102" s="1">
        <v>1</v>
      </c>
      <c r="L102" s="1"/>
      <c r="M102" s="57">
        <v>1</v>
      </c>
      <c r="N102" s="57">
        <v>25</v>
      </c>
      <c r="O102" s="45"/>
      <c r="Q102" s="45"/>
      <c r="R102" s="45"/>
    </row>
    <row r="103" spans="1:18" ht="12.75">
      <c r="A103" s="45">
        <v>60</v>
      </c>
      <c r="B103" s="45">
        <v>11</v>
      </c>
      <c r="C103" s="45"/>
      <c r="D103" s="45">
        <v>60</v>
      </c>
      <c r="E103" s="45">
        <v>11</v>
      </c>
      <c r="F103" s="45"/>
      <c r="G103" s="45">
        <v>60</v>
      </c>
      <c r="H103" s="45">
        <v>11</v>
      </c>
      <c r="I103" s="45"/>
      <c r="J103" s="1">
        <v>82</v>
      </c>
      <c r="K103" s="1">
        <v>1</v>
      </c>
      <c r="L103" s="1"/>
      <c r="M103" s="57">
        <v>60</v>
      </c>
      <c r="N103" s="57">
        <v>11</v>
      </c>
      <c r="O103" s="45"/>
      <c r="Q103" s="45"/>
      <c r="R103" s="45"/>
    </row>
    <row r="104" spans="1:18" ht="12.75">
      <c r="A104" s="45">
        <v>44</v>
      </c>
      <c r="B104" s="45">
        <v>43</v>
      </c>
      <c r="C104" s="45"/>
      <c r="D104" s="45">
        <v>44</v>
      </c>
      <c r="E104" s="45">
        <v>43</v>
      </c>
      <c r="F104" s="45"/>
      <c r="G104" s="45">
        <v>44</v>
      </c>
      <c r="H104" s="45">
        <v>43</v>
      </c>
      <c r="I104" s="45"/>
      <c r="J104" s="1">
        <v>148</v>
      </c>
      <c r="K104" s="1">
        <v>44</v>
      </c>
      <c r="L104" s="1"/>
      <c r="M104" s="57">
        <v>44</v>
      </c>
      <c r="N104" s="57">
        <v>43</v>
      </c>
      <c r="O104" s="45"/>
      <c r="Q104" s="45"/>
      <c r="R104" s="45"/>
    </row>
    <row r="105" spans="1:18" ht="12.75">
      <c r="A105" s="45">
        <v>91</v>
      </c>
      <c r="B105" s="45">
        <v>1</v>
      </c>
      <c r="C105" s="45"/>
      <c r="D105" s="45">
        <v>91</v>
      </c>
      <c r="E105" s="45">
        <v>1</v>
      </c>
      <c r="F105" s="45"/>
      <c r="G105" s="45">
        <v>91</v>
      </c>
      <c r="H105" s="45">
        <v>1</v>
      </c>
      <c r="I105" s="45"/>
      <c r="J105" s="1">
        <v>4</v>
      </c>
      <c r="K105" s="1">
        <v>1</v>
      </c>
      <c r="L105" s="1"/>
      <c r="M105" s="57">
        <v>91</v>
      </c>
      <c r="N105" s="57">
        <v>1</v>
      </c>
      <c r="O105" s="45"/>
      <c r="Q105" s="45"/>
      <c r="R105" s="45"/>
    </row>
    <row r="106" spans="1:18" ht="12.75">
      <c r="A106" s="45">
        <v>57</v>
      </c>
      <c r="B106" s="45">
        <v>28</v>
      </c>
      <c r="C106" s="45"/>
      <c r="D106" s="45">
        <v>57</v>
      </c>
      <c r="E106" s="45">
        <v>28</v>
      </c>
      <c r="F106" s="45"/>
      <c r="G106" s="45">
        <v>57</v>
      </c>
      <c r="H106" s="45">
        <v>28</v>
      </c>
      <c r="I106" s="45"/>
      <c r="J106" s="1">
        <v>135</v>
      </c>
      <c r="K106" s="1">
        <v>11</v>
      </c>
      <c r="L106" s="1"/>
      <c r="M106" s="57">
        <v>57</v>
      </c>
      <c r="N106" s="57">
        <v>28</v>
      </c>
      <c r="O106" s="45"/>
      <c r="Q106" s="45"/>
      <c r="R106" s="45"/>
    </row>
    <row r="107" spans="1:18" ht="12.75">
      <c r="A107" s="45">
        <v>19</v>
      </c>
      <c r="B107" s="45">
        <v>16</v>
      </c>
      <c r="C107" s="45"/>
      <c r="D107" s="45">
        <v>19</v>
      </c>
      <c r="E107" s="45">
        <v>16</v>
      </c>
      <c r="F107" s="45"/>
      <c r="G107" s="45">
        <v>19</v>
      </c>
      <c r="H107" s="45">
        <v>16</v>
      </c>
      <c r="I107" s="45"/>
      <c r="J107" s="1">
        <v>82</v>
      </c>
      <c r="K107" s="1">
        <v>50</v>
      </c>
      <c r="L107" s="1"/>
      <c r="M107" s="57">
        <v>19</v>
      </c>
      <c r="N107" s="57">
        <v>16</v>
      </c>
      <c r="O107" s="45"/>
      <c r="Q107" s="45"/>
      <c r="R107" s="45"/>
    </row>
    <row r="108" spans="1:18" ht="12.75">
      <c r="A108" s="45">
        <v>39</v>
      </c>
      <c r="B108" s="45">
        <v>26</v>
      </c>
      <c r="C108" s="45"/>
      <c r="D108" s="45">
        <v>39</v>
      </c>
      <c r="E108" s="45">
        <v>26</v>
      </c>
      <c r="G108" s="45">
        <v>39</v>
      </c>
      <c r="H108" s="45">
        <v>26</v>
      </c>
      <c r="I108" s="45"/>
      <c r="J108" s="1">
        <v>32</v>
      </c>
      <c r="K108" s="1">
        <v>4</v>
      </c>
      <c r="L108" s="1"/>
      <c r="M108" s="57">
        <v>39</v>
      </c>
      <c r="N108" s="57">
        <v>26</v>
      </c>
      <c r="O108" s="45"/>
      <c r="Q108" s="45"/>
      <c r="R108" s="45"/>
    </row>
    <row r="109" spans="1:18" ht="12.75">
      <c r="A109" s="45">
        <v>26</v>
      </c>
      <c r="B109" s="45">
        <v>14</v>
      </c>
      <c r="C109" s="45"/>
      <c r="D109" s="45">
        <v>26</v>
      </c>
      <c r="E109" s="45">
        <v>14</v>
      </c>
      <c r="G109" s="45">
        <v>26</v>
      </c>
      <c r="H109" s="45">
        <v>14</v>
      </c>
      <c r="I109" s="45"/>
      <c r="J109" s="1">
        <v>210</v>
      </c>
      <c r="K109" s="1">
        <v>17</v>
      </c>
      <c r="L109" s="1"/>
      <c r="M109" s="57">
        <v>26</v>
      </c>
      <c r="N109" s="57">
        <v>14</v>
      </c>
      <c r="O109" s="45"/>
      <c r="Q109" s="45"/>
      <c r="R109" s="45"/>
    </row>
    <row r="110" spans="1:18" ht="12.75">
      <c r="A110" s="45">
        <v>40</v>
      </c>
      <c r="B110" s="45">
        <v>55</v>
      </c>
      <c r="C110" s="45"/>
      <c r="D110" s="45">
        <v>40</v>
      </c>
      <c r="E110" s="45">
        <v>55</v>
      </c>
      <c r="G110" s="45">
        <v>40</v>
      </c>
      <c r="H110" s="45">
        <v>55</v>
      </c>
      <c r="I110" s="45"/>
      <c r="J110" s="1">
        <v>21</v>
      </c>
      <c r="K110" s="1">
        <v>1</v>
      </c>
      <c r="L110" s="1"/>
      <c r="M110" s="57">
        <v>40</v>
      </c>
      <c r="N110" s="57">
        <v>55</v>
      </c>
      <c r="O110" s="45"/>
      <c r="Q110" s="45"/>
      <c r="R110" s="45"/>
    </row>
    <row r="111" spans="1:18" ht="12.75">
      <c r="A111" s="45">
        <v>5</v>
      </c>
      <c r="B111" s="45">
        <v>13</v>
      </c>
      <c r="C111" s="45"/>
      <c r="D111" s="45">
        <v>5</v>
      </c>
      <c r="E111" s="45">
        <v>13</v>
      </c>
      <c r="G111" s="45">
        <v>5</v>
      </c>
      <c r="H111" s="45">
        <v>13</v>
      </c>
      <c r="I111" s="45"/>
      <c r="J111" s="1">
        <v>570</v>
      </c>
      <c r="K111" s="1">
        <v>1</v>
      </c>
      <c r="L111" s="1"/>
      <c r="M111" s="57">
        <v>5</v>
      </c>
      <c r="N111" s="57">
        <v>13</v>
      </c>
      <c r="O111" s="45"/>
      <c r="Q111" s="45"/>
      <c r="R111" s="45"/>
    </row>
    <row r="112" spans="1:18" ht="12.75">
      <c r="A112" s="45">
        <v>11</v>
      </c>
      <c r="B112" s="45">
        <v>37</v>
      </c>
      <c r="C112" s="45"/>
      <c r="D112" s="45">
        <v>11</v>
      </c>
      <c r="E112" s="45">
        <v>37</v>
      </c>
      <c r="G112" s="45">
        <v>11</v>
      </c>
      <c r="H112" s="45">
        <v>37</v>
      </c>
      <c r="I112" s="45"/>
      <c r="J112" s="1">
        <v>132</v>
      </c>
      <c r="K112" s="1">
        <v>18</v>
      </c>
      <c r="L112" s="1"/>
      <c r="M112" s="57">
        <v>11</v>
      </c>
      <c r="N112" s="57">
        <v>37</v>
      </c>
      <c r="O112" s="45"/>
      <c r="Q112" s="45"/>
      <c r="R112" s="45"/>
    </row>
    <row r="113" spans="1:18" ht="12.75">
      <c r="A113" s="45">
        <v>91</v>
      </c>
      <c r="B113" s="45">
        <v>1</v>
      </c>
      <c r="C113" s="45"/>
      <c r="D113" s="45">
        <v>91</v>
      </c>
      <c r="E113" s="45">
        <v>128</v>
      </c>
      <c r="G113" s="45">
        <v>91</v>
      </c>
      <c r="H113" s="45">
        <v>128</v>
      </c>
      <c r="I113" s="45"/>
      <c r="J113" s="1">
        <v>16</v>
      </c>
      <c r="K113" s="1">
        <v>1</v>
      </c>
      <c r="L113" s="1"/>
      <c r="M113" s="57">
        <v>91</v>
      </c>
      <c r="N113" s="57">
        <v>1</v>
      </c>
      <c r="O113" s="45"/>
      <c r="Q113" s="45"/>
      <c r="R113" s="45"/>
    </row>
    <row r="114" spans="1:18" ht="12.75">
      <c r="A114" s="45">
        <v>21</v>
      </c>
      <c r="B114" s="45">
        <v>1</v>
      </c>
      <c r="C114" s="45"/>
      <c r="D114" s="45">
        <v>21</v>
      </c>
      <c r="E114" s="45">
        <v>64</v>
      </c>
      <c r="G114" s="45">
        <v>21</v>
      </c>
      <c r="H114" s="45">
        <v>64</v>
      </c>
      <c r="I114" s="45"/>
      <c r="J114" s="1">
        <v>26</v>
      </c>
      <c r="K114" s="1">
        <v>50</v>
      </c>
      <c r="L114" s="1"/>
      <c r="M114" s="57">
        <v>21</v>
      </c>
      <c r="N114" s="57">
        <v>1</v>
      </c>
      <c r="O114" s="45"/>
      <c r="Q114" s="45"/>
      <c r="R114" s="45"/>
    </row>
    <row r="115" spans="1:18" ht="12.75">
      <c r="A115" s="45">
        <v>91</v>
      </c>
      <c r="B115" s="45">
        <v>182</v>
      </c>
      <c r="C115" s="45"/>
      <c r="D115" s="45">
        <v>91</v>
      </c>
      <c r="E115" s="45">
        <v>182</v>
      </c>
      <c r="G115" s="45">
        <v>91</v>
      </c>
      <c r="H115" s="45">
        <v>182</v>
      </c>
      <c r="I115" s="45"/>
      <c r="J115" s="1">
        <v>0</v>
      </c>
      <c r="K115" s="1">
        <v>24</v>
      </c>
      <c r="L115" s="1"/>
      <c r="M115" s="57">
        <v>91</v>
      </c>
      <c r="N115" s="57">
        <v>182</v>
      </c>
      <c r="O115" s="45"/>
      <c r="Q115" s="45"/>
      <c r="R115" s="45"/>
    </row>
    <row r="116" spans="1:18" ht="12.75">
      <c r="A116" s="45">
        <v>63</v>
      </c>
      <c r="B116" s="45">
        <v>35</v>
      </c>
      <c r="C116" s="45"/>
      <c r="D116" s="45">
        <v>63</v>
      </c>
      <c r="E116" s="45">
        <v>35</v>
      </c>
      <c r="G116" s="45">
        <v>63</v>
      </c>
      <c r="H116" s="45">
        <v>35</v>
      </c>
      <c r="I116" s="45"/>
      <c r="J116" s="1">
        <v>38</v>
      </c>
      <c r="K116" s="1">
        <v>28</v>
      </c>
      <c r="L116" s="1"/>
      <c r="M116" s="57">
        <v>63</v>
      </c>
      <c r="N116" s="57">
        <v>35</v>
      </c>
      <c r="O116" s="45"/>
      <c r="Q116" s="45"/>
      <c r="R116" s="45"/>
    </row>
    <row r="117" spans="1:18" ht="12.75">
      <c r="A117" s="45">
        <v>16</v>
      </c>
      <c r="B117" s="45">
        <v>3</v>
      </c>
      <c r="C117" s="45"/>
      <c r="D117" s="45">
        <v>16</v>
      </c>
      <c r="E117" s="45">
        <v>3</v>
      </c>
      <c r="G117" s="45">
        <v>16</v>
      </c>
      <c r="H117" s="45">
        <v>3</v>
      </c>
      <c r="I117" s="45"/>
      <c r="J117" s="1">
        <v>50</v>
      </c>
      <c r="K117" s="1">
        <v>1</v>
      </c>
      <c r="L117" s="1"/>
      <c r="M117" s="57">
        <v>16</v>
      </c>
      <c r="N117" s="57">
        <v>3</v>
      </c>
      <c r="O117" s="45"/>
      <c r="Q117" s="45"/>
      <c r="R117" s="45"/>
    </row>
    <row r="118" spans="1:18" ht="12.75">
      <c r="A118" s="45">
        <v>62</v>
      </c>
      <c r="B118" s="45">
        <v>39</v>
      </c>
      <c r="C118" s="45"/>
      <c r="D118" s="45">
        <v>62</v>
      </c>
      <c r="E118" s="45">
        <v>39</v>
      </c>
      <c r="G118" s="45">
        <v>62</v>
      </c>
      <c r="H118" s="45">
        <v>39</v>
      </c>
      <c r="I118" s="45"/>
      <c r="J118" s="1">
        <v>145</v>
      </c>
      <c r="K118" s="1">
        <v>48</v>
      </c>
      <c r="L118" s="1"/>
      <c r="M118" s="57">
        <v>62</v>
      </c>
      <c r="N118" s="57">
        <v>39</v>
      </c>
      <c r="O118" s="45"/>
      <c r="Q118" s="45"/>
      <c r="R118" s="45"/>
    </row>
    <row r="119" spans="1:18" ht="12.75">
      <c r="A119" s="45">
        <v>37</v>
      </c>
      <c r="B119" s="45">
        <v>48</v>
      </c>
      <c r="C119" s="45"/>
      <c r="D119" s="45">
        <v>37</v>
      </c>
      <c r="E119" s="45">
        <v>48</v>
      </c>
      <c r="G119" s="45">
        <v>37</v>
      </c>
      <c r="H119" s="45">
        <v>48</v>
      </c>
      <c r="I119" s="45"/>
      <c r="J119" s="1">
        <v>88</v>
      </c>
      <c r="K119" s="1">
        <v>40</v>
      </c>
      <c r="L119" s="1"/>
      <c r="M119" s="57">
        <v>37</v>
      </c>
      <c r="N119" s="57">
        <v>48</v>
      </c>
      <c r="O119" s="45"/>
      <c r="Q119" s="45"/>
      <c r="R119" s="45"/>
    </row>
    <row r="120" spans="1:18" ht="12.75">
      <c r="A120" s="45">
        <v>91</v>
      </c>
      <c r="B120" s="45">
        <v>27</v>
      </c>
      <c r="C120" s="45"/>
      <c r="D120" s="45">
        <v>91</v>
      </c>
      <c r="E120" s="45">
        <v>27</v>
      </c>
      <c r="G120" s="45">
        <v>91</v>
      </c>
      <c r="H120" s="45">
        <v>27</v>
      </c>
      <c r="I120" s="45"/>
      <c r="J120" s="1">
        <v>26</v>
      </c>
      <c r="K120" s="1">
        <v>1</v>
      </c>
      <c r="L120" s="1"/>
      <c r="M120" s="57">
        <v>91</v>
      </c>
      <c r="N120" s="57">
        <v>27</v>
      </c>
      <c r="O120" s="45"/>
      <c r="Q120" s="45"/>
      <c r="R120" s="45"/>
    </row>
    <row r="121" spans="1:18" ht="12.75">
      <c r="A121" s="45">
        <v>91</v>
      </c>
      <c r="B121" s="45">
        <v>21</v>
      </c>
      <c r="C121" s="45"/>
      <c r="D121" s="45">
        <v>91</v>
      </c>
      <c r="E121" s="45">
        <v>21</v>
      </c>
      <c r="G121" s="45">
        <v>91</v>
      </c>
      <c r="H121" s="45">
        <v>21</v>
      </c>
      <c r="I121" s="45"/>
      <c r="J121" s="1">
        <v>8</v>
      </c>
      <c r="K121" s="1">
        <v>31</v>
      </c>
      <c r="L121" s="1"/>
      <c r="M121" s="57">
        <v>91</v>
      </c>
      <c r="N121" s="57">
        <v>21</v>
      </c>
      <c r="O121" s="45"/>
      <c r="Q121" s="45"/>
      <c r="R121" s="45"/>
    </row>
    <row r="122" spans="1:18" ht="12.75">
      <c r="A122" s="45">
        <v>35</v>
      </c>
      <c r="B122" s="45">
        <v>18</v>
      </c>
      <c r="C122" s="45"/>
      <c r="D122" s="45">
        <v>35</v>
      </c>
      <c r="E122" s="45">
        <v>18</v>
      </c>
      <c r="G122" s="45">
        <v>35</v>
      </c>
      <c r="H122" s="45">
        <v>18</v>
      </c>
      <c r="I122" s="45"/>
      <c r="J122" s="1">
        <v>59</v>
      </c>
      <c r="K122" s="1">
        <v>1</v>
      </c>
      <c r="L122" s="1"/>
      <c r="M122" s="57">
        <v>35</v>
      </c>
      <c r="N122" s="57">
        <v>18</v>
      </c>
      <c r="O122" s="45"/>
      <c r="Q122" s="45"/>
      <c r="R122" s="45"/>
    </row>
    <row r="123" spans="1:18" ht="12.75">
      <c r="A123" s="45">
        <v>43</v>
      </c>
      <c r="B123" s="45">
        <v>5</v>
      </c>
      <c r="C123" s="45"/>
      <c r="D123" s="45">
        <v>43</v>
      </c>
      <c r="E123" s="45">
        <v>64</v>
      </c>
      <c r="G123" s="45">
        <v>43</v>
      </c>
      <c r="H123" s="45">
        <v>64</v>
      </c>
      <c r="I123" s="45"/>
      <c r="J123" s="1">
        <v>31</v>
      </c>
      <c r="K123" s="1">
        <v>1</v>
      </c>
      <c r="L123" s="1"/>
      <c r="M123" s="57">
        <v>43</v>
      </c>
      <c r="N123" s="57">
        <v>5</v>
      </c>
      <c r="O123" s="45"/>
      <c r="Q123" s="45"/>
      <c r="R123" s="45"/>
    </row>
    <row r="124" spans="1:18" ht="12.75">
      <c r="A124" s="45">
        <v>21</v>
      </c>
      <c r="B124" s="45">
        <v>46</v>
      </c>
      <c r="C124" s="45"/>
      <c r="D124" s="45">
        <v>21</v>
      </c>
      <c r="E124" s="45">
        <v>46</v>
      </c>
      <c r="G124" s="45">
        <v>21</v>
      </c>
      <c r="H124" s="45">
        <v>46</v>
      </c>
      <c r="I124" s="45"/>
      <c r="J124" s="1">
        <v>85</v>
      </c>
      <c r="K124" s="1">
        <v>18</v>
      </c>
      <c r="L124" s="1"/>
      <c r="M124" s="57">
        <v>21</v>
      </c>
      <c r="N124" s="57">
        <v>46</v>
      </c>
      <c r="O124" s="45"/>
      <c r="Q124" s="45"/>
      <c r="R124" s="45"/>
    </row>
    <row r="125" spans="1:18" ht="12.75">
      <c r="A125" s="45">
        <v>6</v>
      </c>
      <c r="B125" s="45">
        <v>63</v>
      </c>
      <c r="C125" s="45"/>
      <c r="D125" s="45">
        <v>6</v>
      </c>
      <c r="E125" s="45">
        <v>63</v>
      </c>
      <c r="G125" s="45">
        <v>6</v>
      </c>
      <c r="H125" s="45">
        <v>63</v>
      </c>
      <c r="I125" s="45"/>
      <c r="J125" s="1">
        <v>2</v>
      </c>
      <c r="K125" s="1">
        <v>1</v>
      </c>
      <c r="L125" s="1"/>
      <c r="M125" s="57">
        <v>6</v>
      </c>
      <c r="N125" s="57">
        <v>63</v>
      </c>
      <c r="O125" s="45"/>
      <c r="Q125" s="45"/>
      <c r="R125" s="45"/>
    </row>
    <row r="126" spans="1:18" ht="12.75">
      <c r="A126" s="45">
        <v>91</v>
      </c>
      <c r="B126" s="45">
        <v>30</v>
      </c>
      <c r="C126" s="45"/>
      <c r="D126" s="45">
        <v>91</v>
      </c>
      <c r="E126" s="45">
        <v>30</v>
      </c>
      <c r="G126" s="45">
        <v>91</v>
      </c>
      <c r="H126" s="45">
        <v>30</v>
      </c>
      <c r="I126" s="45"/>
      <c r="J126" s="1">
        <v>11</v>
      </c>
      <c r="K126" s="1">
        <v>1</v>
      </c>
      <c r="L126" s="1"/>
      <c r="M126" s="57">
        <v>91</v>
      </c>
      <c r="N126" s="57">
        <v>30</v>
      </c>
      <c r="O126" s="45"/>
      <c r="Q126" s="45"/>
      <c r="R126" s="45"/>
    </row>
    <row r="127" spans="1:18" ht="12.75">
      <c r="A127" s="45">
        <v>22</v>
      </c>
      <c r="B127" s="45">
        <v>24</v>
      </c>
      <c r="C127" s="45"/>
      <c r="D127" s="45">
        <v>22</v>
      </c>
      <c r="E127" s="45">
        <v>24</v>
      </c>
      <c r="G127" s="45">
        <v>22</v>
      </c>
      <c r="H127" s="45">
        <v>24</v>
      </c>
      <c r="I127" s="45"/>
      <c r="J127" s="1">
        <v>42</v>
      </c>
      <c r="K127" s="1">
        <v>91</v>
      </c>
      <c r="L127" s="1"/>
      <c r="M127" s="57">
        <v>22</v>
      </c>
      <c r="N127" s="57">
        <v>24</v>
      </c>
      <c r="O127" s="45"/>
      <c r="Q127" s="45"/>
      <c r="R127" s="45"/>
    </row>
    <row r="128" spans="1:18" ht="12.75">
      <c r="A128" s="45">
        <v>24</v>
      </c>
      <c r="B128" s="45">
        <v>12</v>
      </c>
      <c r="C128" s="45"/>
      <c r="D128" s="45">
        <v>24</v>
      </c>
      <c r="E128" s="45">
        <v>12</v>
      </c>
      <c r="G128" s="45">
        <v>24</v>
      </c>
      <c r="H128" s="45">
        <v>12</v>
      </c>
      <c r="I128" s="45"/>
      <c r="J128" s="1">
        <v>6</v>
      </c>
      <c r="K128" s="1">
        <v>1</v>
      </c>
      <c r="L128" s="1"/>
      <c r="M128" s="57">
        <v>24</v>
      </c>
      <c r="N128" s="57">
        <v>12</v>
      </c>
      <c r="O128" s="45"/>
      <c r="Q128" s="45"/>
      <c r="R128" s="45"/>
    </row>
    <row r="129" spans="1:18" ht="12.75">
      <c r="A129" s="45">
        <v>40</v>
      </c>
      <c r="B129" s="45">
        <v>23</v>
      </c>
      <c r="C129" s="45"/>
      <c r="D129" s="45">
        <v>40</v>
      </c>
      <c r="E129" s="45">
        <v>23</v>
      </c>
      <c r="G129" s="45">
        <v>40</v>
      </c>
      <c r="H129" s="45">
        <v>23</v>
      </c>
      <c r="I129" s="45"/>
      <c r="J129" s="1">
        <v>240</v>
      </c>
      <c r="K129" s="1">
        <v>50</v>
      </c>
      <c r="L129" s="1"/>
      <c r="M129" s="57">
        <v>40</v>
      </c>
      <c r="N129" s="57">
        <v>23</v>
      </c>
      <c r="O129" s="45"/>
      <c r="Q129" s="45"/>
      <c r="R129" s="45"/>
    </row>
    <row r="130" spans="1:18" ht="12.75">
      <c r="A130" s="45">
        <v>91</v>
      </c>
      <c r="B130" s="45">
        <v>38</v>
      </c>
      <c r="C130" s="45"/>
      <c r="D130" s="45">
        <v>91</v>
      </c>
      <c r="E130" s="45">
        <v>38</v>
      </c>
      <c r="G130" s="45">
        <v>91</v>
      </c>
      <c r="H130" s="45">
        <v>38</v>
      </c>
      <c r="I130" s="45"/>
      <c r="J130" s="1">
        <v>141</v>
      </c>
      <c r="K130" s="1">
        <v>29</v>
      </c>
      <c r="L130" s="1"/>
      <c r="M130" s="57">
        <v>91</v>
      </c>
      <c r="N130" s="57">
        <v>38</v>
      </c>
      <c r="O130" s="45"/>
      <c r="Q130" s="45"/>
      <c r="R130" s="45"/>
    </row>
    <row r="131" spans="1:18" ht="12.75">
      <c r="A131" s="45">
        <v>91</v>
      </c>
      <c r="B131" s="45">
        <v>1</v>
      </c>
      <c r="C131" s="45"/>
      <c r="D131" s="45">
        <v>91</v>
      </c>
      <c r="E131" s="45">
        <v>40</v>
      </c>
      <c r="G131" s="45">
        <v>91</v>
      </c>
      <c r="H131" s="45">
        <v>40</v>
      </c>
      <c r="I131" s="45"/>
      <c r="J131" s="1">
        <v>43</v>
      </c>
      <c r="K131" s="1">
        <v>1</v>
      </c>
      <c r="L131" s="1"/>
      <c r="M131" s="57">
        <v>91</v>
      </c>
      <c r="N131" s="57">
        <v>1</v>
      </c>
      <c r="O131" s="45"/>
      <c r="Q131" s="45"/>
      <c r="R131" s="45"/>
    </row>
    <row r="132" spans="1:18" ht="12.75">
      <c r="A132" s="45">
        <v>61</v>
      </c>
      <c r="B132" s="45">
        <v>182</v>
      </c>
      <c r="C132" s="45"/>
      <c r="D132" s="45">
        <v>61</v>
      </c>
      <c r="E132" s="45">
        <v>182</v>
      </c>
      <c r="G132" s="45">
        <v>61</v>
      </c>
      <c r="H132" s="45">
        <v>182</v>
      </c>
      <c r="I132" s="45"/>
      <c r="J132" s="1">
        <v>4</v>
      </c>
      <c r="K132" s="1">
        <v>1</v>
      </c>
      <c r="L132" s="1"/>
      <c r="M132" s="57">
        <v>61</v>
      </c>
      <c r="N132" s="57">
        <v>182</v>
      </c>
      <c r="O132" s="45"/>
      <c r="Q132" s="45"/>
      <c r="R132" s="45"/>
    </row>
    <row r="133" spans="1:18" ht="12.75">
      <c r="A133" s="45">
        <v>25</v>
      </c>
      <c r="B133" s="45">
        <v>27</v>
      </c>
      <c r="C133" s="45"/>
      <c r="D133" s="45">
        <v>25</v>
      </c>
      <c r="E133" s="45">
        <v>27</v>
      </c>
      <c r="G133" s="45">
        <v>25</v>
      </c>
      <c r="H133" s="45">
        <v>27</v>
      </c>
      <c r="I133" s="45"/>
      <c r="J133" s="1">
        <v>13</v>
      </c>
      <c r="K133" s="1">
        <v>1</v>
      </c>
      <c r="L133" s="1"/>
      <c r="M133" s="57">
        <v>25</v>
      </c>
      <c r="N133" s="57">
        <v>27</v>
      </c>
      <c r="O133" s="45"/>
      <c r="Q133" s="45"/>
      <c r="R133" s="45"/>
    </row>
    <row r="134" spans="1:18" ht="12.75">
      <c r="A134" s="45">
        <v>33</v>
      </c>
      <c r="B134" s="45">
        <v>19</v>
      </c>
      <c r="C134" s="45"/>
      <c r="D134" s="45">
        <v>33</v>
      </c>
      <c r="E134" s="45">
        <v>19</v>
      </c>
      <c r="G134" s="45">
        <v>33</v>
      </c>
      <c r="H134" s="45">
        <v>19</v>
      </c>
      <c r="I134" s="45"/>
      <c r="J134" s="1">
        <v>7</v>
      </c>
      <c r="K134" s="1">
        <v>49</v>
      </c>
      <c r="L134" s="1"/>
      <c r="M134" s="57">
        <v>33</v>
      </c>
      <c r="N134" s="57">
        <v>19</v>
      </c>
      <c r="O134" s="45"/>
      <c r="Q134" s="45"/>
      <c r="R134" s="45"/>
    </row>
    <row r="135" spans="1:18" ht="12.75">
      <c r="A135" s="45">
        <v>18</v>
      </c>
      <c r="B135" s="45">
        <v>33</v>
      </c>
      <c r="C135" s="45"/>
      <c r="D135" s="45">
        <v>18</v>
      </c>
      <c r="E135" s="45">
        <v>33</v>
      </c>
      <c r="G135" s="45">
        <v>18</v>
      </c>
      <c r="H135" s="45">
        <v>33</v>
      </c>
      <c r="I135" s="45"/>
      <c r="J135" s="1">
        <v>54</v>
      </c>
      <c r="K135" s="1">
        <v>1</v>
      </c>
      <c r="L135" s="1"/>
      <c r="M135" s="57">
        <v>18</v>
      </c>
      <c r="N135" s="57">
        <v>33</v>
      </c>
      <c r="O135" s="45"/>
      <c r="Q135" s="45"/>
      <c r="R135" s="45"/>
    </row>
    <row r="136" spans="1:18" ht="12.75">
      <c r="A136" s="45">
        <v>28</v>
      </c>
      <c r="B136" s="45">
        <v>56</v>
      </c>
      <c r="C136" s="45"/>
      <c r="D136" s="45">
        <v>28</v>
      </c>
      <c r="E136" s="45">
        <v>56</v>
      </c>
      <c r="G136" s="45">
        <v>28</v>
      </c>
      <c r="H136" s="45">
        <v>56</v>
      </c>
      <c r="I136" s="45"/>
      <c r="J136" s="1">
        <v>127</v>
      </c>
      <c r="K136" s="1">
        <v>58</v>
      </c>
      <c r="L136" s="1"/>
      <c r="M136" s="57">
        <v>28</v>
      </c>
      <c r="N136" s="57">
        <v>56</v>
      </c>
      <c r="O136" s="45"/>
      <c r="Q136" s="45"/>
      <c r="R136" s="45"/>
    </row>
    <row r="137" spans="1:18" ht="12.75">
      <c r="A137" s="45">
        <v>15</v>
      </c>
      <c r="B137" s="45">
        <v>43</v>
      </c>
      <c r="C137" s="45"/>
      <c r="D137" s="45">
        <v>15</v>
      </c>
      <c r="E137" s="45">
        <v>43</v>
      </c>
      <c r="G137" s="45">
        <v>15</v>
      </c>
      <c r="H137" s="45">
        <v>43</v>
      </c>
      <c r="I137" s="45"/>
      <c r="J137" s="1">
        <v>135</v>
      </c>
      <c r="K137" s="1">
        <v>1</v>
      </c>
      <c r="L137" s="1"/>
      <c r="M137" s="57">
        <v>15</v>
      </c>
      <c r="N137" s="57">
        <v>43</v>
      </c>
      <c r="O137" s="45"/>
      <c r="Q137" s="45"/>
      <c r="R137" s="45"/>
    </row>
    <row r="138" spans="1:18" ht="12.75">
      <c r="A138" s="45">
        <v>91</v>
      </c>
      <c r="B138" s="45">
        <v>38</v>
      </c>
      <c r="C138" s="45"/>
      <c r="D138" s="45">
        <v>91</v>
      </c>
      <c r="E138" s="45">
        <v>38</v>
      </c>
      <c r="G138" s="45">
        <v>91</v>
      </c>
      <c r="H138" s="45">
        <v>38</v>
      </c>
      <c r="I138" s="45"/>
      <c r="J138" s="1">
        <v>1</v>
      </c>
      <c r="K138" s="1">
        <v>34</v>
      </c>
      <c r="L138" s="1"/>
      <c r="M138" s="57">
        <v>91</v>
      </c>
      <c r="N138" s="57">
        <v>38</v>
      </c>
      <c r="O138" s="45"/>
      <c r="Q138" s="45"/>
      <c r="R138" s="45"/>
    </row>
    <row r="139" spans="1:18" ht="12.75">
      <c r="A139" s="45">
        <v>24</v>
      </c>
      <c r="B139" s="45">
        <v>46</v>
      </c>
      <c r="C139" s="45"/>
      <c r="D139" s="45">
        <v>24</v>
      </c>
      <c r="E139" s="45">
        <v>46</v>
      </c>
      <c r="G139" s="45">
        <v>24</v>
      </c>
      <c r="H139" s="45">
        <v>46</v>
      </c>
      <c r="I139" s="45"/>
      <c r="J139" s="1">
        <v>51</v>
      </c>
      <c r="K139" s="1">
        <v>1</v>
      </c>
      <c r="L139" s="1"/>
      <c r="M139" s="57">
        <v>24</v>
      </c>
      <c r="N139" s="57">
        <v>46</v>
      </c>
      <c r="O139" s="45"/>
      <c r="Q139" s="45"/>
      <c r="R139" s="45"/>
    </row>
    <row r="140" spans="1:18" ht="12.75">
      <c r="A140" s="45">
        <v>45</v>
      </c>
      <c r="B140" s="45">
        <v>31</v>
      </c>
      <c r="C140" s="45"/>
      <c r="D140" s="45">
        <v>45</v>
      </c>
      <c r="E140" s="45">
        <v>31</v>
      </c>
      <c r="G140" s="45">
        <v>45</v>
      </c>
      <c r="H140" s="45">
        <v>31</v>
      </c>
      <c r="I140" s="45"/>
      <c r="J140" s="1">
        <v>520</v>
      </c>
      <c r="K140" s="1">
        <v>91</v>
      </c>
      <c r="L140" s="1"/>
      <c r="M140" s="57">
        <v>45</v>
      </c>
      <c r="N140" s="57">
        <v>31</v>
      </c>
      <c r="O140" s="45"/>
      <c r="Q140" s="45"/>
      <c r="R140" s="45"/>
    </row>
    <row r="141" spans="1:18" ht="12.75">
      <c r="A141" s="45">
        <v>1</v>
      </c>
      <c r="B141" s="45">
        <v>1</v>
      </c>
      <c r="C141" s="45"/>
      <c r="D141" s="45">
        <v>1</v>
      </c>
      <c r="E141" s="45">
        <v>45</v>
      </c>
      <c r="G141" s="45">
        <v>1</v>
      </c>
      <c r="H141" s="45">
        <v>45</v>
      </c>
      <c r="I141" s="45"/>
      <c r="J141" s="1">
        <v>19</v>
      </c>
      <c r="K141" s="1">
        <v>1</v>
      </c>
      <c r="L141" s="1"/>
      <c r="M141" s="57">
        <v>1</v>
      </c>
      <c r="N141" s="57">
        <v>1</v>
      </c>
      <c r="O141" s="45"/>
      <c r="Q141" s="45"/>
      <c r="R141" s="45"/>
    </row>
    <row r="142" spans="1:18" ht="12.75">
      <c r="A142" s="45">
        <v>40</v>
      </c>
      <c r="B142" s="45">
        <v>91</v>
      </c>
      <c r="C142" s="45"/>
      <c r="D142" s="45">
        <v>40</v>
      </c>
      <c r="E142" s="45">
        <v>91</v>
      </c>
      <c r="G142" s="45">
        <v>40</v>
      </c>
      <c r="H142" s="45">
        <v>91</v>
      </c>
      <c r="I142" s="45"/>
      <c r="J142" s="1">
        <v>116</v>
      </c>
      <c r="K142" s="1">
        <v>62</v>
      </c>
      <c r="L142" s="1"/>
      <c r="M142" s="57">
        <v>40</v>
      </c>
      <c r="N142" s="57">
        <v>91</v>
      </c>
      <c r="O142" s="45"/>
      <c r="Q142" s="45"/>
      <c r="R142" s="45"/>
    </row>
    <row r="143" spans="1:18" ht="12.75">
      <c r="A143" s="45">
        <v>29</v>
      </c>
      <c r="B143" s="45">
        <v>1</v>
      </c>
      <c r="C143" s="45"/>
      <c r="D143" s="45">
        <v>29</v>
      </c>
      <c r="E143" s="45">
        <v>64</v>
      </c>
      <c r="G143" s="45">
        <v>29</v>
      </c>
      <c r="H143" s="45">
        <v>64</v>
      </c>
      <c r="I143" s="45"/>
      <c r="J143" s="1">
        <v>79</v>
      </c>
      <c r="K143" s="1">
        <v>1</v>
      </c>
      <c r="L143" s="1"/>
      <c r="M143" s="57">
        <v>29</v>
      </c>
      <c r="N143" s="57">
        <v>1</v>
      </c>
      <c r="O143" s="45"/>
      <c r="Q143" s="45"/>
      <c r="R143" s="45"/>
    </row>
    <row r="144" spans="1:18" ht="12.75">
      <c r="A144" s="45">
        <v>12</v>
      </c>
      <c r="B144" s="45">
        <v>31</v>
      </c>
      <c r="C144" s="45"/>
      <c r="D144" s="45">
        <v>12</v>
      </c>
      <c r="E144" s="45">
        <v>31</v>
      </c>
      <c r="G144" s="45">
        <v>12</v>
      </c>
      <c r="H144" s="45">
        <v>31</v>
      </c>
      <c r="I144" s="45"/>
      <c r="J144" s="1">
        <v>62</v>
      </c>
      <c r="K144" s="1">
        <v>58</v>
      </c>
      <c r="L144" s="1"/>
      <c r="M144" s="57">
        <v>12</v>
      </c>
      <c r="N144" s="57">
        <v>31</v>
      </c>
      <c r="O144" s="45"/>
      <c r="Q144" s="45"/>
      <c r="R144" s="45"/>
    </row>
    <row r="145" spans="1:18" ht="12.75">
      <c r="A145" s="45">
        <v>91</v>
      </c>
      <c r="B145" s="45">
        <v>54</v>
      </c>
      <c r="C145" s="45"/>
      <c r="D145" s="45">
        <v>91</v>
      </c>
      <c r="E145" s="45">
        <v>54</v>
      </c>
      <c r="G145" s="45">
        <v>91</v>
      </c>
      <c r="H145" s="45">
        <v>54</v>
      </c>
      <c r="I145" s="45"/>
      <c r="J145" s="1">
        <v>67</v>
      </c>
      <c r="K145" s="1">
        <v>25</v>
      </c>
      <c r="L145" s="1"/>
      <c r="M145" s="57">
        <v>91</v>
      </c>
      <c r="N145" s="57">
        <v>54</v>
      </c>
      <c r="O145" s="45"/>
      <c r="Q145" s="45"/>
      <c r="R145" s="45"/>
    </row>
    <row r="146" spans="1:18" ht="12.75">
      <c r="A146" s="45">
        <v>27</v>
      </c>
      <c r="B146" s="45">
        <v>25</v>
      </c>
      <c r="C146" s="45"/>
      <c r="D146" s="45">
        <v>27</v>
      </c>
      <c r="E146" s="45">
        <v>25</v>
      </c>
      <c r="G146" s="45">
        <v>27</v>
      </c>
      <c r="H146" s="45">
        <v>25</v>
      </c>
      <c r="I146" s="45"/>
      <c r="J146" s="1">
        <v>420</v>
      </c>
      <c r="K146" s="1">
        <v>1</v>
      </c>
      <c r="L146" s="1"/>
      <c r="M146" s="57">
        <v>27</v>
      </c>
      <c r="N146" s="57">
        <v>25</v>
      </c>
      <c r="O146" s="45"/>
      <c r="Q146" s="45"/>
      <c r="R146" s="45"/>
    </row>
    <row r="147" spans="1:18" ht="12.75">
      <c r="A147" s="45">
        <v>14</v>
      </c>
      <c r="B147" s="45">
        <v>10</v>
      </c>
      <c r="C147" s="45"/>
      <c r="D147" s="45">
        <v>14</v>
      </c>
      <c r="E147" s="45">
        <v>10</v>
      </c>
      <c r="G147" s="45">
        <v>14</v>
      </c>
      <c r="H147" s="45">
        <v>10</v>
      </c>
      <c r="I147" s="45"/>
      <c r="J147" s="1">
        <v>23</v>
      </c>
      <c r="K147" s="1">
        <v>4</v>
      </c>
      <c r="L147" s="1"/>
      <c r="M147" s="57">
        <v>14</v>
      </c>
      <c r="N147" s="57">
        <v>10</v>
      </c>
      <c r="O147" s="45"/>
      <c r="Q147" s="45"/>
      <c r="R147" s="45"/>
    </row>
    <row r="148" spans="1:18" ht="12.75">
      <c r="A148" s="45">
        <v>25</v>
      </c>
      <c r="B148" s="45">
        <v>38</v>
      </c>
      <c r="C148" s="45"/>
      <c r="D148" s="45">
        <v>25</v>
      </c>
      <c r="E148" s="45">
        <v>38</v>
      </c>
      <c r="G148" s="45">
        <v>25</v>
      </c>
      <c r="H148" s="45">
        <v>38</v>
      </c>
      <c r="I148" s="45"/>
      <c r="J148" s="1">
        <v>5</v>
      </c>
      <c r="K148" s="1">
        <v>1</v>
      </c>
      <c r="L148" s="1"/>
      <c r="M148" s="57">
        <v>25</v>
      </c>
      <c r="N148" s="57">
        <v>38</v>
      </c>
      <c r="O148" s="45"/>
      <c r="Q148" s="45"/>
      <c r="R148" s="45"/>
    </row>
    <row r="149" spans="1:18" ht="12.75">
      <c r="A149" s="45">
        <v>16</v>
      </c>
      <c r="B149" s="45">
        <v>2</v>
      </c>
      <c r="C149" s="45"/>
      <c r="D149" s="45">
        <v>16</v>
      </c>
      <c r="E149" s="45">
        <v>51</v>
      </c>
      <c r="G149" s="45">
        <v>16</v>
      </c>
      <c r="H149" s="45">
        <v>51</v>
      </c>
      <c r="I149" s="45"/>
      <c r="J149" s="1">
        <v>40</v>
      </c>
      <c r="K149" s="1">
        <v>1</v>
      </c>
      <c r="L149" s="1"/>
      <c r="M149" s="57">
        <v>16</v>
      </c>
      <c r="N149" s="57">
        <v>2</v>
      </c>
      <c r="O149" s="45"/>
      <c r="Q149" s="45"/>
      <c r="R149" s="45"/>
    </row>
    <row r="150" spans="1:18" ht="12.75">
      <c r="A150" s="45">
        <v>91</v>
      </c>
      <c r="B150" s="45">
        <v>91</v>
      </c>
      <c r="C150" s="45"/>
      <c r="D150" s="45">
        <v>91</v>
      </c>
      <c r="E150" s="45">
        <v>91</v>
      </c>
      <c r="G150" s="45">
        <v>91</v>
      </c>
      <c r="H150" s="45">
        <v>91</v>
      </c>
      <c r="I150" s="45"/>
      <c r="J150" s="1">
        <v>330</v>
      </c>
      <c r="K150" s="1">
        <v>1</v>
      </c>
      <c r="L150" s="1"/>
      <c r="M150" s="57">
        <v>91</v>
      </c>
      <c r="N150" s="57">
        <v>91</v>
      </c>
      <c r="O150" s="45"/>
      <c r="Q150" s="45"/>
      <c r="R150" s="45"/>
    </row>
    <row r="151" spans="1:18" ht="12.75">
      <c r="A151" s="45">
        <v>12</v>
      </c>
      <c r="B151" s="45">
        <v>19</v>
      </c>
      <c r="C151" s="45"/>
      <c r="D151" s="45">
        <v>12</v>
      </c>
      <c r="E151" s="45">
        <v>19</v>
      </c>
      <c r="G151" s="45">
        <v>12</v>
      </c>
      <c r="H151" s="45">
        <v>19</v>
      </c>
      <c r="I151" s="45"/>
      <c r="J151" s="1">
        <v>2048</v>
      </c>
      <c r="K151" s="1">
        <v>1</v>
      </c>
      <c r="L151" s="1"/>
      <c r="M151" s="57">
        <v>12</v>
      </c>
      <c r="N151" s="57">
        <v>19</v>
      </c>
      <c r="O151" s="45"/>
      <c r="Q151" s="45"/>
      <c r="R151" s="45"/>
    </row>
    <row r="152" spans="1:18" ht="12.75">
      <c r="A152" s="45">
        <v>91</v>
      </c>
      <c r="B152" s="45">
        <v>29</v>
      </c>
      <c r="C152" s="45"/>
      <c r="D152" s="45">
        <v>91</v>
      </c>
      <c r="E152" s="45">
        <v>29</v>
      </c>
      <c r="G152" s="45">
        <v>91</v>
      </c>
      <c r="H152" s="45">
        <v>29</v>
      </c>
      <c r="I152" s="45"/>
      <c r="J152" s="1">
        <v>1</v>
      </c>
      <c r="K152" s="1">
        <v>22</v>
      </c>
      <c r="L152" s="1"/>
      <c r="M152" s="57">
        <v>91</v>
      </c>
      <c r="N152" s="57">
        <v>29</v>
      </c>
      <c r="Q152" s="45"/>
      <c r="R152" s="45"/>
    </row>
    <row r="153" spans="1:18" ht="12.75">
      <c r="A153" s="45">
        <v>26</v>
      </c>
      <c r="B153" s="45"/>
      <c r="C153" s="45"/>
      <c r="D153" s="45">
        <v>26</v>
      </c>
      <c r="E153" s="45"/>
      <c r="G153" s="45">
        <v>26</v>
      </c>
      <c r="H153" s="45"/>
      <c r="I153" s="45"/>
      <c r="J153" s="1">
        <v>325</v>
      </c>
      <c r="K153" s="1">
        <v>1</v>
      </c>
      <c r="L153" s="1"/>
      <c r="M153" s="57">
        <v>26</v>
      </c>
      <c r="N153" s="57"/>
      <c r="Q153" s="45"/>
      <c r="R153" s="45"/>
    </row>
    <row r="154" spans="1:18" ht="12.75">
      <c r="A154" s="45">
        <v>51</v>
      </c>
      <c r="B154" s="45"/>
      <c r="C154" s="45"/>
      <c r="D154" s="45">
        <v>51</v>
      </c>
      <c r="E154" s="45"/>
      <c r="G154" s="45">
        <v>51</v>
      </c>
      <c r="H154" s="45"/>
      <c r="I154" s="45"/>
      <c r="J154" s="1">
        <v>5</v>
      </c>
      <c r="K154" s="1">
        <v>1</v>
      </c>
      <c r="L154" s="1"/>
      <c r="M154" s="57">
        <v>51</v>
      </c>
      <c r="N154" s="57"/>
      <c r="Q154" s="45"/>
      <c r="R154" s="45"/>
    </row>
    <row r="155" spans="1:18" ht="12.75">
      <c r="A155" s="45">
        <v>29</v>
      </c>
      <c r="B155" s="45"/>
      <c r="C155" s="45"/>
      <c r="D155" s="45">
        <v>29</v>
      </c>
      <c r="E155" s="45"/>
      <c r="G155" s="45">
        <v>29</v>
      </c>
      <c r="H155" s="45"/>
      <c r="I155" s="45"/>
      <c r="J155" s="1">
        <v>1085</v>
      </c>
      <c r="K155" s="1">
        <v>25</v>
      </c>
      <c r="L155" s="1"/>
      <c r="M155" s="57">
        <v>29</v>
      </c>
      <c r="N155" s="57"/>
      <c r="Q155" s="45"/>
      <c r="R155" s="45"/>
    </row>
    <row r="156" spans="1:18" ht="12.75">
      <c r="A156" s="45">
        <v>37</v>
      </c>
      <c r="B156" s="45"/>
      <c r="C156" s="45"/>
      <c r="D156" s="45">
        <v>37</v>
      </c>
      <c r="E156" s="45"/>
      <c r="G156" s="45">
        <v>37</v>
      </c>
      <c r="H156" s="45"/>
      <c r="I156" s="45"/>
      <c r="J156" s="1">
        <v>14</v>
      </c>
      <c r="K156" s="1">
        <v>1</v>
      </c>
      <c r="L156" s="1"/>
      <c r="M156" s="57">
        <v>37</v>
      </c>
      <c r="N156" s="57"/>
      <c r="Q156" s="45"/>
      <c r="R156" s="45"/>
    </row>
    <row r="157" spans="1:18" ht="12.75">
      <c r="A157" s="45">
        <v>91</v>
      </c>
      <c r="B157" s="45"/>
      <c r="C157" s="45"/>
      <c r="D157" s="45">
        <v>91</v>
      </c>
      <c r="E157" s="45"/>
      <c r="G157" s="45">
        <v>91</v>
      </c>
      <c r="H157" s="45"/>
      <c r="I157" s="45"/>
      <c r="J157" s="1">
        <v>235</v>
      </c>
      <c r="K157" s="1">
        <v>1</v>
      </c>
      <c r="L157" s="1"/>
      <c r="M157" s="57">
        <v>91</v>
      </c>
      <c r="N157" s="57"/>
      <c r="Q157" s="45"/>
      <c r="R157" s="45"/>
    </row>
    <row r="158" spans="1:18" ht="12.75">
      <c r="A158" s="45">
        <v>18</v>
      </c>
      <c r="B158" s="45"/>
      <c r="C158" s="45"/>
      <c r="D158" s="45">
        <v>18</v>
      </c>
      <c r="E158" s="45"/>
      <c r="G158" s="45">
        <v>18</v>
      </c>
      <c r="H158" s="45"/>
      <c r="I158" s="45"/>
      <c r="J158" s="1">
        <v>21</v>
      </c>
      <c r="K158" s="1">
        <v>44</v>
      </c>
      <c r="L158" s="1"/>
      <c r="M158" s="57">
        <v>18</v>
      </c>
      <c r="N158" s="57"/>
      <c r="Q158" s="45"/>
      <c r="R158" s="45"/>
    </row>
    <row r="159" spans="1:18" ht="12.75">
      <c r="A159" s="45">
        <v>20</v>
      </c>
      <c r="B159" s="45"/>
      <c r="C159" s="45"/>
      <c r="D159" s="45">
        <v>20</v>
      </c>
      <c r="E159" s="45"/>
      <c r="G159" s="45">
        <v>20</v>
      </c>
      <c r="H159" s="45"/>
      <c r="I159" s="45"/>
      <c r="J159" s="1">
        <v>131</v>
      </c>
      <c r="K159" s="1">
        <v>5</v>
      </c>
      <c r="L159" s="1"/>
      <c r="M159" s="57">
        <v>20</v>
      </c>
      <c r="N159" s="57"/>
      <c r="Q159" s="45"/>
      <c r="R159" s="45"/>
    </row>
    <row r="160" spans="1:18" ht="12.75">
      <c r="A160" s="45">
        <v>63</v>
      </c>
      <c r="B160" s="45"/>
      <c r="C160" s="45"/>
      <c r="D160" s="45">
        <v>63</v>
      </c>
      <c r="E160" s="45"/>
      <c r="G160" s="45">
        <v>63</v>
      </c>
      <c r="H160" s="45"/>
      <c r="I160" s="45"/>
      <c r="J160" s="1">
        <v>130</v>
      </c>
      <c r="K160" s="1">
        <v>51</v>
      </c>
      <c r="L160" s="1"/>
      <c r="M160" s="57">
        <v>63</v>
      </c>
      <c r="N160" s="57"/>
      <c r="Q160" s="45"/>
      <c r="R160" s="45"/>
    </row>
    <row r="161" spans="1:18" ht="12.75">
      <c r="A161" s="45">
        <v>91</v>
      </c>
      <c r="B161" s="45"/>
      <c r="C161" s="45"/>
      <c r="D161" s="45">
        <v>91</v>
      </c>
      <c r="E161" s="45"/>
      <c r="G161" s="45">
        <v>91</v>
      </c>
      <c r="H161" s="45"/>
      <c r="I161" s="45"/>
      <c r="J161" s="1">
        <v>2</v>
      </c>
      <c r="K161" s="1">
        <v>28</v>
      </c>
      <c r="L161" s="1"/>
      <c r="M161" s="57">
        <v>91</v>
      </c>
      <c r="N161" s="57"/>
      <c r="Q161" s="45"/>
      <c r="R161" s="45"/>
    </row>
    <row r="162" spans="1:18" ht="12.75">
      <c r="A162" s="45">
        <v>9</v>
      </c>
      <c r="B162" s="45"/>
      <c r="C162" s="45"/>
      <c r="D162" s="45">
        <v>9</v>
      </c>
      <c r="E162" s="45"/>
      <c r="G162" s="45">
        <v>9</v>
      </c>
      <c r="H162" s="45"/>
      <c r="I162" s="45"/>
      <c r="J162" s="1">
        <v>630</v>
      </c>
      <c r="K162" s="1">
        <v>1</v>
      </c>
      <c r="L162" s="1"/>
      <c r="M162" s="57">
        <v>9</v>
      </c>
      <c r="N162" s="57"/>
      <c r="Q162" s="45"/>
      <c r="R162" s="45"/>
    </row>
    <row r="163" spans="1:18" ht="12.75">
      <c r="A163" s="45">
        <v>91</v>
      </c>
      <c r="B163" s="45"/>
      <c r="C163" s="45"/>
      <c r="D163" s="45">
        <v>91</v>
      </c>
      <c r="E163" s="45"/>
      <c r="G163" s="45">
        <v>91</v>
      </c>
      <c r="H163" s="45"/>
      <c r="I163" s="45"/>
      <c r="J163" s="1">
        <v>187</v>
      </c>
      <c r="K163" s="1">
        <v>33</v>
      </c>
      <c r="L163" s="1"/>
      <c r="M163" s="57">
        <v>91</v>
      </c>
      <c r="N163" s="57"/>
      <c r="Q163" s="45"/>
      <c r="R163" s="45"/>
    </row>
    <row r="164" spans="1:18" ht="12.75">
      <c r="A164" s="45">
        <v>28</v>
      </c>
      <c r="B164" s="45"/>
      <c r="C164" s="45"/>
      <c r="D164" s="45">
        <v>28</v>
      </c>
      <c r="E164" s="45"/>
      <c r="G164" s="45">
        <v>28</v>
      </c>
      <c r="H164" s="45"/>
      <c r="I164" s="45"/>
      <c r="J164" s="1">
        <v>57</v>
      </c>
      <c r="K164" s="1">
        <v>1</v>
      </c>
      <c r="L164" s="1"/>
      <c r="M164" s="57">
        <v>28</v>
      </c>
      <c r="N164" s="57"/>
      <c r="Q164" s="45"/>
      <c r="R164" s="45"/>
    </row>
    <row r="165" spans="1:18" ht="12.75">
      <c r="A165" s="45">
        <v>19</v>
      </c>
      <c r="B165" s="45"/>
      <c r="C165" s="45"/>
      <c r="D165" s="45">
        <v>19</v>
      </c>
      <c r="E165" s="45"/>
      <c r="G165" s="45">
        <v>19</v>
      </c>
      <c r="H165" s="45"/>
      <c r="I165" s="45"/>
      <c r="J165" s="1">
        <v>24</v>
      </c>
      <c r="K165" s="1">
        <v>21</v>
      </c>
      <c r="L165" s="1"/>
      <c r="M165" s="57">
        <v>19</v>
      </c>
      <c r="N165" s="57"/>
      <c r="Q165" s="45"/>
      <c r="R165" s="45"/>
    </row>
    <row r="166" spans="1:18" ht="12.75">
      <c r="A166" s="45">
        <v>30</v>
      </c>
      <c r="B166" s="45"/>
      <c r="C166" s="45"/>
      <c r="D166" s="45">
        <v>30</v>
      </c>
      <c r="E166" s="45"/>
      <c r="G166" s="45">
        <v>30</v>
      </c>
      <c r="H166" s="45"/>
      <c r="I166" s="45"/>
      <c r="J166" s="1">
        <v>26</v>
      </c>
      <c r="K166" s="1">
        <v>40</v>
      </c>
      <c r="L166" s="1"/>
      <c r="M166" s="57">
        <v>30</v>
      </c>
      <c r="N166" s="57"/>
      <c r="Q166" s="45"/>
      <c r="R166" s="45"/>
    </row>
    <row r="167" spans="1:18" ht="12.75">
      <c r="A167" s="45">
        <v>37</v>
      </c>
      <c r="B167" s="45"/>
      <c r="C167" s="45"/>
      <c r="D167" s="45">
        <v>37</v>
      </c>
      <c r="E167" s="45"/>
      <c r="G167" s="45">
        <v>37</v>
      </c>
      <c r="H167" s="45"/>
      <c r="I167" s="45"/>
      <c r="J167" s="1">
        <v>50</v>
      </c>
      <c r="K167" s="1">
        <v>1</v>
      </c>
      <c r="L167" s="1"/>
      <c r="M167" s="57">
        <v>37</v>
      </c>
      <c r="N167" s="57"/>
      <c r="Q167" s="45"/>
      <c r="R167" s="45"/>
    </row>
    <row r="168" spans="1:18" ht="12.75">
      <c r="A168" s="45">
        <v>182</v>
      </c>
      <c r="B168" s="45"/>
      <c r="C168" s="45"/>
      <c r="D168" s="45">
        <v>182</v>
      </c>
      <c r="E168" s="45"/>
      <c r="G168" s="45">
        <v>182</v>
      </c>
      <c r="H168" s="45"/>
      <c r="I168" s="45"/>
      <c r="J168" s="1">
        <v>9</v>
      </c>
      <c r="K168" s="1">
        <v>55</v>
      </c>
      <c r="L168" s="1"/>
      <c r="M168" s="57">
        <v>182</v>
      </c>
      <c r="N168" s="57"/>
      <c r="Q168" s="45"/>
      <c r="R168" s="45"/>
    </row>
    <row r="169" spans="1:18" ht="12.75">
      <c r="A169" s="45">
        <v>11</v>
      </c>
      <c r="B169" s="45"/>
      <c r="C169" s="45"/>
      <c r="D169" s="45">
        <v>11</v>
      </c>
      <c r="E169" s="45"/>
      <c r="G169" s="45">
        <v>11</v>
      </c>
      <c r="H169" s="45"/>
      <c r="I169" s="45"/>
      <c r="J169" s="1">
        <v>13</v>
      </c>
      <c r="K169" s="1">
        <v>1</v>
      </c>
      <c r="L169" s="1"/>
      <c r="M169" s="57">
        <v>11</v>
      </c>
      <c r="N169" s="57"/>
      <c r="Q169" s="45"/>
      <c r="R169" s="45"/>
    </row>
    <row r="170" spans="1:18" ht="12.75">
      <c r="A170" s="45">
        <v>91</v>
      </c>
      <c r="B170" s="45"/>
      <c r="C170" s="45"/>
      <c r="D170" s="45">
        <v>91</v>
      </c>
      <c r="E170" s="45"/>
      <c r="G170" s="45">
        <v>91</v>
      </c>
      <c r="H170" s="45"/>
      <c r="I170" s="45"/>
      <c r="J170" s="1">
        <v>1</v>
      </c>
      <c r="K170" s="1">
        <v>43</v>
      </c>
      <c r="L170" s="1"/>
      <c r="M170" s="57">
        <v>91</v>
      </c>
      <c r="N170" s="57"/>
      <c r="Q170" s="45"/>
      <c r="R170" s="45"/>
    </row>
    <row r="171" spans="1:18" ht="12.75">
      <c r="A171" s="45">
        <v>1</v>
      </c>
      <c r="B171" s="45"/>
      <c r="C171" s="45"/>
      <c r="D171" s="45">
        <v>1</v>
      </c>
      <c r="E171" s="45"/>
      <c r="G171" s="45">
        <v>1</v>
      </c>
      <c r="H171" s="45"/>
      <c r="I171" s="45"/>
      <c r="J171" s="1">
        <v>0</v>
      </c>
      <c r="K171" s="1">
        <v>60</v>
      </c>
      <c r="L171" s="1"/>
      <c r="M171" s="57">
        <v>1</v>
      </c>
      <c r="N171" s="57"/>
      <c r="Q171" s="45"/>
      <c r="R171" s="45"/>
    </row>
    <row r="172" spans="1:18" ht="12.75">
      <c r="A172" s="45">
        <v>50</v>
      </c>
      <c r="B172" s="45"/>
      <c r="C172" s="45"/>
      <c r="D172" s="45">
        <v>50</v>
      </c>
      <c r="E172" s="45"/>
      <c r="G172" s="45">
        <v>50</v>
      </c>
      <c r="H172" s="45"/>
      <c r="I172" s="45"/>
      <c r="J172" s="1">
        <v>308</v>
      </c>
      <c r="K172" s="1">
        <v>182</v>
      </c>
      <c r="L172" s="1"/>
      <c r="M172" s="57">
        <v>50</v>
      </c>
      <c r="N172" s="57"/>
      <c r="Q172" s="45"/>
      <c r="R172" s="45"/>
    </row>
    <row r="173" spans="1:18" ht="12.75">
      <c r="A173" s="45">
        <v>46</v>
      </c>
      <c r="B173" s="45"/>
      <c r="C173" s="45"/>
      <c r="D173" s="45">
        <v>46</v>
      </c>
      <c r="E173" s="45"/>
      <c r="G173" s="45">
        <v>46</v>
      </c>
      <c r="H173" s="45"/>
      <c r="I173" s="45"/>
      <c r="J173" s="1">
        <v>4</v>
      </c>
      <c r="K173" s="1">
        <v>91</v>
      </c>
      <c r="L173" s="1"/>
      <c r="M173" s="57">
        <v>46</v>
      </c>
      <c r="N173" s="57"/>
      <c r="Q173" s="45"/>
      <c r="R173" s="45"/>
    </row>
    <row r="174" spans="1:18" ht="12.75">
      <c r="A174" s="45">
        <v>91</v>
      </c>
      <c r="B174" s="45"/>
      <c r="C174" s="45"/>
      <c r="D174" s="45">
        <v>91</v>
      </c>
      <c r="E174" s="45"/>
      <c r="G174" s="45">
        <v>91</v>
      </c>
      <c r="H174" s="45"/>
      <c r="I174" s="45"/>
      <c r="J174" s="1">
        <v>14</v>
      </c>
      <c r="K174" s="1">
        <v>1</v>
      </c>
      <c r="L174" s="1"/>
      <c r="M174" s="57">
        <v>91</v>
      </c>
      <c r="N174" s="57"/>
      <c r="Q174" s="45"/>
      <c r="R174" s="45"/>
    </row>
    <row r="175" spans="1:18" ht="12.75">
      <c r="A175" s="45">
        <v>31</v>
      </c>
      <c r="B175" s="45"/>
      <c r="C175" s="45"/>
      <c r="D175" s="45">
        <v>31</v>
      </c>
      <c r="E175" s="45"/>
      <c r="G175" s="45">
        <v>31</v>
      </c>
      <c r="H175" s="45"/>
      <c r="I175" s="45"/>
      <c r="J175" s="1">
        <v>1255</v>
      </c>
      <c r="K175" s="1">
        <v>18</v>
      </c>
      <c r="L175" s="1"/>
      <c r="M175" s="57">
        <v>31</v>
      </c>
      <c r="N175" s="57"/>
      <c r="Q175" s="45"/>
      <c r="R175" s="45"/>
    </row>
    <row r="176" spans="1:18" ht="12.75">
      <c r="A176" s="45">
        <v>22</v>
      </c>
      <c r="B176" s="45"/>
      <c r="C176" s="45"/>
      <c r="D176" s="45">
        <v>22</v>
      </c>
      <c r="E176" s="45"/>
      <c r="G176" s="45">
        <v>22</v>
      </c>
      <c r="H176" s="45"/>
      <c r="I176" s="45"/>
      <c r="J176" s="1">
        <v>97</v>
      </c>
      <c r="K176" s="1">
        <v>58</v>
      </c>
      <c r="L176" s="1"/>
      <c r="M176" s="57">
        <v>22</v>
      </c>
      <c r="N176" s="57"/>
      <c r="Q176" s="45"/>
      <c r="R176" s="45"/>
    </row>
    <row r="177" spans="1:18" ht="12.75">
      <c r="A177" s="45">
        <v>56</v>
      </c>
      <c r="B177" s="45"/>
      <c r="C177" s="45"/>
      <c r="D177" s="45">
        <v>56</v>
      </c>
      <c r="E177" s="45"/>
      <c r="G177" s="45">
        <v>56</v>
      </c>
      <c r="H177" s="45"/>
      <c r="I177" s="45"/>
      <c r="J177" s="1">
        <v>195</v>
      </c>
      <c r="K177" s="1">
        <v>1</v>
      </c>
      <c r="L177" s="1"/>
      <c r="M177" s="57">
        <v>56</v>
      </c>
      <c r="N177" s="57"/>
      <c r="Q177" s="45"/>
      <c r="R177" s="45"/>
    </row>
    <row r="178" spans="1:18" ht="12.75">
      <c r="A178" s="45">
        <v>91</v>
      </c>
      <c r="B178" s="45"/>
      <c r="C178" s="45"/>
      <c r="D178" s="45">
        <v>91</v>
      </c>
      <c r="E178" s="45"/>
      <c r="G178" s="45">
        <v>91</v>
      </c>
      <c r="H178" s="45"/>
      <c r="I178" s="45"/>
      <c r="J178" s="1">
        <v>15</v>
      </c>
      <c r="K178" s="1">
        <v>1</v>
      </c>
      <c r="L178" s="1"/>
      <c r="M178" s="57">
        <v>91</v>
      </c>
      <c r="N178" s="57"/>
      <c r="Q178" s="45"/>
      <c r="R178" s="45"/>
    </row>
    <row r="179" spans="1:18" ht="12.75">
      <c r="A179" s="45">
        <v>91</v>
      </c>
      <c r="B179" s="45"/>
      <c r="C179" s="45"/>
      <c r="D179" s="45">
        <v>91</v>
      </c>
      <c r="E179" s="45"/>
      <c r="G179" s="45">
        <v>91</v>
      </c>
      <c r="H179" s="45"/>
      <c r="I179" s="45"/>
      <c r="J179" s="1">
        <v>6</v>
      </c>
      <c r="K179" s="1">
        <v>1</v>
      </c>
      <c r="L179" s="1"/>
      <c r="M179" s="57">
        <v>91</v>
      </c>
      <c r="N179" s="57"/>
      <c r="Q179" s="45"/>
      <c r="R179" s="45"/>
    </row>
    <row r="180" spans="1:18" ht="12.75">
      <c r="A180" s="45">
        <v>16</v>
      </c>
      <c r="B180" s="45"/>
      <c r="C180" s="45"/>
      <c r="D180" s="45">
        <v>16</v>
      </c>
      <c r="E180" s="45"/>
      <c r="G180" s="45">
        <v>16</v>
      </c>
      <c r="H180" s="45"/>
      <c r="I180" s="45"/>
      <c r="J180" s="1">
        <v>110</v>
      </c>
      <c r="K180" s="1">
        <v>1</v>
      </c>
      <c r="L180" s="1"/>
      <c r="M180" s="57">
        <v>16</v>
      </c>
      <c r="N180" s="57"/>
      <c r="Q180" s="45"/>
      <c r="R180" s="45"/>
    </row>
    <row r="181" spans="1:18" ht="12.75">
      <c r="A181" s="45">
        <v>64</v>
      </c>
      <c r="B181" s="45"/>
      <c r="C181" s="45"/>
      <c r="D181" s="45">
        <v>64</v>
      </c>
      <c r="E181" s="45"/>
      <c r="G181" s="45">
        <v>64</v>
      </c>
      <c r="H181" s="45"/>
      <c r="I181" s="45"/>
      <c r="J181" s="1">
        <v>112</v>
      </c>
      <c r="K181" s="1">
        <v>56</v>
      </c>
      <c r="L181" s="1"/>
      <c r="M181" s="57">
        <v>64</v>
      </c>
      <c r="N181" s="57"/>
      <c r="Q181" s="45"/>
      <c r="R181" s="45"/>
    </row>
    <row r="182" spans="1:18" ht="12.75">
      <c r="A182" s="45">
        <v>40</v>
      </c>
      <c r="B182" s="45"/>
      <c r="C182" s="45"/>
      <c r="D182" s="45">
        <v>40</v>
      </c>
      <c r="E182" s="45"/>
      <c r="G182" s="45">
        <v>40</v>
      </c>
      <c r="H182" s="45"/>
      <c r="I182" s="45"/>
      <c r="J182" s="1">
        <v>55</v>
      </c>
      <c r="K182" s="1">
        <v>50</v>
      </c>
      <c r="L182" s="1"/>
      <c r="M182" s="57">
        <v>40</v>
      </c>
      <c r="N182" s="57"/>
      <c r="Q182" s="45"/>
      <c r="R182" s="45"/>
    </row>
    <row r="183" spans="1:18" ht="12.75">
      <c r="A183" s="45">
        <v>91</v>
      </c>
      <c r="B183" s="45"/>
      <c r="C183" s="45"/>
      <c r="D183" s="45">
        <v>91</v>
      </c>
      <c r="E183" s="45"/>
      <c r="G183" s="45">
        <v>91</v>
      </c>
      <c r="H183" s="45"/>
      <c r="I183" s="45"/>
      <c r="J183" s="1">
        <v>165</v>
      </c>
      <c r="K183" s="1">
        <v>1</v>
      </c>
      <c r="L183" s="1"/>
      <c r="M183" s="57">
        <v>91</v>
      </c>
      <c r="N183" s="57"/>
      <c r="Q183" s="45"/>
      <c r="R183" s="45"/>
    </row>
    <row r="184" spans="1:18" ht="12.75">
      <c r="A184" s="45">
        <v>61</v>
      </c>
      <c r="B184" s="45"/>
      <c r="C184" s="45"/>
      <c r="D184" s="45">
        <v>61</v>
      </c>
      <c r="E184" s="45"/>
      <c r="G184" s="45">
        <v>61</v>
      </c>
      <c r="H184" s="45"/>
      <c r="I184" s="45"/>
      <c r="J184" s="1">
        <v>220</v>
      </c>
      <c r="K184" s="1">
        <v>25</v>
      </c>
      <c r="L184" s="1"/>
      <c r="M184" s="57">
        <v>61</v>
      </c>
      <c r="N184" s="57"/>
      <c r="Q184" s="45"/>
      <c r="R184" s="45"/>
    </row>
    <row r="185" spans="1:18" ht="12.75">
      <c r="A185" s="45">
        <v>25</v>
      </c>
      <c r="B185" s="45"/>
      <c r="C185" s="45"/>
      <c r="D185" s="45">
        <v>25</v>
      </c>
      <c r="E185" s="45"/>
      <c r="G185" s="45">
        <v>25</v>
      </c>
      <c r="H185" s="45"/>
      <c r="I185" s="45"/>
      <c r="J185" s="1">
        <v>31</v>
      </c>
      <c r="K185" s="1">
        <v>91</v>
      </c>
      <c r="L185" s="1"/>
      <c r="M185" s="57">
        <v>25</v>
      </c>
      <c r="N185" s="57"/>
      <c r="Q185" s="45"/>
      <c r="R185" s="45"/>
    </row>
    <row r="186" spans="1:18" ht="12.75">
      <c r="A186" s="45">
        <v>27</v>
      </c>
      <c r="B186" s="45"/>
      <c r="C186" s="45"/>
      <c r="D186" s="45">
        <v>27</v>
      </c>
      <c r="E186" s="45"/>
      <c r="G186" s="45">
        <v>27</v>
      </c>
      <c r="H186" s="45"/>
      <c r="I186" s="45"/>
      <c r="J186" s="1">
        <v>23</v>
      </c>
      <c r="K186" s="1">
        <v>363</v>
      </c>
      <c r="L186" s="1"/>
      <c r="M186" s="57">
        <v>27</v>
      </c>
      <c r="N186" s="57"/>
      <c r="Q186" s="45"/>
      <c r="R186" s="45"/>
    </row>
    <row r="187" spans="1:18" ht="12.75">
      <c r="A187" s="45">
        <v>91</v>
      </c>
      <c r="B187" s="45"/>
      <c r="C187" s="45"/>
      <c r="D187" s="45">
        <v>91</v>
      </c>
      <c r="E187" s="45"/>
      <c r="G187" s="45">
        <v>91</v>
      </c>
      <c r="H187" s="45"/>
      <c r="I187" s="45"/>
      <c r="J187" s="1">
        <v>16</v>
      </c>
      <c r="K187" s="1">
        <v>1</v>
      </c>
      <c r="L187" s="1"/>
      <c r="M187" s="57">
        <v>91</v>
      </c>
      <c r="N187" s="57"/>
      <c r="Q187" s="45"/>
      <c r="R187" s="45"/>
    </row>
    <row r="188" spans="1:18" ht="12.75">
      <c r="A188" s="45">
        <v>19</v>
      </c>
      <c r="B188" s="45"/>
      <c r="C188" s="45"/>
      <c r="D188" s="45">
        <v>19</v>
      </c>
      <c r="E188" s="45"/>
      <c r="G188" s="45">
        <v>19</v>
      </c>
      <c r="H188" s="45"/>
      <c r="I188" s="45"/>
      <c r="J188" s="1">
        <v>20</v>
      </c>
      <c r="K188" s="1">
        <v>1</v>
      </c>
      <c r="L188" s="1"/>
      <c r="M188" s="57">
        <v>19</v>
      </c>
      <c r="N188" s="57"/>
      <c r="Q188" s="45"/>
      <c r="R188" s="45"/>
    </row>
    <row r="189" spans="1:18" ht="12.75">
      <c r="A189" s="45">
        <v>182</v>
      </c>
      <c r="B189" s="45"/>
      <c r="C189" s="45"/>
      <c r="D189" s="45">
        <v>182</v>
      </c>
      <c r="E189" s="45"/>
      <c r="G189" s="45">
        <v>182</v>
      </c>
      <c r="H189" s="45"/>
      <c r="I189" s="45"/>
      <c r="J189" s="1">
        <v>118</v>
      </c>
      <c r="K189" s="1">
        <v>1</v>
      </c>
      <c r="L189" s="1"/>
      <c r="M189" s="57">
        <v>182</v>
      </c>
      <c r="N189" s="57"/>
      <c r="Q189" s="45"/>
      <c r="R189" s="45"/>
    </row>
    <row r="190" spans="1:18" ht="12.75">
      <c r="A190" s="45">
        <v>12</v>
      </c>
      <c r="B190" s="45"/>
      <c r="C190" s="45"/>
      <c r="D190" s="45">
        <v>12</v>
      </c>
      <c r="E190" s="45"/>
      <c r="G190" s="45">
        <v>12</v>
      </c>
      <c r="H190" s="45"/>
      <c r="I190" s="45"/>
      <c r="J190" s="1">
        <v>7</v>
      </c>
      <c r="K190" s="1">
        <v>38</v>
      </c>
      <c r="L190" s="1"/>
      <c r="M190" s="57">
        <v>12</v>
      </c>
      <c r="N190" s="57"/>
      <c r="Q190" s="45"/>
      <c r="R190" s="45"/>
    </row>
    <row r="191" spans="1:18" ht="12.75">
      <c r="A191" s="45">
        <v>91</v>
      </c>
      <c r="B191" s="45"/>
      <c r="C191" s="45"/>
      <c r="D191" s="45">
        <v>91</v>
      </c>
      <c r="E191" s="45"/>
      <c r="G191" s="45">
        <v>91</v>
      </c>
      <c r="H191" s="45"/>
      <c r="I191" s="45"/>
      <c r="J191" s="1">
        <v>48</v>
      </c>
      <c r="K191" s="1">
        <v>1</v>
      </c>
      <c r="L191" s="1"/>
      <c r="M191" s="57">
        <v>91</v>
      </c>
      <c r="N191" s="57"/>
      <c r="Q191" s="45"/>
      <c r="R191" s="45"/>
    </row>
    <row r="192" spans="1:18" ht="12.75">
      <c r="A192" s="45">
        <v>26</v>
      </c>
      <c r="B192" s="45"/>
      <c r="C192" s="45"/>
      <c r="D192" s="45">
        <v>26</v>
      </c>
      <c r="E192" s="45"/>
      <c r="G192" s="45">
        <v>26</v>
      </c>
      <c r="H192" s="45"/>
      <c r="I192" s="45"/>
      <c r="J192" s="1">
        <v>4</v>
      </c>
      <c r="K192" s="1">
        <v>91</v>
      </c>
      <c r="L192" s="1"/>
      <c r="M192" s="57">
        <v>26</v>
      </c>
      <c r="N192" s="57"/>
      <c r="Q192" s="45"/>
      <c r="R192" s="45"/>
    </row>
    <row r="193" spans="1:18" ht="12.75">
      <c r="A193" s="45">
        <v>57</v>
      </c>
      <c r="B193" s="45"/>
      <c r="C193" s="45"/>
      <c r="D193" s="45">
        <v>57</v>
      </c>
      <c r="E193" s="45"/>
      <c r="G193" s="45">
        <v>57</v>
      </c>
      <c r="H193" s="45"/>
      <c r="I193" s="45"/>
      <c r="J193" s="1">
        <v>39</v>
      </c>
      <c r="K193" s="1">
        <v>91</v>
      </c>
      <c r="L193" s="1"/>
      <c r="M193" s="57">
        <v>57</v>
      </c>
      <c r="N193" s="57"/>
      <c r="Q193" s="45"/>
      <c r="R193" s="45"/>
    </row>
    <row r="194" spans="1:18" ht="12.75">
      <c r="A194" s="45">
        <v>14</v>
      </c>
      <c r="B194" s="45"/>
      <c r="C194" s="45"/>
      <c r="D194" s="45">
        <v>14</v>
      </c>
      <c r="E194" s="45"/>
      <c r="G194" s="45">
        <v>14</v>
      </c>
      <c r="H194" s="45"/>
      <c r="I194" s="45"/>
      <c r="J194" s="1">
        <v>176</v>
      </c>
      <c r="K194" s="1">
        <v>42</v>
      </c>
      <c r="L194" s="1"/>
      <c r="M194" s="57">
        <v>14</v>
      </c>
      <c r="N194" s="57"/>
      <c r="Q194" s="45"/>
      <c r="R194" s="45"/>
    </row>
    <row r="195" spans="1:18" ht="12.75">
      <c r="A195" s="45">
        <v>45</v>
      </c>
      <c r="B195" s="45"/>
      <c r="C195" s="45"/>
      <c r="D195" s="45">
        <v>45</v>
      </c>
      <c r="E195" s="45"/>
      <c r="G195" s="45">
        <v>45</v>
      </c>
      <c r="H195" s="45"/>
      <c r="I195" s="45"/>
      <c r="J195" s="1">
        <v>22</v>
      </c>
      <c r="K195" s="1">
        <v>1</v>
      </c>
      <c r="L195" s="1"/>
      <c r="M195" s="57">
        <v>45</v>
      </c>
      <c r="N195" s="57"/>
      <c r="Q195" s="45"/>
      <c r="R195" s="45"/>
    </row>
    <row r="196" spans="1:18" ht="12.75">
      <c r="A196" s="45">
        <v>59</v>
      </c>
      <c r="B196" s="45"/>
      <c r="C196" s="45"/>
      <c r="D196" s="45">
        <v>59</v>
      </c>
      <c r="E196" s="45"/>
      <c r="G196" s="45">
        <v>59</v>
      </c>
      <c r="H196" s="45"/>
      <c r="I196" s="45"/>
      <c r="J196" s="1">
        <v>26</v>
      </c>
      <c r="K196" s="1">
        <v>20</v>
      </c>
      <c r="L196" s="1"/>
      <c r="M196" s="57">
        <v>59</v>
      </c>
      <c r="N196" s="57"/>
      <c r="Q196" s="45"/>
      <c r="R196" s="45"/>
    </row>
    <row r="197" spans="1:18" ht="12.75">
      <c r="A197" s="45">
        <v>31</v>
      </c>
      <c r="B197" s="45"/>
      <c r="C197" s="45"/>
      <c r="D197" s="45">
        <v>31</v>
      </c>
      <c r="E197" s="45"/>
      <c r="G197" s="45">
        <v>31</v>
      </c>
      <c r="H197" s="45"/>
      <c r="I197" s="45"/>
      <c r="J197" s="1">
        <v>140</v>
      </c>
      <c r="K197" s="1">
        <v>32</v>
      </c>
      <c r="L197" s="1"/>
      <c r="M197" s="57">
        <v>31</v>
      </c>
      <c r="N197" s="57"/>
      <c r="Q197" s="45"/>
      <c r="R197" s="45"/>
    </row>
    <row r="198" spans="1:18" ht="12.75">
      <c r="A198" s="45">
        <v>91</v>
      </c>
      <c r="B198" s="45"/>
      <c r="C198" s="45"/>
      <c r="D198" s="45">
        <v>91</v>
      </c>
      <c r="E198" s="45"/>
      <c r="G198" s="45">
        <v>91</v>
      </c>
      <c r="H198" s="45"/>
      <c r="I198" s="45"/>
      <c r="J198" s="1">
        <v>32</v>
      </c>
      <c r="K198" s="1">
        <v>1</v>
      </c>
      <c r="L198" s="1"/>
      <c r="M198" s="57">
        <v>91</v>
      </c>
      <c r="N198" s="57"/>
      <c r="Q198" s="45"/>
      <c r="R198" s="45"/>
    </row>
    <row r="199" spans="1:18" ht="12.75">
      <c r="A199" s="45">
        <v>28</v>
      </c>
      <c r="B199" s="45"/>
      <c r="C199" s="45"/>
      <c r="D199" s="45">
        <v>28</v>
      </c>
      <c r="E199" s="45"/>
      <c r="G199" s="45">
        <v>28</v>
      </c>
      <c r="H199" s="45"/>
      <c r="I199" s="45"/>
      <c r="J199" s="1">
        <v>7</v>
      </c>
      <c r="K199" s="1">
        <v>22</v>
      </c>
      <c r="L199" s="1"/>
      <c r="M199" s="57">
        <v>28</v>
      </c>
      <c r="N199" s="57"/>
      <c r="Q199" s="45"/>
      <c r="R199" s="45"/>
    </row>
    <row r="200" spans="1:18" ht="12.75">
      <c r="A200" s="45">
        <v>91</v>
      </c>
      <c r="B200" s="45"/>
      <c r="C200" s="45"/>
      <c r="D200" s="45">
        <v>91</v>
      </c>
      <c r="E200" s="45"/>
      <c r="G200" s="45">
        <v>91</v>
      </c>
      <c r="H200" s="45"/>
      <c r="I200" s="45"/>
      <c r="J200" s="1">
        <v>22</v>
      </c>
      <c r="K200" s="1">
        <v>1</v>
      </c>
      <c r="L200" s="1"/>
      <c r="M200" s="57">
        <v>91</v>
      </c>
      <c r="N200" s="57"/>
      <c r="Q200" s="45"/>
      <c r="R200" s="45"/>
    </row>
    <row r="201" spans="1:18" ht="12.75">
      <c r="A201" s="45">
        <v>59</v>
      </c>
      <c r="B201" s="45"/>
      <c r="C201" s="45"/>
      <c r="D201" s="45">
        <v>59</v>
      </c>
      <c r="E201" s="45"/>
      <c r="G201" s="45">
        <v>59</v>
      </c>
      <c r="H201" s="45"/>
      <c r="I201" s="45"/>
      <c r="J201" s="1">
        <v>15</v>
      </c>
      <c r="K201" s="1">
        <v>182</v>
      </c>
      <c r="L201" s="1"/>
      <c r="M201" s="57">
        <v>59</v>
      </c>
      <c r="N201" s="57"/>
      <c r="Q201" s="45"/>
      <c r="R201" s="45"/>
    </row>
    <row r="202" spans="1:18" ht="12.75">
      <c r="A202" s="45">
        <v>45</v>
      </c>
      <c r="B202" s="45"/>
      <c r="C202" s="45"/>
      <c r="D202" s="45">
        <v>45</v>
      </c>
      <c r="E202" s="45"/>
      <c r="G202" s="45">
        <v>45</v>
      </c>
      <c r="H202" s="45"/>
      <c r="I202" s="45"/>
      <c r="J202" s="1">
        <v>10</v>
      </c>
      <c r="K202" s="1">
        <v>35</v>
      </c>
      <c r="L202" s="1"/>
      <c r="M202" s="57">
        <v>45</v>
      </c>
      <c r="N202" s="57"/>
      <c r="Q202" s="45"/>
      <c r="R202" s="45"/>
    </row>
    <row r="203" spans="1:18" ht="12.75">
      <c r="A203" s="45">
        <v>47</v>
      </c>
      <c r="B203" s="45"/>
      <c r="C203" s="45"/>
      <c r="D203" s="45">
        <v>47</v>
      </c>
      <c r="E203" s="45"/>
      <c r="G203" s="45">
        <v>47</v>
      </c>
      <c r="H203" s="45"/>
      <c r="I203" s="45"/>
      <c r="J203" s="1">
        <v>22</v>
      </c>
      <c r="K203" s="1">
        <v>1</v>
      </c>
      <c r="L203" s="1"/>
      <c r="M203" s="57">
        <v>47</v>
      </c>
      <c r="N203" s="57"/>
      <c r="Q203" s="45"/>
      <c r="R203" s="45"/>
    </row>
    <row r="204" spans="1:18" ht="12.75">
      <c r="A204" s="45">
        <v>91</v>
      </c>
      <c r="B204" s="45"/>
      <c r="C204" s="45"/>
      <c r="D204" s="45">
        <v>91</v>
      </c>
      <c r="E204" s="45"/>
      <c r="G204" s="45">
        <v>91</v>
      </c>
      <c r="H204" s="45"/>
      <c r="I204" s="45"/>
      <c r="J204" s="1">
        <v>177</v>
      </c>
      <c r="K204" s="1">
        <v>21</v>
      </c>
      <c r="L204" s="1"/>
      <c r="M204" s="57">
        <v>91</v>
      </c>
      <c r="N204" s="57"/>
      <c r="Q204" s="45"/>
      <c r="R204" s="45"/>
    </row>
    <row r="205" spans="1:18" ht="12.75">
      <c r="A205" s="45">
        <v>34</v>
      </c>
      <c r="B205" s="45"/>
      <c r="C205" s="45"/>
      <c r="D205" s="45">
        <v>34</v>
      </c>
      <c r="E205" s="45"/>
      <c r="G205" s="45">
        <v>34</v>
      </c>
      <c r="H205" s="45"/>
      <c r="I205" s="45"/>
      <c r="J205" s="1">
        <v>14</v>
      </c>
      <c r="K205" s="1">
        <v>1</v>
      </c>
      <c r="L205" s="1"/>
      <c r="M205" s="57">
        <v>34</v>
      </c>
      <c r="N205" s="57"/>
      <c r="Q205" s="45"/>
      <c r="R205" s="45"/>
    </row>
    <row r="206" spans="1:18" ht="12.75">
      <c r="A206" s="45">
        <v>182</v>
      </c>
      <c r="B206" s="45"/>
      <c r="C206" s="45"/>
      <c r="D206" s="45">
        <v>182</v>
      </c>
      <c r="E206" s="45"/>
      <c r="G206" s="45">
        <v>182</v>
      </c>
      <c r="H206" s="45"/>
      <c r="I206" s="45"/>
      <c r="J206" s="1">
        <v>82</v>
      </c>
      <c r="K206" s="1">
        <v>724</v>
      </c>
      <c r="L206" s="1"/>
      <c r="M206" s="57">
        <v>182</v>
      </c>
      <c r="N206" s="57"/>
      <c r="Q206" s="45"/>
      <c r="R206" s="45"/>
    </row>
    <row r="207" spans="1:18" ht="12.75">
      <c r="A207" s="45">
        <v>60</v>
      </c>
      <c r="B207" s="45"/>
      <c r="C207" s="45"/>
      <c r="D207" s="45">
        <v>60</v>
      </c>
      <c r="E207" s="45"/>
      <c r="G207" s="45">
        <v>60</v>
      </c>
      <c r="H207" s="45"/>
      <c r="I207" s="45"/>
      <c r="J207" s="1">
        <v>6</v>
      </c>
      <c r="K207" s="1">
        <v>363</v>
      </c>
      <c r="L207" s="1"/>
      <c r="M207" s="57">
        <v>60</v>
      </c>
      <c r="N207" s="57"/>
      <c r="Q207" s="45"/>
      <c r="R207" s="45"/>
    </row>
    <row r="208" spans="1:18" ht="12.75">
      <c r="A208" s="45">
        <v>13</v>
      </c>
      <c r="B208" s="45"/>
      <c r="C208" s="45"/>
      <c r="D208" s="45">
        <v>13</v>
      </c>
      <c r="E208" s="45"/>
      <c r="G208" s="45">
        <v>13</v>
      </c>
      <c r="H208" s="45"/>
      <c r="I208" s="45"/>
      <c r="J208" s="1">
        <v>4</v>
      </c>
      <c r="K208" s="1">
        <v>25</v>
      </c>
      <c r="L208" s="1"/>
      <c r="M208" s="57">
        <v>13</v>
      </c>
      <c r="N208" s="57"/>
      <c r="Q208" s="45"/>
      <c r="R208" s="45"/>
    </row>
    <row r="209" spans="1:18" ht="12.75">
      <c r="A209" s="45">
        <v>23</v>
      </c>
      <c r="B209" s="45"/>
      <c r="C209" s="45"/>
      <c r="D209" s="45">
        <v>23</v>
      </c>
      <c r="E209" s="45"/>
      <c r="G209" s="45">
        <v>23</v>
      </c>
      <c r="H209" s="45"/>
      <c r="I209" s="45"/>
      <c r="J209" s="1">
        <v>36</v>
      </c>
      <c r="K209" s="1">
        <v>1</v>
      </c>
      <c r="L209" s="1"/>
      <c r="M209" s="57">
        <v>23</v>
      </c>
      <c r="N209" s="57"/>
      <c r="Q209" s="45"/>
      <c r="R209" s="45"/>
    </row>
    <row r="210" spans="1:18" ht="12.75">
      <c r="A210" s="45">
        <v>29</v>
      </c>
      <c r="B210" s="45"/>
      <c r="C210" s="45"/>
      <c r="D210" s="45">
        <v>29</v>
      </c>
      <c r="E210" s="45"/>
      <c r="G210" s="45">
        <v>29</v>
      </c>
      <c r="H210" s="45"/>
      <c r="I210" s="45"/>
      <c r="J210" s="1">
        <v>11</v>
      </c>
      <c r="K210" s="1">
        <v>1</v>
      </c>
      <c r="L210" s="1"/>
      <c r="M210" s="57">
        <v>29</v>
      </c>
      <c r="N210" s="57"/>
      <c r="Q210" s="45"/>
      <c r="R210" s="45"/>
    </row>
    <row r="211" spans="1:18" ht="12.75">
      <c r="A211" s="45">
        <v>51</v>
      </c>
      <c r="B211" s="45"/>
      <c r="C211" s="45"/>
      <c r="D211" s="45">
        <v>51</v>
      </c>
      <c r="E211" s="45"/>
      <c r="G211" s="45">
        <v>51</v>
      </c>
      <c r="H211" s="45"/>
      <c r="I211" s="45"/>
      <c r="J211" s="1">
        <v>132</v>
      </c>
      <c r="K211" s="1">
        <v>1</v>
      </c>
      <c r="L211" s="1"/>
      <c r="M211" s="57">
        <v>51</v>
      </c>
      <c r="N211" s="57"/>
      <c r="Q211" s="45"/>
      <c r="R211" s="45"/>
    </row>
    <row r="212" spans="1:18" ht="12.75">
      <c r="A212" s="45">
        <v>57</v>
      </c>
      <c r="B212" s="45"/>
      <c r="C212" s="45"/>
      <c r="D212" s="45">
        <v>57</v>
      </c>
      <c r="E212" s="45"/>
      <c r="G212" s="45">
        <v>57</v>
      </c>
      <c r="H212" s="45"/>
      <c r="I212" s="45"/>
      <c r="J212" s="1">
        <v>1</v>
      </c>
      <c r="K212" s="1">
        <v>1</v>
      </c>
      <c r="L212" s="1"/>
      <c r="M212" s="57">
        <v>57</v>
      </c>
      <c r="N212" s="57"/>
      <c r="Q212" s="45"/>
      <c r="R212" s="45"/>
    </row>
    <row r="213" spans="1:18" ht="12.75">
      <c r="A213" s="45">
        <v>12</v>
      </c>
      <c r="B213" s="45"/>
      <c r="C213" s="45"/>
      <c r="D213" s="45">
        <v>12</v>
      </c>
      <c r="E213" s="45"/>
      <c r="G213" s="45">
        <v>12</v>
      </c>
      <c r="H213" s="45"/>
      <c r="I213" s="45"/>
      <c r="J213" s="1">
        <v>400</v>
      </c>
      <c r="K213" s="1">
        <v>1</v>
      </c>
      <c r="L213" s="1"/>
      <c r="M213" s="57">
        <v>12</v>
      </c>
      <c r="N213" s="57"/>
      <c r="Q213" s="45"/>
      <c r="R213" s="45"/>
    </row>
    <row r="214" spans="1:18" ht="12.75">
      <c r="A214" s="45">
        <v>1</v>
      </c>
      <c r="B214" s="45"/>
      <c r="C214" s="45"/>
      <c r="D214" s="45">
        <v>1</v>
      </c>
      <c r="E214" s="45"/>
      <c r="G214" s="45">
        <v>1</v>
      </c>
      <c r="H214" s="45"/>
      <c r="I214" s="45"/>
      <c r="J214" s="1">
        <v>20</v>
      </c>
      <c r="K214" s="1">
        <v>48</v>
      </c>
      <c r="L214" s="1"/>
      <c r="M214" s="57">
        <v>1</v>
      </c>
      <c r="N214" s="57"/>
      <c r="Q214" s="45"/>
      <c r="R214" s="45"/>
    </row>
    <row r="215" spans="1:18" ht="12.75">
      <c r="A215" s="45">
        <v>16</v>
      </c>
      <c r="B215" s="45"/>
      <c r="C215" s="45"/>
      <c r="D215" s="45">
        <v>16</v>
      </c>
      <c r="E215" s="45"/>
      <c r="G215" s="45">
        <v>16</v>
      </c>
      <c r="H215" s="45"/>
      <c r="I215" s="45"/>
      <c r="J215" s="1">
        <v>16</v>
      </c>
      <c r="K215" s="1">
        <v>5</v>
      </c>
      <c r="L215" s="1"/>
      <c r="M215" s="57">
        <v>16</v>
      </c>
      <c r="N215" s="57"/>
      <c r="Q215" s="45"/>
      <c r="R215" s="45"/>
    </row>
    <row r="216" spans="1:18" ht="12.75">
      <c r="A216" s="45">
        <v>91</v>
      </c>
      <c r="B216" s="45"/>
      <c r="C216" s="45"/>
      <c r="D216" s="45">
        <v>91</v>
      </c>
      <c r="E216" s="45"/>
      <c r="G216" s="45">
        <v>91</v>
      </c>
      <c r="H216" s="45"/>
      <c r="I216" s="45"/>
      <c r="J216" s="1">
        <v>50</v>
      </c>
      <c r="K216" s="1">
        <v>182</v>
      </c>
      <c r="L216" s="1"/>
      <c r="M216" s="57">
        <v>91</v>
      </c>
      <c r="N216" s="57"/>
      <c r="Q216" s="45"/>
      <c r="R216" s="45"/>
    </row>
    <row r="217" spans="1:18" ht="12.75">
      <c r="A217" s="45">
        <v>4</v>
      </c>
      <c r="B217" s="45"/>
      <c r="C217" s="45"/>
      <c r="D217" s="45">
        <v>4</v>
      </c>
      <c r="E217" s="45"/>
      <c r="G217" s="45">
        <v>4</v>
      </c>
      <c r="H217" s="45"/>
      <c r="I217" s="45"/>
      <c r="J217" s="1">
        <v>47</v>
      </c>
      <c r="K217" s="1">
        <v>91</v>
      </c>
      <c r="L217" s="1"/>
      <c r="M217" s="57">
        <v>4</v>
      </c>
      <c r="N217" s="57"/>
      <c r="Q217" s="45"/>
      <c r="R217" s="45"/>
    </row>
    <row r="218" spans="1:18" ht="12.75">
      <c r="A218" s="45">
        <v>363</v>
      </c>
      <c r="B218" s="45"/>
      <c r="C218" s="45"/>
      <c r="D218" s="45">
        <v>363</v>
      </c>
      <c r="E218" s="45"/>
      <c r="G218" s="45">
        <v>363</v>
      </c>
      <c r="H218" s="45"/>
      <c r="I218" s="45"/>
      <c r="J218" s="1">
        <v>93</v>
      </c>
      <c r="K218" s="1">
        <v>1</v>
      </c>
      <c r="L218" s="1"/>
      <c r="M218" s="57">
        <v>363</v>
      </c>
      <c r="N218" s="57"/>
      <c r="Q218" s="45"/>
      <c r="R218" s="45"/>
    </row>
    <row r="219" spans="1:18" ht="12.75">
      <c r="A219" s="45">
        <v>19</v>
      </c>
      <c r="B219" s="45"/>
      <c r="C219" s="45"/>
      <c r="D219" s="45">
        <v>19</v>
      </c>
      <c r="E219" s="45"/>
      <c r="G219" s="45">
        <v>19</v>
      </c>
      <c r="H219" s="45"/>
      <c r="I219" s="45"/>
      <c r="J219" s="1">
        <v>65</v>
      </c>
      <c r="K219" s="1">
        <v>91</v>
      </c>
      <c r="L219" s="1"/>
      <c r="M219" s="57">
        <v>19</v>
      </c>
      <c r="N219" s="57"/>
      <c r="Q219" s="45"/>
      <c r="R219" s="45"/>
    </row>
    <row r="220" spans="1:18" ht="12.75">
      <c r="A220" s="45">
        <v>29</v>
      </c>
      <c r="B220" s="45"/>
      <c r="C220" s="45"/>
      <c r="D220" s="45">
        <v>29</v>
      </c>
      <c r="E220" s="45"/>
      <c r="G220" s="45">
        <v>29</v>
      </c>
      <c r="H220" s="45"/>
      <c r="I220" s="45"/>
      <c r="J220" s="1">
        <v>250</v>
      </c>
      <c r="K220" s="1">
        <v>1</v>
      </c>
      <c r="L220" s="1"/>
      <c r="M220" s="57">
        <v>29</v>
      </c>
      <c r="N220" s="57"/>
      <c r="Q220" s="45"/>
      <c r="R220" s="45"/>
    </row>
    <row r="221" spans="1:18" ht="12.75">
      <c r="A221" s="45">
        <v>9</v>
      </c>
      <c r="B221" s="45"/>
      <c r="C221" s="45"/>
      <c r="D221" s="45">
        <v>9</v>
      </c>
      <c r="E221" s="45"/>
      <c r="G221" s="45">
        <v>9</v>
      </c>
      <c r="H221" s="45"/>
      <c r="I221" s="45"/>
      <c r="J221" s="1">
        <v>39</v>
      </c>
      <c r="K221" s="1">
        <v>91</v>
      </c>
      <c r="L221" s="1"/>
      <c r="M221" s="57">
        <v>9</v>
      </c>
      <c r="N221" s="57"/>
      <c r="Q221" s="45"/>
      <c r="R221" s="45"/>
    </row>
    <row r="222" spans="1:18" ht="12.75">
      <c r="A222" s="45">
        <v>42</v>
      </c>
      <c r="B222" s="45"/>
      <c r="C222" s="45"/>
      <c r="D222" s="45">
        <v>42</v>
      </c>
      <c r="E222" s="45"/>
      <c r="G222" s="45">
        <v>42</v>
      </c>
      <c r="H222" s="45"/>
      <c r="I222" s="45"/>
      <c r="J222" s="1">
        <v>11</v>
      </c>
      <c r="K222" s="1">
        <v>18</v>
      </c>
      <c r="L222" s="1"/>
      <c r="M222" s="57">
        <v>42</v>
      </c>
      <c r="N222" s="57"/>
      <c r="Q222" s="45"/>
      <c r="R222" s="45"/>
    </row>
    <row r="223" spans="1:18" ht="12.75">
      <c r="A223" s="45">
        <v>91</v>
      </c>
      <c r="B223" s="45"/>
      <c r="C223" s="45"/>
      <c r="D223" s="45">
        <v>91</v>
      </c>
      <c r="E223" s="45"/>
      <c r="G223" s="45">
        <v>91</v>
      </c>
      <c r="H223" s="45"/>
      <c r="I223" s="45"/>
      <c r="J223" s="1">
        <v>48</v>
      </c>
      <c r="K223" s="1">
        <v>1</v>
      </c>
      <c r="L223" s="1"/>
      <c r="M223" s="57">
        <v>91</v>
      </c>
      <c r="N223" s="57"/>
      <c r="Q223" s="45"/>
      <c r="R223" s="45"/>
    </row>
    <row r="224" spans="1:18" ht="12.75">
      <c r="A224" s="45">
        <v>17</v>
      </c>
      <c r="B224" s="45"/>
      <c r="C224" s="45"/>
      <c r="D224" s="45">
        <v>17</v>
      </c>
      <c r="E224" s="45"/>
      <c r="G224" s="45">
        <v>17</v>
      </c>
      <c r="H224" s="45"/>
      <c r="I224" s="45"/>
      <c r="J224" s="1">
        <v>15</v>
      </c>
      <c r="K224" s="1">
        <v>31</v>
      </c>
      <c r="L224" s="1"/>
      <c r="M224" s="57">
        <v>17</v>
      </c>
      <c r="N224" s="57"/>
      <c r="Q224" s="45"/>
      <c r="R224" s="45"/>
    </row>
    <row r="225" spans="1:18" ht="12.75">
      <c r="A225" s="45">
        <v>8</v>
      </c>
      <c r="B225" s="45"/>
      <c r="C225" s="45"/>
      <c r="D225" s="45">
        <v>8</v>
      </c>
      <c r="E225" s="45"/>
      <c r="G225" s="45">
        <v>8</v>
      </c>
      <c r="H225" s="45"/>
      <c r="I225" s="45"/>
      <c r="J225" s="1">
        <v>41</v>
      </c>
      <c r="K225" s="1">
        <v>91</v>
      </c>
      <c r="L225" s="1"/>
      <c r="M225" s="57">
        <v>8</v>
      </c>
      <c r="N225" s="57"/>
      <c r="Q225" s="45"/>
      <c r="R225" s="45"/>
    </row>
    <row r="226" spans="1:18" ht="12.75">
      <c r="A226" s="45">
        <v>29</v>
      </c>
      <c r="B226" s="45"/>
      <c r="C226" s="45"/>
      <c r="D226" s="45">
        <v>29</v>
      </c>
      <c r="E226" s="45"/>
      <c r="G226" s="45">
        <v>29</v>
      </c>
      <c r="H226" s="45"/>
      <c r="I226" s="45"/>
      <c r="J226" s="1">
        <v>133</v>
      </c>
      <c r="K226" s="1">
        <v>1</v>
      </c>
      <c r="L226" s="1"/>
      <c r="M226" s="57">
        <v>29</v>
      </c>
      <c r="N226" s="57"/>
      <c r="Q226" s="45"/>
      <c r="R226" s="45"/>
    </row>
    <row r="227" spans="1:18" ht="12.75">
      <c r="A227" s="45">
        <v>24</v>
      </c>
      <c r="B227" s="45"/>
      <c r="C227" s="45"/>
      <c r="D227" s="45">
        <v>24</v>
      </c>
      <c r="E227" s="45"/>
      <c r="G227" s="45">
        <v>24</v>
      </c>
      <c r="H227" s="45"/>
      <c r="I227" s="45"/>
      <c r="J227" s="1">
        <v>15</v>
      </c>
      <c r="K227" s="1">
        <v>50</v>
      </c>
      <c r="L227" s="1"/>
      <c r="M227" s="57">
        <v>24</v>
      </c>
      <c r="N227" s="57"/>
      <c r="Q227" s="45"/>
      <c r="R227" s="45"/>
    </row>
    <row r="228" spans="1:18" ht="12.75">
      <c r="A228" s="45">
        <v>15</v>
      </c>
      <c r="B228" s="45"/>
      <c r="C228" s="45"/>
      <c r="D228" s="45">
        <v>15</v>
      </c>
      <c r="E228" s="45"/>
      <c r="G228" s="45">
        <v>15</v>
      </c>
      <c r="H228" s="45"/>
      <c r="I228" s="45"/>
      <c r="J228" s="1">
        <v>3</v>
      </c>
      <c r="K228" s="1">
        <v>23</v>
      </c>
      <c r="L228" s="1"/>
      <c r="M228" s="57">
        <v>15</v>
      </c>
      <c r="N228" s="57"/>
      <c r="Q228" s="45"/>
      <c r="R228" s="45"/>
    </row>
    <row r="229" spans="1:18" ht="12.75">
      <c r="A229" s="45">
        <v>58</v>
      </c>
      <c r="B229" s="45"/>
      <c r="C229" s="45"/>
      <c r="D229" s="45">
        <v>58</v>
      </c>
      <c r="E229" s="45"/>
      <c r="G229" s="45">
        <v>58</v>
      </c>
      <c r="H229" s="45"/>
      <c r="I229" s="45"/>
      <c r="J229" s="1">
        <v>775</v>
      </c>
      <c r="K229" s="1">
        <v>1</v>
      </c>
      <c r="L229" s="1"/>
      <c r="M229" s="57">
        <v>58</v>
      </c>
      <c r="N229" s="57"/>
      <c r="Q229" s="45"/>
      <c r="R229" s="45"/>
    </row>
    <row r="230" spans="1:18" ht="12.75">
      <c r="A230" s="45">
        <v>91</v>
      </c>
      <c r="B230" s="45"/>
      <c r="C230" s="45"/>
      <c r="D230" s="45">
        <v>91</v>
      </c>
      <c r="E230" s="45"/>
      <c r="G230" s="45">
        <v>91</v>
      </c>
      <c r="H230" s="45"/>
      <c r="I230" s="45"/>
      <c r="J230" s="1">
        <v>76</v>
      </c>
      <c r="K230" s="1">
        <v>44</v>
      </c>
      <c r="L230" s="1"/>
      <c r="M230" s="57">
        <v>91</v>
      </c>
      <c r="N230" s="57"/>
      <c r="Q230" s="45"/>
      <c r="R230" s="45"/>
    </row>
    <row r="231" spans="1:18" ht="12.75">
      <c r="A231" s="45">
        <v>36</v>
      </c>
      <c r="B231" s="45"/>
      <c r="C231" s="45"/>
      <c r="D231" s="45">
        <v>36</v>
      </c>
      <c r="E231" s="45"/>
      <c r="G231" s="45">
        <v>36</v>
      </c>
      <c r="H231" s="45"/>
      <c r="I231" s="45"/>
      <c r="J231" s="1">
        <v>3</v>
      </c>
      <c r="K231" s="1">
        <v>91</v>
      </c>
      <c r="L231" s="1"/>
      <c r="M231" s="57">
        <v>36</v>
      </c>
      <c r="N231" s="57"/>
      <c r="Q231" s="45"/>
      <c r="R231" s="45"/>
    </row>
    <row r="232" spans="1:18" ht="12.75">
      <c r="A232" s="45">
        <v>51</v>
      </c>
      <c r="B232" s="45"/>
      <c r="C232" s="45"/>
      <c r="D232" s="45">
        <v>51</v>
      </c>
      <c r="E232" s="45"/>
      <c r="G232" s="45">
        <v>51</v>
      </c>
      <c r="H232" s="45"/>
      <c r="I232" s="45"/>
      <c r="J232" s="1">
        <v>165</v>
      </c>
      <c r="K232" s="1"/>
      <c r="L232" s="1"/>
      <c r="M232" s="57">
        <v>51</v>
      </c>
      <c r="N232" s="57"/>
      <c r="Q232" s="45"/>
      <c r="R232" s="45"/>
    </row>
    <row r="233" spans="1:18" ht="12.75">
      <c r="A233" s="45">
        <v>58</v>
      </c>
      <c r="B233" s="45"/>
      <c r="C233" s="45"/>
      <c r="D233" s="45">
        <v>58</v>
      </c>
      <c r="E233" s="45"/>
      <c r="G233" s="45">
        <v>58</v>
      </c>
      <c r="H233" s="45"/>
      <c r="I233" s="45"/>
      <c r="J233" s="1">
        <v>89</v>
      </c>
      <c r="K233" s="1"/>
      <c r="L233" s="1"/>
      <c r="M233" s="57">
        <v>58</v>
      </c>
      <c r="N233" s="57"/>
      <c r="Q233" s="45"/>
      <c r="R233" s="45"/>
    </row>
    <row r="234" spans="1:18" ht="12.75">
      <c r="A234" s="45">
        <v>91</v>
      </c>
      <c r="B234" s="45"/>
      <c r="C234" s="45"/>
      <c r="D234" s="45">
        <v>91</v>
      </c>
      <c r="E234" s="45"/>
      <c r="G234" s="45">
        <v>91</v>
      </c>
      <c r="H234" s="45"/>
      <c r="I234" s="45"/>
      <c r="J234" s="1">
        <v>43</v>
      </c>
      <c r="K234" s="1"/>
      <c r="L234" s="1"/>
      <c r="M234" s="57">
        <v>91</v>
      </c>
      <c r="N234" s="57"/>
      <c r="Q234" s="45"/>
      <c r="R234" s="45"/>
    </row>
    <row r="235" spans="1:18" ht="12.75">
      <c r="A235" s="45">
        <v>1</v>
      </c>
      <c r="B235" s="45"/>
      <c r="C235" s="45"/>
      <c r="D235" s="45">
        <v>1</v>
      </c>
      <c r="E235" s="45"/>
      <c r="G235" s="45">
        <v>1</v>
      </c>
      <c r="H235" s="45"/>
      <c r="I235" s="45"/>
      <c r="J235" s="1">
        <v>51</v>
      </c>
      <c r="K235" s="1"/>
      <c r="L235" s="1"/>
      <c r="M235" s="57">
        <v>1</v>
      </c>
      <c r="N235" s="57"/>
      <c r="Q235" s="45"/>
      <c r="R235" s="45"/>
    </row>
    <row r="236" spans="1:18" ht="12.75">
      <c r="A236" s="45">
        <v>91</v>
      </c>
      <c r="B236" s="45"/>
      <c r="C236" s="45"/>
      <c r="D236" s="45">
        <v>91</v>
      </c>
      <c r="E236" s="45"/>
      <c r="G236" s="45">
        <v>91</v>
      </c>
      <c r="H236" s="45"/>
      <c r="I236" s="45"/>
      <c r="J236" s="1">
        <v>0</v>
      </c>
      <c r="K236" s="1"/>
      <c r="L236" s="1"/>
      <c r="M236" s="57">
        <v>91</v>
      </c>
      <c r="N236" s="57"/>
      <c r="Q236" s="45"/>
      <c r="R236" s="45"/>
    </row>
    <row r="237" spans="1:18" ht="12.75">
      <c r="A237" s="45">
        <v>22</v>
      </c>
      <c r="B237" s="45"/>
      <c r="C237" s="45"/>
      <c r="D237" s="45">
        <v>22</v>
      </c>
      <c r="E237" s="45"/>
      <c r="G237" s="45">
        <v>22</v>
      </c>
      <c r="H237" s="45"/>
      <c r="I237" s="45"/>
      <c r="J237" s="1">
        <v>213</v>
      </c>
      <c r="K237" s="1"/>
      <c r="L237" s="1"/>
      <c r="M237" s="57">
        <v>22</v>
      </c>
      <c r="N237" s="57"/>
      <c r="Q237" s="45"/>
      <c r="R237" s="45"/>
    </row>
    <row r="238" spans="1:18" ht="12.75">
      <c r="A238" s="45">
        <v>6</v>
      </c>
      <c r="B238" s="45"/>
      <c r="C238" s="45"/>
      <c r="D238" s="45">
        <v>6</v>
      </c>
      <c r="E238" s="45"/>
      <c r="G238" s="45">
        <v>6</v>
      </c>
      <c r="H238" s="45"/>
      <c r="I238" s="45"/>
      <c r="J238" s="1">
        <v>73</v>
      </c>
      <c r="K238" s="1"/>
      <c r="L238" s="1"/>
      <c r="M238" s="57">
        <v>6</v>
      </c>
      <c r="N238" s="57"/>
      <c r="Q238" s="45"/>
      <c r="R238" s="45"/>
    </row>
    <row r="239" spans="1:18" ht="12.75">
      <c r="A239" s="45">
        <v>3</v>
      </c>
      <c r="B239" s="45"/>
      <c r="C239" s="45"/>
      <c r="D239" s="45">
        <v>3</v>
      </c>
      <c r="E239" s="45"/>
      <c r="G239" s="45">
        <v>3</v>
      </c>
      <c r="H239" s="45"/>
      <c r="I239" s="45"/>
      <c r="J239" s="1">
        <v>13</v>
      </c>
      <c r="K239" s="1"/>
      <c r="L239" s="1"/>
      <c r="M239" s="57">
        <v>3</v>
      </c>
      <c r="N239" s="57"/>
      <c r="Q239" s="45"/>
      <c r="R239" s="45"/>
    </row>
    <row r="240" spans="1:18" ht="12.75">
      <c r="A240" s="45">
        <v>14</v>
      </c>
      <c r="B240" s="45"/>
      <c r="C240" s="45"/>
      <c r="D240" s="45">
        <v>14</v>
      </c>
      <c r="E240" s="45"/>
      <c r="G240" s="45">
        <v>14</v>
      </c>
      <c r="H240" s="45"/>
      <c r="I240" s="45"/>
      <c r="J240" s="1">
        <v>5</v>
      </c>
      <c r="K240" s="1"/>
      <c r="L240" s="1"/>
      <c r="M240" s="57">
        <v>14</v>
      </c>
      <c r="N240" s="57"/>
      <c r="Q240" s="45"/>
      <c r="R240" s="45"/>
    </row>
    <row r="241" spans="1:18" ht="12.75">
      <c r="A241" s="45">
        <v>91</v>
      </c>
      <c r="B241" s="45"/>
      <c r="C241" s="45"/>
      <c r="D241" s="45">
        <v>91</v>
      </c>
      <c r="E241" s="45"/>
      <c r="G241" s="45">
        <v>91</v>
      </c>
      <c r="H241" s="45"/>
      <c r="I241" s="45"/>
      <c r="J241" s="1">
        <v>95</v>
      </c>
      <c r="K241" s="1"/>
      <c r="L241" s="1"/>
      <c r="M241" s="57">
        <v>91</v>
      </c>
      <c r="N241" s="57"/>
      <c r="Q241" s="45"/>
      <c r="R241" s="45"/>
    </row>
    <row r="242" spans="1:18" ht="12.75">
      <c r="A242" s="45">
        <v>182</v>
      </c>
      <c r="B242" s="45"/>
      <c r="C242" s="45"/>
      <c r="D242" s="45">
        <v>182</v>
      </c>
      <c r="E242" s="45"/>
      <c r="G242" s="45">
        <v>182</v>
      </c>
      <c r="H242" s="45"/>
      <c r="I242" s="45"/>
      <c r="J242" s="1">
        <v>160</v>
      </c>
      <c r="K242" s="1"/>
      <c r="L242" s="1"/>
      <c r="M242" s="57">
        <v>182</v>
      </c>
      <c r="N242" s="57"/>
      <c r="Q242" s="45"/>
      <c r="R242" s="45"/>
    </row>
    <row r="243" spans="1:18" ht="12.75">
      <c r="A243" s="45">
        <v>52</v>
      </c>
      <c r="B243" s="45"/>
      <c r="C243" s="45"/>
      <c r="D243" s="45">
        <v>52</v>
      </c>
      <c r="E243" s="45"/>
      <c r="G243" s="45">
        <v>52</v>
      </c>
      <c r="H243" s="45"/>
      <c r="I243" s="45"/>
      <c r="J243" s="1">
        <v>54</v>
      </c>
      <c r="K243" s="1"/>
      <c r="L243" s="1"/>
      <c r="M243" s="57">
        <v>52</v>
      </c>
      <c r="N243" s="57"/>
      <c r="Q243" s="45"/>
      <c r="R243" s="45"/>
    </row>
    <row r="244" spans="1:18" ht="12.75">
      <c r="A244" s="45">
        <v>40</v>
      </c>
      <c r="B244" s="45"/>
      <c r="C244" s="45"/>
      <c r="D244" s="45">
        <v>40</v>
      </c>
      <c r="E244" s="45"/>
      <c r="G244" s="45">
        <v>40</v>
      </c>
      <c r="H244" s="45"/>
      <c r="I244" s="45"/>
      <c r="J244" s="1">
        <v>380</v>
      </c>
      <c r="K244" s="1"/>
      <c r="L244" s="1"/>
      <c r="M244" s="57">
        <v>40</v>
      </c>
      <c r="N244" s="57"/>
      <c r="Q244" s="45"/>
      <c r="R244" s="45"/>
    </row>
    <row r="245" spans="1:18" ht="12.75">
      <c r="A245" s="45">
        <v>35</v>
      </c>
      <c r="B245" s="45"/>
      <c r="C245" s="45"/>
      <c r="D245" s="45">
        <v>35</v>
      </c>
      <c r="E245" s="45"/>
      <c r="G245" s="45">
        <v>35</v>
      </c>
      <c r="H245" s="45"/>
      <c r="I245" s="45"/>
      <c r="J245" s="1">
        <v>17</v>
      </c>
      <c r="K245" s="1"/>
      <c r="L245" s="1"/>
      <c r="M245" s="57">
        <v>35</v>
      </c>
      <c r="N245" s="57"/>
      <c r="Q245" s="45"/>
      <c r="R245" s="45"/>
    </row>
    <row r="246" spans="1:18" ht="12.75">
      <c r="A246" s="45">
        <v>19</v>
      </c>
      <c r="B246" s="45"/>
      <c r="C246" s="45"/>
      <c r="D246" s="45">
        <v>19</v>
      </c>
      <c r="E246" s="45"/>
      <c r="G246" s="45">
        <v>19</v>
      </c>
      <c r="H246" s="45"/>
      <c r="I246" s="45"/>
      <c r="J246" s="1">
        <v>27</v>
      </c>
      <c r="K246" s="1"/>
      <c r="L246" s="1"/>
      <c r="M246" s="57">
        <v>19</v>
      </c>
      <c r="N246" s="57"/>
      <c r="Q246" s="45"/>
      <c r="R246" s="45"/>
    </row>
    <row r="247" spans="1:18" ht="12.75">
      <c r="A247" s="45">
        <v>91</v>
      </c>
      <c r="B247" s="45"/>
      <c r="C247" s="45"/>
      <c r="D247" s="45">
        <v>91</v>
      </c>
      <c r="E247" s="45"/>
      <c r="G247" s="45">
        <v>91</v>
      </c>
      <c r="H247" s="45"/>
      <c r="I247" s="45"/>
      <c r="J247" s="1">
        <v>36</v>
      </c>
      <c r="K247" s="1"/>
      <c r="L247" s="1"/>
      <c r="M247" s="57">
        <v>91</v>
      </c>
      <c r="N247" s="57"/>
      <c r="Q247" s="45"/>
      <c r="R247" s="45"/>
    </row>
    <row r="248" spans="1:18" ht="12.75">
      <c r="A248" s="45">
        <v>91</v>
      </c>
      <c r="B248" s="45"/>
      <c r="C248" s="45"/>
      <c r="D248" s="45">
        <v>91</v>
      </c>
      <c r="E248" s="45"/>
      <c r="G248" s="45">
        <v>91</v>
      </c>
      <c r="H248" s="45"/>
      <c r="I248" s="45"/>
      <c r="J248" s="1">
        <v>38</v>
      </c>
      <c r="K248" s="1"/>
      <c r="L248" s="1"/>
      <c r="M248" s="57">
        <v>91</v>
      </c>
      <c r="N248" s="57"/>
      <c r="Q248" s="45"/>
      <c r="R248" s="45"/>
    </row>
    <row r="249" spans="1:18" ht="12.75">
      <c r="A249" s="45">
        <v>63</v>
      </c>
      <c r="B249" s="45"/>
      <c r="C249" s="45"/>
      <c r="D249" s="45">
        <v>63</v>
      </c>
      <c r="E249" s="45"/>
      <c r="G249" s="45">
        <v>63</v>
      </c>
      <c r="H249" s="45"/>
      <c r="I249" s="45"/>
      <c r="J249" s="1">
        <v>44</v>
      </c>
      <c r="K249" s="1"/>
      <c r="L249" s="1"/>
      <c r="M249" s="57">
        <v>63</v>
      </c>
      <c r="N249" s="57"/>
      <c r="Q249" s="45"/>
      <c r="R249" s="45"/>
    </row>
    <row r="250" spans="1:18" ht="12.75">
      <c r="A250" s="45">
        <v>11</v>
      </c>
      <c r="B250" s="45"/>
      <c r="C250" s="45"/>
      <c r="D250" s="45">
        <v>11</v>
      </c>
      <c r="E250" s="45"/>
      <c r="G250" s="45">
        <v>11</v>
      </c>
      <c r="H250" s="45"/>
      <c r="I250" s="45"/>
      <c r="J250" s="1">
        <v>125</v>
      </c>
      <c r="K250" s="1"/>
      <c r="L250" s="1"/>
      <c r="M250" s="57">
        <v>11</v>
      </c>
      <c r="N250" s="57"/>
      <c r="Q250" s="45"/>
      <c r="R250" s="45"/>
    </row>
    <row r="251" spans="1:18" ht="12.75">
      <c r="A251" s="45">
        <v>10</v>
      </c>
      <c r="B251" s="45"/>
      <c r="C251" s="45"/>
      <c r="D251" s="45">
        <v>10</v>
      </c>
      <c r="E251" s="45"/>
      <c r="G251" s="45">
        <v>10</v>
      </c>
      <c r="H251" s="45"/>
      <c r="I251" s="45"/>
      <c r="J251" s="1">
        <v>11</v>
      </c>
      <c r="K251" s="1"/>
      <c r="L251" s="1"/>
      <c r="M251" s="57">
        <v>10</v>
      </c>
      <c r="N251" s="57"/>
      <c r="Q251" s="45"/>
      <c r="R251" s="45"/>
    </row>
    <row r="252" spans="1:18" ht="12.75">
      <c r="A252" s="45">
        <v>91</v>
      </c>
      <c r="B252" s="45"/>
      <c r="C252" s="45"/>
      <c r="D252" s="45">
        <v>91</v>
      </c>
      <c r="E252" s="45"/>
      <c r="G252" s="45">
        <v>91</v>
      </c>
      <c r="H252" s="45"/>
      <c r="I252" s="45"/>
      <c r="J252" s="1">
        <v>60</v>
      </c>
      <c r="K252" s="1"/>
      <c r="L252" s="1"/>
      <c r="M252" s="57">
        <v>91</v>
      </c>
      <c r="N252" s="57"/>
      <c r="Q252" s="45"/>
      <c r="R252" s="1"/>
    </row>
    <row r="253" spans="1:18" ht="12.75">
      <c r="A253" s="45">
        <v>58</v>
      </c>
      <c r="B253" s="1"/>
      <c r="C253" s="1"/>
      <c r="D253" s="45">
        <v>58</v>
      </c>
      <c r="E253" s="1"/>
      <c r="G253" s="45">
        <v>58</v>
      </c>
      <c r="H253" s="1"/>
      <c r="I253" s="45"/>
      <c r="J253" s="1">
        <v>19</v>
      </c>
      <c r="K253" s="1"/>
      <c r="L253" s="1"/>
      <c r="M253" s="57">
        <v>58</v>
      </c>
      <c r="N253" s="58"/>
      <c r="Q253" s="45"/>
      <c r="R253" s="1"/>
    </row>
    <row r="254" spans="1:18" ht="12.75">
      <c r="A254" s="45">
        <v>47</v>
      </c>
      <c r="B254" s="1"/>
      <c r="C254" s="1"/>
      <c r="D254" s="45">
        <v>47</v>
      </c>
      <c r="E254" s="1"/>
      <c r="G254" s="45">
        <v>47</v>
      </c>
      <c r="H254" s="1"/>
      <c r="I254" s="45"/>
      <c r="J254" s="1">
        <v>37</v>
      </c>
      <c r="K254" s="1"/>
      <c r="L254" s="1"/>
      <c r="M254" s="57">
        <v>47</v>
      </c>
      <c r="N254" s="58"/>
      <c r="Q254" s="45"/>
      <c r="R254" s="1"/>
    </row>
    <row r="255" spans="1:18" ht="12.75">
      <c r="A255" s="45">
        <v>91</v>
      </c>
      <c r="B255" s="1"/>
      <c r="C255" s="1"/>
      <c r="D255" s="45">
        <v>91</v>
      </c>
      <c r="E255" s="1"/>
      <c r="G255" s="45">
        <v>91</v>
      </c>
      <c r="H255" s="1"/>
      <c r="I255" s="45"/>
      <c r="J255" s="1">
        <v>24</v>
      </c>
      <c r="K255" s="1"/>
      <c r="L255" s="1"/>
      <c r="M255" s="57">
        <v>91</v>
      </c>
      <c r="N255" s="58"/>
      <c r="Q255" s="45"/>
      <c r="R255" s="1"/>
    </row>
    <row r="256" spans="1:18" ht="12.75">
      <c r="A256" s="45">
        <v>53</v>
      </c>
      <c r="B256" s="1"/>
      <c r="C256" s="1"/>
      <c r="D256" s="45">
        <v>53</v>
      </c>
      <c r="E256" s="1"/>
      <c r="G256" s="45">
        <v>53</v>
      </c>
      <c r="H256" s="1"/>
      <c r="I256" s="45"/>
      <c r="J256" s="1">
        <v>102</v>
      </c>
      <c r="K256" s="1"/>
      <c r="L256" s="1"/>
      <c r="M256" s="57">
        <v>53</v>
      </c>
      <c r="N256" s="58"/>
      <c r="Q256" s="45"/>
      <c r="R256" s="1"/>
    </row>
    <row r="257" spans="1:18" ht="12.75">
      <c r="A257" s="45">
        <v>38</v>
      </c>
      <c r="B257" s="1"/>
      <c r="C257" s="1"/>
      <c r="D257" s="45">
        <v>38</v>
      </c>
      <c r="E257" s="1"/>
      <c r="G257" s="45">
        <v>38</v>
      </c>
      <c r="H257" s="1"/>
      <c r="I257" s="45"/>
      <c r="J257" s="1">
        <v>3</v>
      </c>
      <c r="K257" s="1"/>
      <c r="L257" s="1"/>
      <c r="M257" s="57">
        <v>38</v>
      </c>
      <c r="N257" s="58"/>
      <c r="Q257" s="45"/>
      <c r="R257" s="1"/>
    </row>
    <row r="258" spans="1:18" ht="12.75">
      <c r="A258" s="45">
        <v>42</v>
      </c>
      <c r="B258" s="1"/>
      <c r="C258" s="1"/>
      <c r="D258" s="45">
        <v>42</v>
      </c>
      <c r="E258" s="1"/>
      <c r="G258" s="45">
        <v>42</v>
      </c>
      <c r="H258" s="1"/>
      <c r="I258" s="45"/>
      <c r="J258" s="1">
        <v>15</v>
      </c>
      <c r="K258" s="1"/>
      <c r="L258" s="1"/>
      <c r="M258" s="57">
        <v>42</v>
      </c>
      <c r="N258" s="58"/>
      <c r="Q258" s="45"/>
      <c r="R258" s="1"/>
    </row>
    <row r="259" spans="1:18" ht="12.75">
      <c r="A259" s="45">
        <v>182</v>
      </c>
      <c r="B259" s="1"/>
      <c r="C259" s="1"/>
      <c r="D259" s="45">
        <v>182</v>
      </c>
      <c r="E259" s="1"/>
      <c r="G259" s="45">
        <v>182</v>
      </c>
      <c r="H259" s="1"/>
      <c r="I259" s="45"/>
      <c r="J259" s="1">
        <v>59</v>
      </c>
      <c r="K259" s="1"/>
      <c r="L259" s="1"/>
      <c r="M259" s="57">
        <v>182</v>
      </c>
      <c r="N259" s="58"/>
      <c r="Q259" s="45"/>
      <c r="R259" s="1"/>
    </row>
    <row r="260" spans="1:18" ht="12.75">
      <c r="A260" s="45">
        <v>31</v>
      </c>
      <c r="B260" s="1"/>
      <c r="C260" s="1"/>
      <c r="D260" s="45">
        <v>31</v>
      </c>
      <c r="E260" s="1"/>
      <c r="G260" s="45">
        <v>31</v>
      </c>
      <c r="H260" s="1"/>
      <c r="I260" s="45"/>
      <c r="J260" s="1">
        <v>165</v>
      </c>
      <c r="K260" s="1"/>
      <c r="L260" s="1"/>
      <c r="M260" s="57">
        <v>31</v>
      </c>
      <c r="N260" s="58"/>
      <c r="Q260" s="45"/>
      <c r="R260" s="1"/>
    </row>
    <row r="261" spans="1:18" ht="12.75">
      <c r="A261" s="45">
        <v>18</v>
      </c>
      <c r="B261" s="1"/>
      <c r="C261" s="1"/>
      <c r="D261" s="45">
        <v>18</v>
      </c>
      <c r="E261" s="1"/>
      <c r="G261" s="45">
        <v>18</v>
      </c>
      <c r="H261" s="1"/>
      <c r="I261" s="45"/>
      <c r="J261" s="1">
        <v>103</v>
      </c>
      <c r="K261" s="1"/>
      <c r="L261" s="1"/>
      <c r="M261" s="57">
        <v>18</v>
      </c>
      <c r="N261" s="58"/>
      <c r="Q261" s="45"/>
      <c r="R261" s="1"/>
    </row>
    <row r="262" spans="1:18" ht="12.75">
      <c r="A262" s="45">
        <v>28</v>
      </c>
      <c r="B262" s="1"/>
      <c r="C262" s="1"/>
      <c r="D262" s="45">
        <v>28</v>
      </c>
      <c r="E262" s="1"/>
      <c r="G262" s="45">
        <v>28</v>
      </c>
      <c r="H262" s="1"/>
      <c r="I262" s="45"/>
      <c r="J262" s="1">
        <v>90</v>
      </c>
      <c r="K262" s="1"/>
      <c r="L262" s="1"/>
      <c r="M262" s="57">
        <v>28</v>
      </c>
      <c r="N262" s="58"/>
      <c r="Q262" s="45"/>
      <c r="R262" s="1"/>
    </row>
    <row r="263" spans="1:18" ht="12.75">
      <c r="A263" s="45">
        <v>8</v>
      </c>
      <c r="B263" s="1"/>
      <c r="C263" s="1"/>
      <c r="D263" s="45">
        <v>8</v>
      </c>
      <c r="E263" s="1"/>
      <c r="G263" s="45">
        <v>8</v>
      </c>
      <c r="H263" s="1"/>
      <c r="I263" s="45"/>
      <c r="J263" s="1">
        <v>117</v>
      </c>
      <c r="K263" s="1"/>
      <c r="L263" s="1"/>
      <c r="M263" s="57">
        <v>8</v>
      </c>
      <c r="N263" s="58"/>
      <c r="Q263" s="45"/>
      <c r="R263" s="1"/>
    </row>
    <row r="264" spans="1:18" ht="12.75">
      <c r="A264" s="45">
        <v>27</v>
      </c>
      <c r="B264" s="1"/>
      <c r="C264" s="1"/>
      <c r="D264" s="45">
        <v>27</v>
      </c>
      <c r="E264" s="1"/>
      <c r="G264" s="45">
        <v>27</v>
      </c>
      <c r="H264" s="1"/>
      <c r="I264" s="45"/>
      <c r="J264" s="1">
        <v>7</v>
      </c>
      <c r="K264" s="1"/>
      <c r="L264" s="1"/>
      <c r="M264" s="57">
        <v>27</v>
      </c>
      <c r="N264" s="58"/>
      <c r="Q264" s="45"/>
      <c r="R264" s="1"/>
    </row>
    <row r="265" spans="1:18" ht="12.75">
      <c r="A265" s="45">
        <v>17</v>
      </c>
      <c r="B265" s="1"/>
      <c r="C265" s="1"/>
      <c r="D265" s="45">
        <v>17</v>
      </c>
      <c r="E265" s="1"/>
      <c r="G265" s="45">
        <v>17</v>
      </c>
      <c r="H265" s="1"/>
      <c r="I265" s="45"/>
      <c r="J265" s="1">
        <v>150</v>
      </c>
      <c r="K265" s="1"/>
      <c r="L265" s="1"/>
      <c r="M265" s="57">
        <v>17</v>
      </c>
      <c r="N265" s="58"/>
      <c r="Q265" s="45"/>
      <c r="R265" s="1"/>
    </row>
    <row r="266" spans="1:18" ht="12.75">
      <c r="A266" s="45">
        <v>182</v>
      </c>
      <c r="B266" s="1"/>
      <c r="C266" s="1"/>
      <c r="D266" s="45">
        <v>182</v>
      </c>
      <c r="E266" s="1"/>
      <c r="G266" s="45">
        <v>182</v>
      </c>
      <c r="H266" s="1"/>
      <c r="I266" s="45"/>
      <c r="J266" s="1">
        <v>105</v>
      </c>
      <c r="K266" s="1"/>
      <c r="L266" s="1"/>
      <c r="M266" s="57">
        <v>182</v>
      </c>
      <c r="N266" s="58"/>
      <c r="Q266" s="45"/>
      <c r="R266" s="1"/>
    </row>
    <row r="267" spans="1:18" ht="12.75">
      <c r="A267" s="45">
        <v>22</v>
      </c>
      <c r="B267" s="1"/>
      <c r="C267" s="1"/>
      <c r="D267" s="45">
        <v>22</v>
      </c>
      <c r="E267" s="1"/>
      <c r="G267" s="45">
        <v>22</v>
      </c>
      <c r="H267" s="1"/>
      <c r="I267" s="45"/>
      <c r="J267" s="1">
        <v>49</v>
      </c>
      <c r="K267" s="1"/>
      <c r="L267" s="1"/>
      <c r="M267" s="57">
        <v>22</v>
      </c>
      <c r="N267" s="58"/>
      <c r="Q267" s="45"/>
      <c r="R267" s="1"/>
    </row>
    <row r="268" spans="1:18" ht="12.75">
      <c r="A268" s="45">
        <v>11</v>
      </c>
      <c r="B268" s="1"/>
      <c r="C268" s="1"/>
      <c r="D268" s="45">
        <v>11</v>
      </c>
      <c r="E268" s="1"/>
      <c r="G268" s="45">
        <v>11</v>
      </c>
      <c r="H268" s="1"/>
      <c r="I268" s="45"/>
      <c r="J268" s="1">
        <v>26</v>
      </c>
      <c r="K268" s="1"/>
      <c r="L268" s="1"/>
      <c r="M268" s="57">
        <v>11</v>
      </c>
      <c r="N268" s="58"/>
      <c r="Q268" s="45"/>
      <c r="R268" s="1"/>
    </row>
    <row r="269" spans="1:18" ht="12.75">
      <c r="A269" s="45">
        <v>3</v>
      </c>
      <c r="B269" s="1"/>
      <c r="C269" s="1"/>
      <c r="D269" s="45">
        <v>3</v>
      </c>
      <c r="E269" s="1"/>
      <c r="G269" s="45">
        <v>3</v>
      </c>
      <c r="H269" s="1"/>
      <c r="I269" s="45"/>
      <c r="J269" s="1">
        <v>51</v>
      </c>
      <c r="K269" s="1"/>
      <c r="L269" s="1"/>
      <c r="M269" s="57">
        <v>3</v>
      </c>
      <c r="N269" s="58"/>
      <c r="Q269" s="45"/>
      <c r="R269" s="1"/>
    </row>
    <row r="270" spans="1:18" ht="12.75">
      <c r="A270" s="45">
        <v>28</v>
      </c>
      <c r="B270" s="1"/>
      <c r="C270" s="1"/>
      <c r="D270" s="45">
        <v>28</v>
      </c>
      <c r="E270" s="1"/>
      <c r="G270" s="45">
        <v>28</v>
      </c>
      <c r="H270" s="1"/>
      <c r="I270" s="45"/>
      <c r="J270" s="1">
        <v>80</v>
      </c>
      <c r="K270" s="1"/>
      <c r="L270" s="1"/>
      <c r="M270" s="57">
        <v>28</v>
      </c>
      <c r="N270" s="58"/>
      <c r="Q270" s="45"/>
      <c r="R270" s="1"/>
    </row>
    <row r="271" spans="1:18" ht="12.75">
      <c r="A271" s="45">
        <v>15</v>
      </c>
      <c r="B271" s="1"/>
      <c r="C271" s="1"/>
      <c r="D271" s="45">
        <v>15</v>
      </c>
      <c r="E271" s="1"/>
      <c r="G271" s="45">
        <v>15</v>
      </c>
      <c r="H271" s="1"/>
      <c r="I271" s="45"/>
      <c r="J271" s="1">
        <v>84</v>
      </c>
      <c r="K271" s="1"/>
      <c r="L271" s="1"/>
      <c r="M271" s="57">
        <v>15</v>
      </c>
      <c r="N271" s="58"/>
      <c r="Q271" s="45"/>
      <c r="R271" s="1"/>
    </row>
    <row r="272" spans="1:18" ht="12.75">
      <c r="A272" s="45">
        <v>21</v>
      </c>
      <c r="B272" s="1"/>
      <c r="C272" s="1"/>
      <c r="D272" s="45">
        <v>21</v>
      </c>
      <c r="E272" s="1"/>
      <c r="G272" s="45">
        <v>21</v>
      </c>
      <c r="H272" s="1"/>
      <c r="I272" s="45"/>
      <c r="J272" s="1">
        <v>120</v>
      </c>
      <c r="K272" s="1"/>
      <c r="L272" s="1"/>
      <c r="M272" s="57">
        <v>21</v>
      </c>
      <c r="N272" s="58"/>
      <c r="Q272" s="45"/>
      <c r="R272" s="1"/>
    </row>
    <row r="273" spans="1:18" ht="12.75">
      <c r="A273" s="45">
        <v>29</v>
      </c>
      <c r="B273" s="1"/>
      <c r="C273" s="1"/>
      <c r="D273" s="45">
        <v>29</v>
      </c>
      <c r="E273" s="1"/>
      <c r="G273" s="45">
        <v>29</v>
      </c>
      <c r="H273" s="1"/>
      <c r="I273" s="45"/>
      <c r="J273" s="1">
        <v>600</v>
      </c>
      <c r="K273" s="1"/>
      <c r="L273" s="1"/>
      <c r="M273" s="57">
        <v>29</v>
      </c>
      <c r="N273" s="58"/>
      <c r="Q273" s="45"/>
      <c r="R273" s="1"/>
    </row>
    <row r="274" spans="1:18" ht="12.75">
      <c r="A274" s="45">
        <v>37</v>
      </c>
      <c r="B274" s="1"/>
      <c r="C274" s="1"/>
      <c r="D274" s="45">
        <v>37</v>
      </c>
      <c r="E274" s="1"/>
      <c r="G274" s="45">
        <v>37</v>
      </c>
      <c r="H274" s="1"/>
      <c r="I274" s="45"/>
      <c r="J274" s="1">
        <v>67</v>
      </c>
      <c r="K274" s="1"/>
      <c r="L274" s="1"/>
      <c r="M274" s="57">
        <v>37</v>
      </c>
      <c r="N274" s="58"/>
      <c r="Q274" s="45"/>
      <c r="R274" s="1"/>
    </row>
    <row r="275" spans="1:18" ht="12.75">
      <c r="A275" s="45">
        <v>19</v>
      </c>
      <c r="B275" s="1"/>
      <c r="C275" s="1"/>
      <c r="D275" s="45">
        <v>19</v>
      </c>
      <c r="E275" s="1"/>
      <c r="G275" s="45">
        <v>19</v>
      </c>
      <c r="H275" s="1"/>
      <c r="I275" s="45"/>
      <c r="J275" s="1">
        <v>16</v>
      </c>
      <c r="K275" s="1"/>
      <c r="L275" s="1"/>
      <c r="M275" s="57">
        <v>19</v>
      </c>
      <c r="N275" s="58"/>
      <c r="Q275" s="45"/>
      <c r="R275" s="1"/>
    </row>
    <row r="276" spans="1:18" ht="12.75">
      <c r="A276" s="45">
        <v>37</v>
      </c>
      <c r="B276" s="1"/>
      <c r="C276" s="1"/>
      <c r="D276" s="45">
        <v>37</v>
      </c>
      <c r="E276" s="1"/>
      <c r="G276" s="45">
        <v>37</v>
      </c>
      <c r="H276" s="1"/>
      <c r="I276" s="45"/>
      <c r="J276" s="1">
        <v>40</v>
      </c>
      <c r="K276" s="1"/>
      <c r="L276" s="1"/>
      <c r="M276" s="57">
        <v>37</v>
      </c>
      <c r="N276" s="58"/>
      <c r="Q276" s="45"/>
      <c r="R276" s="1"/>
    </row>
    <row r="277" spans="1:18" ht="12.75">
      <c r="A277" s="45">
        <v>25</v>
      </c>
      <c r="B277" s="1"/>
      <c r="C277" s="1"/>
      <c r="D277" s="45">
        <v>25</v>
      </c>
      <c r="E277" s="1"/>
      <c r="G277" s="45">
        <v>25</v>
      </c>
      <c r="H277" s="1"/>
      <c r="I277" s="45"/>
      <c r="J277" s="1">
        <v>17</v>
      </c>
      <c r="K277" s="1"/>
      <c r="L277" s="1"/>
      <c r="M277" s="57">
        <v>25</v>
      </c>
      <c r="N277" s="58"/>
      <c r="Q277" s="45"/>
      <c r="R277" s="1"/>
    </row>
    <row r="278" spans="1:18" ht="12.75">
      <c r="A278" s="45">
        <v>91</v>
      </c>
      <c r="B278" s="1"/>
      <c r="C278" s="1"/>
      <c r="D278" s="45">
        <v>91</v>
      </c>
      <c r="E278" s="1"/>
      <c r="G278" s="45">
        <v>91</v>
      </c>
      <c r="H278" s="1"/>
      <c r="I278" s="45"/>
      <c r="J278" s="1">
        <v>82</v>
      </c>
      <c r="K278" s="1"/>
      <c r="L278" s="1"/>
      <c r="M278" s="57">
        <v>91</v>
      </c>
      <c r="N278" s="58"/>
      <c r="Q278" s="45"/>
      <c r="R278" s="1"/>
    </row>
    <row r="279" spans="1:18" ht="12.75">
      <c r="A279" s="45">
        <v>3</v>
      </c>
      <c r="B279" s="1"/>
      <c r="C279" s="1"/>
      <c r="D279" s="45">
        <v>3</v>
      </c>
      <c r="E279" s="1"/>
      <c r="G279" s="45">
        <v>3</v>
      </c>
      <c r="H279" s="1"/>
      <c r="I279" s="45"/>
      <c r="J279" s="1">
        <v>121</v>
      </c>
      <c r="K279" s="1"/>
      <c r="L279" s="1"/>
      <c r="M279" s="57">
        <v>3</v>
      </c>
      <c r="N279" s="58"/>
      <c r="Q279" s="45"/>
      <c r="R279" s="1"/>
    </row>
    <row r="280" spans="1:18" ht="12.75">
      <c r="A280" s="45">
        <v>91</v>
      </c>
      <c r="B280" s="1"/>
      <c r="C280" s="1"/>
      <c r="D280" s="45">
        <v>91</v>
      </c>
      <c r="E280" s="1"/>
      <c r="G280" s="45">
        <v>91</v>
      </c>
      <c r="H280" s="1"/>
      <c r="I280" s="45"/>
      <c r="J280" s="1">
        <v>4</v>
      </c>
      <c r="K280" s="1"/>
      <c r="L280" s="1"/>
      <c r="M280" s="57">
        <v>91</v>
      </c>
      <c r="N280" s="58"/>
      <c r="Q280" s="45"/>
      <c r="R280" s="1"/>
    </row>
    <row r="281" spans="1:18" ht="12.75">
      <c r="A281" s="45">
        <v>63</v>
      </c>
      <c r="B281" s="1"/>
      <c r="C281" s="1"/>
      <c r="D281" s="45">
        <v>63</v>
      </c>
      <c r="E281" s="1"/>
      <c r="G281" s="45">
        <v>63</v>
      </c>
      <c r="H281" s="1"/>
      <c r="I281" s="45"/>
      <c r="J281" s="1">
        <v>475</v>
      </c>
      <c r="K281" s="1"/>
      <c r="L281" s="1"/>
      <c r="M281" s="57">
        <v>63</v>
      </c>
      <c r="N281" s="58"/>
      <c r="Q281" s="45"/>
      <c r="R281" s="1"/>
    </row>
    <row r="282" spans="1:18" ht="12.75">
      <c r="A282" s="45">
        <v>91</v>
      </c>
      <c r="B282" s="1"/>
      <c r="C282" s="1"/>
      <c r="D282" s="45">
        <v>91</v>
      </c>
      <c r="E282" s="1"/>
      <c r="G282" s="45">
        <v>91</v>
      </c>
      <c r="H282" s="1"/>
      <c r="I282" s="45"/>
      <c r="J282" s="1">
        <v>232</v>
      </c>
      <c r="K282" s="1"/>
      <c r="L282" s="1"/>
      <c r="M282" s="57">
        <v>91</v>
      </c>
      <c r="N282" s="58"/>
      <c r="Q282" s="45"/>
      <c r="R282" s="1"/>
    </row>
    <row r="283" spans="1:18" ht="12.75">
      <c r="A283" s="45">
        <v>32</v>
      </c>
      <c r="B283" s="1"/>
      <c r="C283" s="1"/>
      <c r="D283" s="45">
        <v>32</v>
      </c>
      <c r="E283" s="1"/>
      <c r="G283" s="45">
        <v>32</v>
      </c>
      <c r="H283" s="1"/>
      <c r="I283" s="45"/>
      <c r="J283" s="1">
        <v>795</v>
      </c>
      <c r="K283" s="1"/>
      <c r="L283" s="1"/>
      <c r="M283" s="57">
        <v>32</v>
      </c>
      <c r="N283" s="58"/>
      <c r="Q283" s="45"/>
      <c r="R283" s="1"/>
    </row>
    <row r="284" spans="1:18" ht="12.75">
      <c r="A284" s="45">
        <v>48</v>
      </c>
      <c r="B284" s="1"/>
      <c r="C284" s="1"/>
      <c r="D284" s="45">
        <v>48</v>
      </c>
      <c r="E284" s="1"/>
      <c r="G284" s="45">
        <v>48</v>
      </c>
      <c r="H284" s="1"/>
      <c r="I284" s="45"/>
      <c r="J284" s="1">
        <v>84</v>
      </c>
      <c r="K284" s="1"/>
      <c r="L284" s="1"/>
      <c r="M284" s="57">
        <v>48</v>
      </c>
      <c r="N284" s="58"/>
      <c r="Q284" s="45"/>
      <c r="R284" s="1"/>
    </row>
    <row r="285" spans="1:18" ht="12.75">
      <c r="A285" s="45">
        <v>42</v>
      </c>
      <c r="B285" s="1"/>
      <c r="C285" s="1"/>
      <c r="D285" s="45">
        <v>42</v>
      </c>
      <c r="E285" s="1"/>
      <c r="G285" s="45">
        <v>42</v>
      </c>
      <c r="H285" s="1"/>
      <c r="I285" s="45"/>
      <c r="J285" s="1">
        <v>25</v>
      </c>
      <c r="K285" s="1"/>
      <c r="L285" s="1"/>
      <c r="M285" s="57">
        <v>42</v>
      </c>
      <c r="N285" s="58"/>
      <c r="Q285" s="45"/>
      <c r="R285" s="1"/>
    </row>
    <row r="286" spans="1:18" ht="12.75">
      <c r="A286" s="45">
        <v>44</v>
      </c>
      <c r="B286" s="1"/>
      <c r="C286" s="1"/>
      <c r="D286" s="45">
        <v>44</v>
      </c>
      <c r="E286" s="1"/>
      <c r="G286" s="45">
        <v>44</v>
      </c>
      <c r="H286" s="1"/>
      <c r="I286" s="45"/>
      <c r="J286" s="1">
        <v>42</v>
      </c>
      <c r="K286" s="1"/>
      <c r="L286" s="1"/>
      <c r="M286" s="57">
        <v>44</v>
      </c>
      <c r="N286" s="58"/>
      <c r="Q286" s="45"/>
      <c r="R286" s="1"/>
    </row>
    <row r="287" spans="1:18" ht="12.75">
      <c r="A287" s="45">
        <v>24</v>
      </c>
      <c r="B287" s="1"/>
      <c r="C287" s="1"/>
      <c r="D287" s="45">
        <v>24</v>
      </c>
      <c r="E287" s="1"/>
      <c r="G287" s="45">
        <v>24</v>
      </c>
      <c r="H287" s="1"/>
      <c r="I287" s="45"/>
      <c r="J287" s="1">
        <v>100</v>
      </c>
      <c r="K287" s="1"/>
      <c r="L287" s="1"/>
      <c r="M287" s="57">
        <v>24</v>
      </c>
      <c r="N287" s="58"/>
      <c r="Q287" s="45"/>
      <c r="R287" s="1"/>
    </row>
    <row r="288" spans="1:18" ht="12.75">
      <c r="A288" s="45">
        <v>46</v>
      </c>
      <c r="B288" s="1"/>
      <c r="C288" s="1"/>
      <c r="D288" s="45">
        <v>46</v>
      </c>
      <c r="E288" s="1"/>
      <c r="G288" s="45">
        <v>46</v>
      </c>
      <c r="H288" s="1"/>
      <c r="I288" s="45"/>
      <c r="J288" s="1">
        <v>64</v>
      </c>
      <c r="K288" s="1"/>
      <c r="L288" s="1"/>
      <c r="M288" s="57">
        <v>46</v>
      </c>
      <c r="N288" s="58"/>
      <c r="Q288" s="45"/>
      <c r="R288" s="1"/>
    </row>
    <row r="289" spans="1:18" ht="12.75">
      <c r="A289" s="45">
        <v>13</v>
      </c>
      <c r="B289" s="1"/>
      <c r="C289" s="1"/>
      <c r="D289" s="45">
        <v>13</v>
      </c>
      <c r="E289" s="1"/>
      <c r="G289" s="45">
        <v>13</v>
      </c>
      <c r="H289" s="1"/>
      <c r="I289" s="45"/>
      <c r="J289" s="1">
        <v>45</v>
      </c>
      <c r="K289" s="1"/>
      <c r="L289" s="1"/>
      <c r="M289" s="57">
        <v>13</v>
      </c>
      <c r="N289" s="58"/>
      <c r="Q289" s="45"/>
      <c r="R289" s="1"/>
    </row>
    <row r="290" spans="1:18" ht="12.75">
      <c r="A290" s="45">
        <v>20</v>
      </c>
      <c r="B290" s="1"/>
      <c r="C290" s="1"/>
      <c r="D290" s="45">
        <v>20</v>
      </c>
      <c r="E290" s="1"/>
      <c r="G290" s="45">
        <v>20</v>
      </c>
      <c r="H290" s="1"/>
      <c r="I290" s="45"/>
      <c r="J290" s="1">
        <v>164</v>
      </c>
      <c r="K290" s="1"/>
      <c r="L290" s="1"/>
      <c r="M290" s="57">
        <v>20</v>
      </c>
      <c r="N290" s="58"/>
      <c r="Q290" s="45"/>
      <c r="R290" s="1"/>
    </row>
    <row r="291" spans="1:18" ht="12.75">
      <c r="A291" s="45">
        <v>40</v>
      </c>
      <c r="B291" s="1"/>
      <c r="C291" s="1"/>
      <c r="D291" s="45">
        <v>40</v>
      </c>
      <c r="E291" s="1"/>
      <c r="G291" s="45">
        <v>40</v>
      </c>
      <c r="H291" s="1"/>
      <c r="I291" s="45"/>
      <c r="J291" s="1">
        <v>28</v>
      </c>
      <c r="K291" s="1"/>
      <c r="L291" s="1"/>
      <c r="M291" s="57">
        <v>40</v>
      </c>
      <c r="N291" s="58"/>
      <c r="Q291" s="45"/>
      <c r="R291" s="1"/>
    </row>
    <row r="292" spans="1:18" ht="12.75">
      <c r="A292" s="45">
        <v>91</v>
      </c>
      <c r="B292" s="1"/>
      <c r="C292" s="1"/>
      <c r="D292" s="45">
        <v>91</v>
      </c>
      <c r="E292" s="1"/>
      <c r="G292" s="45">
        <v>91</v>
      </c>
      <c r="H292" s="1"/>
      <c r="I292" s="45"/>
      <c r="J292" s="1">
        <v>78</v>
      </c>
      <c r="K292" s="1"/>
      <c r="L292" s="1"/>
      <c r="M292" s="57">
        <v>91</v>
      </c>
      <c r="N292" s="58"/>
      <c r="Q292" s="45"/>
      <c r="R292" s="1"/>
    </row>
    <row r="293" spans="1:18" ht="12.75">
      <c r="A293" s="45">
        <v>19</v>
      </c>
      <c r="B293" s="1"/>
      <c r="C293" s="1"/>
      <c r="D293" s="45">
        <v>19</v>
      </c>
      <c r="E293" s="1"/>
      <c r="G293" s="45">
        <v>19</v>
      </c>
      <c r="H293" s="1"/>
      <c r="I293" s="45"/>
      <c r="J293" s="1">
        <v>125</v>
      </c>
      <c r="K293" s="1"/>
      <c r="L293" s="1"/>
      <c r="M293" s="57">
        <v>19</v>
      </c>
      <c r="N293" s="58"/>
      <c r="Q293" s="45"/>
      <c r="R293" s="1"/>
    </row>
    <row r="294" spans="1:18" ht="12.75">
      <c r="A294" s="45">
        <v>91</v>
      </c>
      <c r="B294" s="1"/>
      <c r="C294" s="1"/>
      <c r="D294" s="45">
        <v>91</v>
      </c>
      <c r="E294" s="1"/>
      <c r="G294" s="45">
        <v>91</v>
      </c>
      <c r="H294" s="1"/>
      <c r="I294" s="45"/>
      <c r="J294" s="1">
        <v>0</v>
      </c>
      <c r="K294" s="1"/>
      <c r="L294" s="1"/>
      <c r="M294" s="57">
        <v>91</v>
      </c>
      <c r="N294" s="58"/>
      <c r="Q294" s="45"/>
      <c r="R294" s="1"/>
    </row>
    <row r="295" spans="1:18" ht="12.75">
      <c r="A295" s="45">
        <v>182</v>
      </c>
      <c r="B295" s="1"/>
      <c r="C295" s="1"/>
      <c r="D295" s="45">
        <v>182</v>
      </c>
      <c r="E295" s="1"/>
      <c r="G295" s="45">
        <v>182</v>
      </c>
      <c r="H295" s="1"/>
      <c r="I295" s="45"/>
      <c r="J295" s="1">
        <v>103</v>
      </c>
      <c r="K295" s="1"/>
      <c r="L295" s="1"/>
      <c r="M295" s="57">
        <v>182</v>
      </c>
      <c r="N295" s="58"/>
      <c r="Q295" s="45"/>
      <c r="R295" s="1"/>
    </row>
    <row r="296" spans="1:18" ht="12.75">
      <c r="A296" s="45">
        <v>182</v>
      </c>
      <c r="B296" s="1"/>
      <c r="C296" s="1"/>
      <c r="D296" s="45">
        <v>182</v>
      </c>
      <c r="E296" s="1"/>
      <c r="G296" s="45">
        <v>182</v>
      </c>
      <c r="H296" s="1"/>
      <c r="I296" s="45"/>
      <c r="J296" s="1">
        <v>128</v>
      </c>
      <c r="K296" s="1"/>
      <c r="L296" s="1"/>
      <c r="M296" s="57">
        <v>182</v>
      </c>
      <c r="N296" s="58"/>
      <c r="Q296" s="45"/>
      <c r="R296" s="1"/>
    </row>
    <row r="297" spans="1:18" ht="12.75">
      <c r="A297" s="45">
        <v>34</v>
      </c>
      <c r="B297" s="1"/>
      <c r="C297" s="1"/>
      <c r="D297" s="45">
        <v>34</v>
      </c>
      <c r="E297" s="1"/>
      <c r="G297" s="45">
        <v>34</v>
      </c>
      <c r="H297" s="1"/>
      <c r="I297" s="45"/>
      <c r="J297" s="1">
        <v>14</v>
      </c>
      <c r="K297" s="1"/>
      <c r="L297" s="1"/>
      <c r="M297" s="57">
        <v>34</v>
      </c>
      <c r="N297" s="58"/>
      <c r="Q297" s="45"/>
      <c r="R297" s="1"/>
    </row>
    <row r="298" spans="1:18" ht="12.75">
      <c r="A298" s="45">
        <v>5</v>
      </c>
      <c r="B298" s="1"/>
      <c r="C298" s="1"/>
      <c r="D298" s="45">
        <v>5</v>
      </c>
      <c r="E298" s="1"/>
      <c r="G298" s="45">
        <v>5</v>
      </c>
      <c r="H298" s="1"/>
      <c r="I298" s="45"/>
      <c r="J298" s="1">
        <v>12</v>
      </c>
      <c r="K298" s="1"/>
      <c r="L298" s="1"/>
      <c r="M298" s="57">
        <v>5</v>
      </c>
      <c r="N298" s="58"/>
      <c r="Q298" s="45"/>
      <c r="R298" s="1"/>
    </row>
    <row r="299" spans="1:18" ht="12.75">
      <c r="A299" s="45">
        <v>91</v>
      </c>
      <c r="B299" s="1"/>
      <c r="C299" s="1"/>
      <c r="D299" s="45">
        <v>91</v>
      </c>
      <c r="E299" s="1"/>
      <c r="G299" s="45">
        <v>91</v>
      </c>
      <c r="H299" s="1"/>
      <c r="I299" s="45"/>
      <c r="J299" s="1">
        <v>8</v>
      </c>
      <c r="K299" s="1"/>
      <c r="L299" s="1"/>
      <c r="M299" s="57">
        <v>91</v>
      </c>
      <c r="N299" s="58"/>
      <c r="Q299" s="45"/>
      <c r="R299" s="1"/>
    </row>
    <row r="300" spans="1:18" ht="12.75">
      <c r="A300" s="45">
        <v>20</v>
      </c>
      <c r="B300" s="1"/>
      <c r="C300" s="1"/>
      <c r="D300" s="45">
        <v>20</v>
      </c>
      <c r="E300" s="1"/>
      <c r="G300" s="45">
        <v>20</v>
      </c>
      <c r="H300" s="1"/>
      <c r="I300" s="45"/>
      <c r="J300" s="1">
        <v>17</v>
      </c>
      <c r="K300" s="1"/>
      <c r="L300" s="1"/>
      <c r="M300" s="57">
        <v>20</v>
      </c>
      <c r="N300" s="58"/>
      <c r="Q300" s="45"/>
      <c r="R300" s="1"/>
    </row>
    <row r="301" spans="1:18" ht="12.75">
      <c r="A301" s="45">
        <v>17</v>
      </c>
      <c r="B301" s="1"/>
      <c r="C301" s="1"/>
      <c r="D301" s="45">
        <v>17</v>
      </c>
      <c r="E301" s="1"/>
      <c r="G301" s="45">
        <v>17</v>
      </c>
      <c r="H301" s="1"/>
      <c r="I301" s="45"/>
      <c r="J301" s="1">
        <v>85</v>
      </c>
      <c r="K301" s="1"/>
      <c r="L301" s="1"/>
      <c r="M301" s="57">
        <v>17</v>
      </c>
      <c r="N301" s="58"/>
      <c r="Q301" s="45"/>
      <c r="R301" s="1"/>
    </row>
    <row r="302" spans="1:18" ht="12.75">
      <c r="A302" s="45">
        <v>18</v>
      </c>
      <c r="B302" s="1"/>
      <c r="C302" s="1"/>
      <c r="D302" s="45">
        <v>18</v>
      </c>
      <c r="E302" s="1"/>
      <c r="G302" s="45">
        <v>18</v>
      </c>
      <c r="H302" s="1"/>
      <c r="I302" s="1"/>
      <c r="J302" s="1">
        <v>16</v>
      </c>
      <c r="K302" s="1"/>
      <c r="M302" s="57">
        <v>18</v>
      </c>
      <c r="N302" s="58"/>
      <c r="Q302" s="45"/>
      <c r="R302" s="1"/>
    </row>
    <row r="303" spans="1:18" ht="12.75">
      <c r="A303" s="45">
        <v>23</v>
      </c>
      <c r="B303" s="1"/>
      <c r="C303" s="1"/>
      <c r="D303" s="45">
        <v>23</v>
      </c>
      <c r="E303" s="1"/>
      <c r="G303" s="45">
        <v>23</v>
      </c>
      <c r="H303" s="1"/>
      <c r="I303" s="1"/>
      <c r="J303" s="1">
        <v>89</v>
      </c>
      <c r="K303" s="1"/>
      <c r="M303" s="57">
        <v>23</v>
      </c>
      <c r="N303" s="58"/>
      <c r="Q303" s="45"/>
      <c r="R303" s="1"/>
    </row>
    <row r="304" spans="1:18" ht="12.75">
      <c r="A304" s="45">
        <v>14</v>
      </c>
      <c r="B304" s="1"/>
      <c r="C304" s="1"/>
      <c r="D304" s="45">
        <v>14</v>
      </c>
      <c r="E304" s="1"/>
      <c r="G304" s="45">
        <v>14</v>
      </c>
      <c r="H304" s="1"/>
      <c r="I304" s="1"/>
      <c r="J304" s="1">
        <v>172</v>
      </c>
      <c r="K304" s="1"/>
      <c r="M304" s="57">
        <v>14</v>
      </c>
      <c r="N304" s="58"/>
      <c r="Q304" s="45"/>
      <c r="R304" s="1"/>
    </row>
    <row r="305" spans="1:18" ht="12.75">
      <c r="A305" s="45">
        <v>16</v>
      </c>
      <c r="B305" s="1"/>
      <c r="C305" s="1"/>
      <c r="D305" s="45">
        <v>16</v>
      </c>
      <c r="E305" s="1"/>
      <c r="G305" s="45">
        <v>16</v>
      </c>
      <c r="H305" s="1"/>
      <c r="I305" s="1"/>
      <c r="J305" s="1">
        <v>3</v>
      </c>
      <c r="K305" s="1"/>
      <c r="M305" s="57">
        <v>16</v>
      </c>
      <c r="N305" s="58"/>
      <c r="Q305" s="45"/>
      <c r="R305" s="1"/>
    </row>
    <row r="306" spans="1:18" ht="12.75">
      <c r="A306" s="45">
        <v>47</v>
      </c>
      <c r="B306" s="1"/>
      <c r="C306" s="1"/>
      <c r="D306" s="45">
        <v>47</v>
      </c>
      <c r="E306" s="1"/>
      <c r="G306" s="45">
        <v>47</v>
      </c>
      <c r="H306" s="1"/>
      <c r="I306" s="1"/>
      <c r="J306" s="1">
        <v>33</v>
      </c>
      <c r="K306" s="1"/>
      <c r="M306" s="57">
        <v>47</v>
      </c>
      <c r="N306" s="58"/>
      <c r="Q306" s="45"/>
      <c r="R306" s="1"/>
    </row>
    <row r="307" spans="1:18" ht="12.75">
      <c r="A307" s="45">
        <v>91</v>
      </c>
      <c r="B307" s="1"/>
      <c r="C307" s="1"/>
      <c r="D307" s="45">
        <v>91</v>
      </c>
      <c r="E307" s="1"/>
      <c r="G307" s="45">
        <v>91</v>
      </c>
      <c r="H307" s="1"/>
      <c r="I307" s="1"/>
      <c r="J307" s="1">
        <v>140</v>
      </c>
      <c r="K307" s="1"/>
      <c r="M307" s="57">
        <v>91</v>
      </c>
      <c r="N307" s="58"/>
      <c r="Q307" s="45"/>
      <c r="R307" s="1"/>
    </row>
    <row r="308" spans="1:18" ht="12.75">
      <c r="A308" s="45">
        <v>9</v>
      </c>
      <c r="B308" s="1"/>
      <c r="C308" s="1"/>
      <c r="D308" s="45">
        <v>9</v>
      </c>
      <c r="E308" s="1"/>
      <c r="G308" s="45">
        <v>9</v>
      </c>
      <c r="H308" s="1"/>
      <c r="I308" s="1"/>
      <c r="J308" s="1">
        <v>115</v>
      </c>
      <c r="K308" s="1"/>
      <c r="M308" s="57">
        <v>9</v>
      </c>
      <c r="N308" s="58"/>
      <c r="Q308" s="45"/>
      <c r="R308" s="1"/>
    </row>
    <row r="309" spans="1:18" ht="12.75">
      <c r="A309" s="45">
        <v>8</v>
      </c>
      <c r="B309" s="1"/>
      <c r="C309" s="1"/>
      <c r="D309" s="45">
        <v>8</v>
      </c>
      <c r="E309" s="1"/>
      <c r="G309" s="45">
        <v>8</v>
      </c>
      <c r="H309" s="1"/>
      <c r="I309" s="1"/>
      <c r="J309" s="1">
        <v>54</v>
      </c>
      <c r="K309" s="1"/>
      <c r="M309" s="57">
        <v>8</v>
      </c>
      <c r="N309" s="58"/>
      <c r="Q309" s="45"/>
      <c r="R309" s="1"/>
    </row>
    <row r="310" spans="1:18" ht="12.75">
      <c r="A310" s="45">
        <v>91</v>
      </c>
      <c r="B310" s="1"/>
      <c r="C310" s="1"/>
      <c r="D310" s="45">
        <v>91</v>
      </c>
      <c r="E310" s="1"/>
      <c r="G310" s="45">
        <v>91</v>
      </c>
      <c r="H310" s="1"/>
      <c r="I310" s="1"/>
      <c r="J310" s="1">
        <v>125</v>
      </c>
      <c r="K310" s="1"/>
      <c r="M310" s="57">
        <v>91</v>
      </c>
      <c r="N310" s="58"/>
      <c r="Q310" s="45"/>
      <c r="R310" s="1"/>
    </row>
    <row r="311" spans="1:18" ht="12.75">
      <c r="A311" s="45">
        <v>31</v>
      </c>
      <c r="B311" s="1"/>
      <c r="C311" s="1"/>
      <c r="D311" s="45">
        <v>31</v>
      </c>
      <c r="E311" s="1"/>
      <c r="G311" s="45">
        <v>31</v>
      </c>
      <c r="H311" s="1"/>
      <c r="I311" s="1"/>
      <c r="J311" s="1">
        <v>118</v>
      </c>
      <c r="K311" s="1"/>
      <c r="M311" s="57">
        <v>31</v>
      </c>
      <c r="N311" s="58"/>
      <c r="Q311" s="45"/>
      <c r="R311" s="1"/>
    </row>
    <row r="312" spans="1:18" ht="12.75">
      <c r="A312" s="45">
        <v>91</v>
      </c>
      <c r="B312" s="1"/>
      <c r="C312" s="1"/>
      <c r="D312" s="45">
        <v>91</v>
      </c>
      <c r="E312" s="1"/>
      <c r="G312" s="45">
        <v>91</v>
      </c>
      <c r="H312" s="1"/>
      <c r="I312" s="1"/>
      <c r="J312" s="1">
        <v>17</v>
      </c>
      <c r="K312" s="1"/>
      <c r="M312" s="57">
        <v>91</v>
      </c>
      <c r="N312" s="58"/>
      <c r="Q312" s="45"/>
      <c r="R312" s="1"/>
    </row>
    <row r="313" spans="1:18" ht="12.75">
      <c r="A313" s="45">
        <v>4</v>
      </c>
      <c r="B313" s="1"/>
      <c r="C313" s="1"/>
      <c r="D313" s="45">
        <v>4</v>
      </c>
      <c r="E313" s="1"/>
      <c r="G313" s="45">
        <v>4</v>
      </c>
      <c r="H313" s="1"/>
      <c r="I313" s="1"/>
      <c r="J313" s="1">
        <v>54</v>
      </c>
      <c r="K313" s="1"/>
      <c r="M313" s="57">
        <v>4</v>
      </c>
      <c r="N313" s="58"/>
      <c r="Q313" s="45"/>
      <c r="R313" s="1"/>
    </row>
    <row r="314" spans="1:18" ht="12.75">
      <c r="A314" s="45">
        <v>26</v>
      </c>
      <c r="B314" s="1"/>
      <c r="C314" s="1"/>
      <c r="D314" s="45">
        <v>26</v>
      </c>
      <c r="E314" s="1"/>
      <c r="G314" s="45">
        <v>26</v>
      </c>
      <c r="H314" s="1"/>
      <c r="I314" s="1"/>
      <c r="J314" s="1">
        <v>260</v>
      </c>
      <c r="K314" s="1"/>
      <c r="M314" s="57">
        <v>26</v>
      </c>
      <c r="N314" s="58"/>
      <c r="Q314" s="45"/>
      <c r="R314" s="1"/>
    </row>
    <row r="315" spans="1:18" ht="12.75">
      <c r="A315" s="45">
        <v>30</v>
      </c>
      <c r="B315" s="1"/>
      <c r="C315" s="1"/>
      <c r="D315" s="45">
        <v>30</v>
      </c>
      <c r="E315" s="1"/>
      <c r="G315" s="45">
        <v>30</v>
      </c>
      <c r="H315" s="1"/>
      <c r="I315" s="1"/>
      <c r="J315" s="1">
        <v>94</v>
      </c>
      <c r="K315" s="1"/>
      <c r="M315" s="57">
        <v>30</v>
      </c>
      <c r="N315" s="58"/>
      <c r="Q315" s="45"/>
      <c r="R315" s="1"/>
    </row>
    <row r="316" spans="1:18" ht="12.75">
      <c r="A316" s="45">
        <v>21</v>
      </c>
      <c r="B316" s="1"/>
      <c r="C316" s="1"/>
      <c r="D316" s="45">
        <v>21</v>
      </c>
      <c r="E316" s="1"/>
      <c r="G316" s="45">
        <v>21</v>
      </c>
      <c r="H316" s="1"/>
      <c r="I316" s="1"/>
      <c r="J316" s="1">
        <v>1</v>
      </c>
      <c r="K316" s="1"/>
      <c r="M316" s="57">
        <v>21</v>
      </c>
      <c r="N316" s="58"/>
      <c r="Q316" s="45"/>
      <c r="R316" s="1"/>
    </row>
    <row r="317" spans="1:18" ht="12.75">
      <c r="A317" s="45">
        <v>50</v>
      </c>
      <c r="B317" s="1"/>
      <c r="C317" s="1"/>
      <c r="D317" s="45">
        <v>50</v>
      </c>
      <c r="E317" s="1"/>
      <c r="G317" s="45">
        <v>50</v>
      </c>
      <c r="H317" s="1"/>
      <c r="I317" s="1"/>
      <c r="J317" s="1">
        <v>48</v>
      </c>
      <c r="K317" s="1"/>
      <c r="M317" s="57">
        <v>50</v>
      </c>
      <c r="N317" s="58"/>
      <c r="Q317" s="45"/>
      <c r="R317" s="1"/>
    </row>
    <row r="318" spans="1:18" ht="12.75">
      <c r="A318" s="45">
        <v>53</v>
      </c>
      <c r="B318" s="1"/>
      <c r="C318" s="1"/>
      <c r="D318" s="45">
        <v>53</v>
      </c>
      <c r="E318" s="1"/>
      <c r="G318" s="45">
        <v>53</v>
      </c>
      <c r="H318" s="1"/>
      <c r="I318" s="1"/>
      <c r="J318" s="1">
        <v>194</v>
      </c>
      <c r="K318" s="1"/>
      <c r="M318" s="57">
        <v>53</v>
      </c>
      <c r="N318" s="58"/>
      <c r="Q318" s="45"/>
      <c r="R318" s="1"/>
    </row>
    <row r="319" spans="1:18" ht="12.75">
      <c r="A319" s="45">
        <v>25</v>
      </c>
      <c r="B319" s="1"/>
      <c r="C319" s="1"/>
      <c r="D319" s="45">
        <v>25</v>
      </c>
      <c r="E319" s="1"/>
      <c r="G319" s="45">
        <v>25</v>
      </c>
      <c r="H319" s="1"/>
      <c r="I319" s="1"/>
      <c r="J319" s="1">
        <v>7</v>
      </c>
      <c r="K319" s="1"/>
      <c r="M319" s="57">
        <v>25</v>
      </c>
      <c r="N319" s="58"/>
      <c r="Q319" s="45"/>
      <c r="R319" s="1"/>
    </row>
    <row r="320" spans="1:18" ht="12.75">
      <c r="A320" s="45">
        <v>20</v>
      </c>
      <c r="B320" s="1"/>
      <c r="C320" s="1"/>
      <c r="D320" s="45">
        <v>20</v>
      </c>
      <c r="E320" s="1"/>
      <c r="G320" s="45">
        <v>20</v>
      </c>
      <c r="H320" s="1"/>
      <c r="I320" s="1"/>
      <c r="J320" s="1">
        <v>138</v>
      </c>
      <c r="K320" s="1"/>
      <c r="M320" s="57">
        <v>20</v>
      </c>
      <c r="N320" s="58"/>
      <c r="Q320" s="45"/>
      <c r="R320" s="1"/>
    </row>
    <row r="321" spans="1:18" ht="12.75">
      <c r="A321" s="45">
        <v>1</v>
      </c>
      <c r="B321" s="1"/>
      <c r="C321" s="1"/>
      <c r="D321" s="45">
        <v>1</v>
      </c>
      <c r="E321" s="1"/>
      <c r="G321" s="45">
        <v>1</v>
      </c>
      <c r="H321" s="1"/>
      <c r="I321" s="1"/>
      <c r="J321" s="1">
        <v>110</v>
      </c>
      <c r="K321" s="1"/>
      <c r="M321" s="57">
        <v>1</v>
      </c>
      <c r="N321" s="58"/>
      <c r="Q321" s="45"/>
      <c r="R321" s="1"/>
    </row>
    <row r="322" spans="1:18" ht="12.75">
      <c r="A322" s="45">
        <v>12</v>
      </c>
      <c r="B322" s="1"/>
      <c r="C322" s="1"/>
      <c r="D322" s="45">
        <v>12</v>
      </c>
      <c r="E322" s="1"/>
      <c r="G322" s="45">
        <v>12</v>
      </c>
      <c r="H322" s="1"/>
      <c r="I322" s="1"/>
      <c r="J322" s="1">
        <v>140</v>
      </c>
      <c r="K322" s="1"/>
      <c r="M322" s="57">
        <v>12</v>
      </c>
      <c r="N322" s="58"/>
      <c r="Q322" s="45"/>
      <c r="R322" s="1"/>
    </row>
    <row r="323" spans="1:18" ht="12.75">
      <c r="A323" s="45">
        <v>7</v>
      </c>
      <c r="B323" s="1"/>
      <c r="C323" s="1"/>
      <c r="D323" s="45">
        <v>7</v>
      </c>
      <c r="E323" s="1"/>
      <c r="G323" s="45">
        <v>7</v>
      </c>
      <c r="H323" s="1"/>
      <c r="I323" s="1"/>
      <c r="J323" s="1">
        <v>20</v>
      </c>
      <c r="K323" s="1"/>
      <c r="M323" s="57">
        <v>7</v>
      </c>
      <c r="N323" s="58"/>
      <c r="Q323" s="45"/>
      <c r="R323" s="1"/>
    </row>
    <row r="324" spans="1:18" ht="12.75">
      <c r="A324" s="45">
        <v>11</v>
      </c>
      <c r="B324" s="1"/>
      <c r="C324" s="1"/>
      <c r="D324" s="45">
        <v>11</v>
      </c>
      <c r="E324" s="1"/>
      <c r="G324" s="45">
        <v>11</v>
      </c>
      <c r="H324" s="1"/>
      <c r="I324" s="1"/>
      <c r="J324" s="1">
        <v>2</v>
      </c>
      <c r="K324" s="1"/>
      <c r="M324" s="57">
        <v>11</v>
      </c>
      <c r="N324" s="58"/>
      <c r="Q324" s="45"/>
      <c r="R324" s="1"/>
    </row>
    <row r="325" spans="1:18" ht="12.75">
      <c r="A325" s="45">
        <v>18</v>
      </c>
      <c r="B325" s="1"/>
      <c r="C325" s="1"/>
      <c r="D325" s="45">
        <v>18</v>
      </c>
      <c r="E325" s="1"/>
      <c r="G325" s="45">
        <v>18</v>
      </c>
      <c r="H325" s="1"/>
      <c r="I325" s="1"/>
      <c r="J325" s="1">
        <v>64</v>
      </c>
      <c r="K325" s="1"/>
      <c r="M325" s="57">
        <v>18</v>
      </c>
      <c r="N325" s="58"/>
      <c r="Q325" s="45"/>
      <c r="R325" s="1"/>
    </row>
    <row r="326" spans="1:18" ht="12.75">
      <c r="A326" s="45">
        <v>49</v>
      </c>
      <c r="B326" s="1"/>
      <c r="C326" s="1"/>
      <c r="D326" s="45">
        <v>49</v>
      </c>
      <c r="E326" s="1"/>
      <c r="G326" s="45">
        <v>49</v>
      </c>
      <c r="H326" s="1"/>
      <c r="I326" s="1"/>
      <c r="J326" s="1">
        <v>43</v>
      </c>
      <c r="K326" s="1"/>
      <c r="M326" s="57">
        <v>49</v>
      </c>
      <c r="N326" s="58"/>
      <c r="Q326" s="45"/>
      <c r="R326" s="1"/>
    </row>
    <row r="327" spans="1:18" ht="12.75">
      <c r="A327" s="45">
        <v>23</v>
      </c>
      <c r="B327" s="1"/>
      <c r="C327" s="1"/>
      <c r="D327" s="45">
        <v>23</v>
      </c>
      <c r="E327" s="1"/>
      <c r="G327" s="45">
        <v>23</v>
      </c>
      <c r="H327" s="1"/>
      <c r="I327" s="1"/>
      <c r="J327" s="1">
        <v>173</v>
      </c>
      <c r="K327" s="1"/>
      <c r="M327" s="57">
        <v>23</v>
      </c>
      <c r="N327" s="58"/>
      <c r="Q327" s="45"/>
      <c r="R327" s="1"/>
    </row>
    <row r="328" spans="1:18" ht="12.75">
      <c r="A328" s="45">
        <v>91</v>
      </c>
      <c r="B328" s="1"/>
      <c r="C328" s="1"/>
      <c r="D328" s="45">
        <v>91</v>
      </c>
      <c r="E328" s="1"/>
      <c r="G328" s="45">
        <v>91</v>
      </c>
      <c r="H328" s="1"/>
      <c r="I328" s="1"/>
      <c r="J328" s="1">
        <v>22</v>
      </c>
      <c r="K328" s="1"/>
      <c r="M328" s="57">
        <v>91</v>
      </c>
      <c r="N328" s="58"/>
      <c r="Q328" s="45"/>
      <c r="R328" s="1"/>
    </row>
    <row r="329" spans="1:18" ht="12.75">
      <c r="A329" s="45">
        <v>39</v>
      </c>
      <c r="B329" s="1"/>
      <c r="C329" s="1"/>
      <c r="D329" s="45">
        <v>39</v>
      </c>
      <c r="E329" s="1"/>
      <c r="G329" s="45">
        <v>39</v>
      </c>
      <c r="H329" s="1"/>
      <c r="I329" s="1"/>
      <c r="J329" s="1">
        <v>5</v>
      </c>
      <c r="K329" s="1"/>
      <c r="M329" s="57">
        <v>39</v>
      </c>
      <c r="N329" s="58"/>
      <c r="Q329" s="45"/>
      <c r="R329" s="1"/>
    </row>
    <row r="330" spans="1:18" ht="12.75">
      <c r="A330" s="45">
        <v>91</v>
      </c>
      <c r="B330" s="1"/>
      <c r="C330" s="1"/>
      <c r="D330" s="45">
        <v>91</v>
      </c>
      <c r="E330" s="1"/>
      <c r="G330" s="45">
        <v>91</v>
      </c>
      <c r="H330" s="1"/>
      <c r="I330" s="1"/>
      <c r="J330" s="1">
        <v>34</v>
      </c>
      <c r="K330" s="1"/>
      <c r="M330" s="57">
        <v>91</v>
      </c>
      <c r="N330" s="58"/>
      <c r="Q330" s="45"/>
      <c r="R330" s="1"/>
    </row>
    <row r="331" spans="1:18" ht="12.75">
      <c r="A331" s="45">
        <v>182</v>
      </c>
      <c r="B331" s="1"/>
      <c r="C331" s="1"/>
      <c r="D331" s="45">
        <v>182</v>
      </c>
      <c r="E331" s="1"/>
      <c r="G331" s="45">
        <v>182</v>
      </c>
      <c r="H331" s="1"/>
      <c r="I331" s="1"/>
      <c r="J331" s="1">
        <v>2</v>
      </c>
      <c r="K331" s="1"/>
      <c r="M331" s="57">
        <v>182</v>
      </c>
      <c r="N331" s="58"/>
      <c r="Q331" s="45"/>
      <c r="R331" s="1"/>
    </row>
    <row r="332" spans="1:18" ht="12.75">
      <c r="A332" s="45">
        <v>22</v>
      </c>
      <c r="B332" s="1"/>
      <c r="C332" s="1"/>
      <c r="D332" s="45">
        <v>22</v>
      </c>
      <c r="E332" s="1"/>
      <c r="G332" s="45">
        <v>22</v>
      </c>
      <c r="H332" s="1"/>
      <c r="I332" s="1"/>
      <c r="J332" s="1">
        <v>138</v>
      </c>
      <c r="K332" s="1"/>
      <c r="M332" s="57">
        <v>22</v>
      </c>
      <c r="N332" s="58"/>
      <c r="Q332" s="45"/>
      <c r="R332" s="1"/>
    </row>
    <row r="333" spans="1:18" ht="12.75">
      <c r="A333" s="45">
        <v>16</v>
      </c>
      <c r="B333" s="1"/>
      <c r="C333" s="1"/>
      <c r="D333" s="45">
        <v>16</v>
      </c>
      <c r="E333" s="1"/>
      <c r="G333" s="45">
        <v>16</v>
      </c>
      <c r="H333" s="1"/>
      <c r="I333" s="1"/>
      <c r="J333" s="1">
        <v>112</v>
      </c>
      <c r="K333" s="1"/>
      <c r="M333" s="57">
        <v>16</v>
      </c>
      <c r="N333" s="58"/>
      <c r="Q333" s="45"/>
      <c r="R333" s="1"/>
    </row>
    <row r="334" spans="1:18" ht="12.75">
      <c r="A334" s="45">
        <v>19</v>
      </c>
      <c r="B334" s="1"/>
      <c r="C334" s="1"/>
      <c r="D334" s="45">
        <v>19</v>
      </c>
      <c r="E334" s="1"/>
      <c r="G334" s="45">
        <v>19</v>
      </c>
      <c r="H334" s="1"/>
      <c r="I334" s="1"/>
      <c r="J334" s="1">
        <v>6</v>
      </c>
      <c r="K334" s="1"/>
      <c r="M334" s="57">
        <v>19</v>
      </c>
      <c r="N334" s="58"/>
      <c r="Q334" s="45"/>
      <c r="R334" s="1"/>
    </row>
    <row r="335" spans="1:18" ht="12.75">
      <c r="A335" s="45">
        <v>14</v>
      </c>
      <c r="B335" s="1"/>
      <c r="C335" s="1"/>
      <c r="D335" s="45">
        <v>14</v>
      </c>
      <c r="E335" s="1"/>
      <c r="G335" s="45">
        <v>14</v>
      </c>
      <c r="H335" s="1"/>
      <c r="I335" s="1"/>
      <c r="J335" s="1">
        <v>115</v>
      </c>
      <c r="K335" s="1"/>
      <c r="M335" s="57">
        <v>14</v>
      </c>
      <c r="N335" s="58"/>
      <c r="Q335" s="45"/>
      <c r="R335" s="1"/>
    </row>
    <row r="336" spans="1:18" ht="12.75">
      <c r="A336" s="45">
        <v>35</v>
      </c>
      <c r="B336" s="1"/>
      <c r="C336" s="1"/>
      <c r="D336" s="45">
        <v>35</v>
      </c>
      <c r="E336" s="1"/>
      <c r="G336" s="45">
        <v>35</v>
      </c>
      <c r="H336" s="1"/>
      <c r="I336" s="1"/>
      <c r="J336" s="1">
        <v>200</v>
      </c>
      <c r="K336" s="1"/>
      <c r="M336" s="57">
        <v>35</v>
      </c>
      <c r="N336" s="58"/>
      <c r="Q336" s="45"/>
      <c r="R336" s="1"/>
    </row>
    <row r="337" spans="1:18" ht="12.75">
      <c r="A337" s="45">
        <v>91</v>
      </c>
      <c r="B337" s="1"/>
      <c r="C337" s="1"/>
      <c r="D337" s="45">
        <v>91</v>
      </c>
      <c r="E337" s="1"/>
      <c r="G337" s="45">
        <v>91</v>
      </c>
      <c r="H337" s="1"/>
      <c r="I337" s="1"/>
      <c r="J337" s="1">
        <v>51</v>
      </c>
      <c r="K337" s="1"/>
      <c r="M337" s="57">
        <v>91</v>
      </c>
      <c r="N337" s="58"/>
      <c r="Q337" s="45"/>
      <c r="R337" s="1"/>
    </row>
    <row r="338" spans="1:18" ht="12.75">
      <c r="A338" s="45">
        <v>28</v>
      </c>
      <c r="B338" s="1"/>
      <c r="C338" s="1"/>
      <c r="D338" s="45">
        <v>28</v>
      </c>
      <c r="E338" s="1"/>
      <c r="G338" s="45">
        <v>28</v>
      </c>
      <c r="H338" s="1"/>
      <c r="I338" s="1"/>
      <c r="J338" s="1">
        <v>147</v>
      </c>
      <c r="K338" s="1"/>
      <c r="M338" s="57">
        <v>28</v>
      </c>
      <c r="N338" s="58"/>
      <c r="Q338" s="45"/>
      <c r="R338" s="1"/>
    </row>
    <row r="339" spans="1:18" ht="12.75">
      <c r="A339" s="45">
        <v>91</v>
      </c>
      <c r="B339" s="1"/>
      <c r="C339" s="1"/>
      <c r="D339" s="45">
        <v>91</v>
      </c>
      <c r="E339" s="1"/>
      <c r="G339" s="45">
        <v>91</v>
      </c>
      <c r="H339" s="1"/>
      <c r="I339" s="1"/>
      <c r="J339" s="1">
        <v>62</v>
      </c>
      <c r="K339" s="1"/>
      <c r="M339" s="57">
        <v>91</v>
      </c>
      <c r="N339" s="58"/>
      <c r="Q339" s="45"/>
      <c r="R339" s="1"/>
    </row>
    <row r="340" spans="1:18" ht="12.75">
      <c r="A340" s="45">
        <v>62</v>
      </c>
      <c r="B340" s="1"/>
      <c r="C340" s="1"/>
      <c r="D340" s="45">
        <v>62</v>
      </c>
      <c r="E340" s="1"/>
      <c r="G340" s="45">
        <v>62</v>
      </c>
      <c r="H340" s="1"/>
      <c r="I340" s="1"/>
      <c r="J340" s="1">
        <v>77</v>
      </c>
      <c r="K340" s="1"/>
      <c r="M340" s="57">
        <v>62</v>
      </c>
      <c r="N340" s="58"/>
      <c r="Q340" s="45"/>
      <c r="R340" s="1"/>
    </row>
    <row r="341" spans="1:18" ht="12.75">
      <c r="A341" s="45">
        <v>59</v>
      </c>
      <c r="B341" s="1"/>
      <c r="C341" s="1"/>
      <c r="D341" s="45">
        <v>59</v>
      </c>
      <c r="E341" s="1"/>
      <c r="G341" s="45">
        <v>59</v>
      </c>
      <c r="H341" s="1"/>
      <c r="I341" s="1"/>
      <c r="J341" s="1">
        <v>70</v>
      </c>
      <c r="K341" s="1"/>
      <c r="M341" s="57">
        <v>59</v>
      </c>
      <c r="N341" s="58"/>
      <c r="Q341" s="45"/>
      <c r="R341" s="1"/>
    </row>
    <row r="342" spans="1:18" ht="12.75">
      <c r="A342" s="45">
        <v>182</v>
      </c>
      <c r="B342" s="1"/>
      <c r="C342" s="1"/>
      <c r="D342" s="45">
        <v>182</v>
      </c>
      <c r="E342" s="1"/>
      <c r="G342" s="45">
        <v>182</v>
      </c>
      <c r="H342" s="1"/>
      <c r="I342" s="1"/>
      <c r="J342" s="1">
        <v>71</v>
      </c>
      <c r="K342" s="1"/>
      <c r="M342" s="57">
        <v>182</v>
      </c>
      <c r="N342" s="58"/>
      <c r="Q342" s="45"/>
      <c r="R342" s="1"/>
    </row>
    <row r="343" spans="1:18" ht="12.75">
      <c r="A343" s="45">
        <v>91</v>
      </c>
      <c r="B343" s="1"/>
      <c r="C343" s="1"/>
      <c r="D343" s="45">
        <v>91</v>
      </c>
      <c r="E343" s="1"/>
      <c r="G343" s="45">
        <v>91</v>
      </c>
      <c r="H343" s="1"/>
      <c r="I343" s="1"/>
      <c r="J343" s="1">
        <v>73</v>
      </c>
      <c r="K343" s="1"/>
      <c r="M343" s="57">
        <v>91</v>
      </c>
      <c r="N343" s="58"/>
      <c r="Q343" s="45"/>
      <c r="R343" s="1"/>
    </row>
    <row r="344" spans="1:18" ht="12.75">
      <c r="A344" s="45">
        <v>182</v>
      </c>
      <c r="B344" s="1"/>
      <c r="C344" s="1"/>
      <c r="D344" s="45">
        <v>182</v>
      </c>
      <c r="E344" s="1"/>
      <c r="G344" s="45">
        <v>182</v>
      </c>
      <c r="H344" s="1"/>
      <c r="I344" s="1"/>
      <c r="J344" s="1">
        <v>87</v>
      </c>
      <c r="K344" s="1"/>
      <c r="M344" s="57">
        <v>182</v>
      </c>
      <c r="N344" s="58"/>
      <c r="Q344" s="45"/>
      <c r="R344" s="1"/>
    </row>
    <row r="345" spans="1:18" ht="12.75">
      <c r="A345" s="45">
        <v>182</v>
      </c>
      <c r="B345" s="1"/>
      <c r="C345" s="1"/>
      <c r="D345" s="45">
        <v>182</v>
      </c>
      <c r="E345" s="1"/>
      <c r="G345" s="45">
        <v>182</v>
      </c>
      <c r="H345" s="1"/>
      <c r="I345" s="1"/>
      <c r="J345" s="1">
        <v>18</v>
      </c>
      <c r="K345" s="1"/>
      <c r="M345" s="57">
        <v>182</v>
      </c>
      <c r="N345" s="58"/>
      <c r="Q345" s="45"/>
      <c r="R345" s="1"/>
    </row>
    <row r="346" spans="1:18" ht="12.75">
      <c r="A346" s="45">
        <v>60</v>
      </c>
      <c r="B346" s="1"/>
      <c r="C346" s="1"/>
      <c r="D346" s="45">
        <v>60</v>
      </c>
      <c r="E346" s="1"/>
      <c r="G346" s="45">
        <v>60</v>
      </c>
      <c r="H346" s="1"/>
      <c r="I346" s="1"/>
      <c r="J346" s="1">
        <v>180</v>
      </c>
      <c r="K346" s="1"/>
      <c r="M346" s="57">
        <v>60</v>
      </c>
      <c r="N346" s="58"/>
      <c r="Q346" s="45"/>
      <c r="R346" s="1"/>
    </row>
    <row r="347" spans="1:18" ht="12.75">
      <c r="A347" s="45">
        <v>3</v>
      </c>
      <c r="B347" s="1"/>
      <c r="C347" s="1"/>
      <c r="D347" s="45">
        <v>3</v>
      </c>
      <c r="E347" s="1"/>
      <c r="G347" s="45">
        <v>3</v>
      </c>
      <c r="H347" s="1"/>
      <c r="I347" s="1"/>
      <c r="J347" s="1">
        <v>65</v>
      </c>
      <c r="K347" s="1"/>
      <c r="M347" s="57">
        <v>3</v>
      </c>
      <c r="N347" s="58"/>
      <c r="Q347" s="45"/>
      <c r="R347" s="1"/>
    </row>
    <row r="348" spans="1:18" ht="12.75">
      <c r="A348" s="45">
        <v>12</v>
      </c>
      <c r="B348" s="1"/>
      <c r="C348" s="1"/>
      <c r="D348" s="45">
        <v>12</v>
      </c>
      <c r="E348" s="1"/>
      <c r="G348" s="45">
        <v>12</v>
      </c>
      <c r="H348" s="1"/>
      <c r="I348" s="1"/>
      <c r="J348" s="1">
        <v>145</v>
      </c>
      <c r="K348" s="1"/>
      <c r="M348" s="57">
        <v>12</v>
      </c>
      <c r="N348" s="58"/>
      <c r="Q348" s="45"/>
      <c r="R348" s="1"/>
    </row>
    <row r="349" spans="1:18" ht="12.75">
      <c r="A349" s="45">
        <v>22</v>
      </c>
      <c r="B349" s="1"/>
      <c r="C349" s="1"/>
      <c r="D349" s="45">
        <v>22</v>
      </c>
      <c r="E349" s="1"/>
      <c r="G349" s="45">
        <v>22</v>
      </c>
      <c r="H349" s="1"/>
      <c r="I349" s="1"/>
      <c r="J349" s="1">
        <v>370</v>
      </c>
      <c r="K349" s="1"/>
      <c r="M349" s="57">
        <v>22</v>
      </c>
      <c r="N349" s="58"/>
      <c r="Q349" s="45"/>
      <c r="R349" s="1"/>
    </row>
    <row r="350" spans="1:18" ht="12.75">
      <c r="A350" s="45">
        <v>52</v>
      </c>
      <c r="B350" s="1"/>
      <c r="C350" s="1"/>
      <c r="D350" s="45">
        <v>52</v>
      </c>
      <c r="E350" s="1"/>
      <c r="G350" s="45">
        <v>52</v>
      </c>
      <c r="H350" s="1"/>
      <c r="I350" s="1"/>
      <c r="J350" s="1">
        <v>295</v>
      </c>
      <c r="K350" s="1"/>
      <c r="M350" s="57">
        <v>52</v>
      </c>
      <c r="N350" s="58"/>
      <c r="Q350" s="45"/>
      <c r="R350" s="1"/>
    </row>
    <row r="351" spans="1:18" ht="12.75">
      <c r="A351" s="45">
        <v>42</v>
      </c>
      <c r="B351" s="1"/>
      <c r="C351" s="1"/>
      <c r="D351" s="45">
        <v>42</v>
      </c>
      <c r="E351" s="1"/>
      <c r="G351" s="45">
        <v>42</v>
      </c>
      <c r="H351" s="1"/>
      <c r="I351" s="1"/>
      <c r="J351" s="1">
        <v>129</v>
      </c>
      <c r="K351" s="1"/>
      <c r="M351" s="57">
        <v>42</v>
      </c>
      <c r="N351" s="58"/>
      <c r="Q351" s="45"/>
      <c r="R351" s="1"/>
    </row>
    <row r="352" spans="1:18" ht="12.75">
      <c r="A352" s="45">
        <v>91</v>
      </c>
      <c r="B352" s="1"/>
      <c r="C352" s="1"/>
      <c r="D352" s="45">
        <v>91</v>
      </c>
      <c r="E352" s="1"/>
      <c r="G352" s="45">
        <v>91</v>
      </c>
      <c r="H352" s="1"/>
      <c r="I352" s="1"/>
      <c r="J352" s="1">
        <v>365</v>
      </c>
      <c r="K352" s="1"/>
      <c r="M352" s="57">
        <v>91</v>
      </c>
      <c r="N352" s="58"/>
      <c r="Q352" s="45"/>
      <c r="R352" s="1"/>
    </row>
    <row r="353" spans="1:18" ht="12.75">
      <c r="A353" s="45">
        <v>91</v>
      </c>
      <c r="B353" s="1"/>
      <c r="C353" s="1"/>
      <c r="D353" s="45">
        <v>91</v>
      </c>
      <c r="E353" s="1"/>
      <c r="G353" s="45">
        <v>91</v>
      </c>
      <c r="H353" s="1"/>
      <c r="I353" s="1"/>
      <c r="J353" s="1">
        <v>4</v>
      </c>
      <c r="K353" s="1"/>
      <c r="M353" s="57">
        <v>91</v>
      </c>
      <c r="N353" s="58"/>
      <c r="Q353" s="45"/>
      <c r="R353" s="1"/>
    </row>
    <row r="354" spans="1:18" ht="12.75">
      <c r="A354" s="45">
        <v>182</v>
      </c>
      <c r="B354" s="1"/>
      <c r="C354" s="1"/>
      <c r="D354" s="45">
        <v>182</v>
      </c>
      <c r="E354" s="1"/>
      <c r="G354" s="45">
        <v>182</v>
      </c>
      <c r="H354" s="1"/>
      <c r="I354" s="1"/>
      <c r="J354" s="1">
        <v>45</v>
      </c>
      <c r="K354" s="1"/>
      <c r="M354" s="57">
        <v>182</v>
      </c>
      <c r="N354" s="58"/>
      <c r="Q354" s="45"/>
      <c r="R354" s="1"/>
    </row>
    <row r="355" spans="1:18" ht="12.75">
      <c r="A355" s="45">
        <v>91</v>
      </c>
      <c r="B355" s="1"/>
      <c r="C355" s="1"/>
      <c r="D355" s="45">
        <v>91</v>
      </c>
      <c r="E355" s="1"/>
      <c r="G355" s="45">
        <v>91</v>
      </c>
      <c r="H355" s="1"/>
      <c r="I355" s="1"/>
      <c r="J355" s="1">
        <v>46</v>
      </c>
      <c r="K355" s="1"/>
      <c r="M355" s="57">
        <v>91</v>
      </c>
      <c r="N355" s="58"/>
      <c r="Q355" s="45"/>
      <c r="R355" s="1"/>
    </row>
    <row r="356" spans="1:18" ht="12.75">
      <c r="A356" s="45">
        <v>44</v>
      </c>
      <c r="B356" s="1"/>
      <c r="C356" s="1"/>
      <c r="D356" s="45">
        <v>44</v>
      </c>
      <c r="E356" s="1"/>
      <c r="G356" s="45">
        <v>44</v>
      </c>
      <c r="H356" s="1"/>
      <c r="I356" s="1"/>
      <c r="J356" s="1">
        <v>12</v>
      </c>
      <c r="K356" s="1"/>
      <c r="M356" s="57">
        <v>44</v>
      </c>
      <c r="N356" s="58"/>
      <c r="Q356" s="45"/>
      <c r="R356" s="1"/>
    </row>
    <row r="357" spans="1:18" ht="12.75">
      <c r="A357" s="45">
        <v>14</v>
      </c>
      <c r="B357" s="1"/>
      <c r="C357" s="1"/>
      <c r="D357" s="45">
        <v>14</v>
      </c>
      <c r="E357" s="1"/>
      <c r="G357" s="45">
        <v>14</v>
      </c>
      <c r="H357" s="1"/>
      <c r="I357" s="1"/>
      <c r="J357" s="1">
        <v>143</v>
      </c>
      <c r="K357" s="1"/>
      <c r="M357" s="57">
        <v>14</v>
      </c>
      <c r="N357" s="58"/>
      <c r="Q357" s="45"/>
      <c r="R357" s="1"/>
    </row>
    <row r="358" spans="1:18" ht="12.75">
      <c r="A358" s="45">
        <v>26</v>
      </c>
      <c r="B358" s="1"/>
      <c r="C358" s="1"/>
      <c r="D358" s="45">
        <v>26</v>
      </c>
      <c r="E358" s="1"/>
      <c r="G358" s="45">
        <v>26</v>
      </c>
      <c r="H358" s="1"/>
      <c r="I358" s="1"/>
      <c r="J358" s="1">
        <v>25</v>
      </c>
      <c r="K358" s="1"/>
      <c r="M358" s="57">
        <v>26</v>
      </c>
      <c r="N358" s="58"/>
      <c r="Q358" s="45"/>
      <c r="R358" s="1"/>
    </row>
    <row r="359" spans="1:18" ht="12.75">
      <c r="A359" s="45">
        <v>22</v>
      </c>
      <c r="B359" s="1"/>
      <c r="C359" s="1"/>
      <c r="D359" s="45">
        <v>22</v>
      </c>
      <c r="E359" s="1"/>
      <c r="G359" s="45">
        <v>22</v>
      </c>
      <c r="H359" s="1"/>
      <c r="I359" s="1"/>
      <c r="J359" s="1">
        <v>27</v>
      </c>
      <c r="K359" s="1"/>
      <c r="M359" s="57">
        <v>22</v>
      </c>
      <c r="N359" s="58"/>
      <c r="Q359" s="45"/>
      <c r="R359" s="1"/>
    </row>
    <row r="360" spans="1:18" ht="12.75">
      <c r="A360" s="45">
        <v>17</v>
      </c>
      <c r="B360" s="1"/>
      <c r="C360" s="1"/>
      <c r="D360" s="45">
        <v>17</v>
      </c>
      <c r="E360" s="1"/>
      <c r="G360" s="45">
        <v>17</v>
      </c>
      <c r="H360" s="1"/>
      <c r="I360" s="1"/>
      <c r="J360" s="1">
        <v>4</v>
      </c>
      <c r="K360" s="1"/>
      <c r="M360" s="57">
        <v>17</v>
      </c>
      <c r="N360" s="58"/>
      <c r="Q360" s="45"/>
      <c r="R360" s="1"/>
    </row>
    <row r="361" spans="1:18" ht="12.75">
      <c r="A361" s="45">
        <v>49</v>
      </c>
      <c r="B361" s="1"/>
      <c r="C361" s="1"/>
      <c r="D361" s="45">
        <v>49</v>
      </c>
      <c r="E361" s="1"/>
      <c r="G361" s="45">
        <v>49</v>
      </c>
      <c r="H361" s="1"/>
      <c r="I361" s="1"/>
      <c r="J361" s="1">
        <v>28</v>
      </c>
      <c r="K361" s="1"/>
      <c r="M361" s="57">
        <v>49</v>
      </c>
      <c r="N361" s="58"/>
      <c r="Q361" s="45"/>
      <c r="R361" s="1"/>
    </row>
    <row r="362" spans="1:18" ht="12.75">
      <c r="A362" s="45">
        <v>18</v>
      </c>
      <c r="B362" s="1"/>
      <c r="C362" s="1"/>
      <c r="D362" s="45">
        <v>18</v>
      </c>
      <c r="E362" s="1"/>
      <c r="G362" s="45">
        <v>18</v>
      </c>
      <c r="H362" s="1"/>
      <c r="I362" s="1"/>
      <c r="J362" s="1">
        <v>4</v>
      </c>
      <c r="K362" s="1"/>
      <c r="M362" s="57">
        <v>18</v>
      </c>
      <c r="N362" s="58"/>
      <c r="Q362" s="45"/>
      <c r="R362" s="1"/>
    </row>
    <row r="363" spans="1:18" ht="12.75">
      <c r="A363" s="45">
        <v>19</v>
      </c>
      <c r="B363" s="1"/>
      <c r="C363" s="1"/>
      <c r="D363" s="45">
        <v>19</v>
      </c>
      <c r="E363" s="1"/>
      <c r="G363" s="45">
        <v>19</v>
      </c>
      <c r="H363" s="1"/>
      <c r="I363" s="1"/>
      <c r="J363" s="1">
        <v>12</v>
      </c>
      <c r="K363" s="1"/>
      <c r="M363" s="57">
        <v>19</v>
      </c>
      <c r="N363" s="58"/>
      <c r="Q363" s="45"/>
      <c r="R363" s="1"/>
    </row>
    <row r="364" spans="1:18" ht="12.75">
      <c r="A364" s="45">
        <v>15</v>
      </c>
      <c r="B364" s="1"/>
      <c r="C364" s="1"/>
      <c r="D364" s="45">
        <v>15</v>
      </c>
      <c r="E364" s="1"/>
      <c r="G364" s="45">
        <v>15</v>
      </c>
      <c r="H364" s="1"/>
      <c r="I364" s="1"/>
      <c r="J364" s="1">
        <v>7</v>
      </c>
      <c r="K364" s="1"/>
      <c r="M364" s="57">
        <v>15</v>
      </c>
      <c r="N364" s="58"/>
      <c r="Q364" s="45"/>
      <c r="R364" s="1"/>
    </row>
    <row r="365" spans="1:18" ht="12.75">
      <c r="A365" s="45">
        <v>29</v>
      </c>
      <c r="B365" s="1"/>
      <c r="C365" s="1"/>
      <c r="D365" s="45">
        <v>29</v>
      </c>
      <c r="E365" s="1"/>
      <c r="G365" s="45">
        <v>29</v>
      </c>
      <c r="H365" s="1"/>
      <c r="I365" s="1"/>
      <c r="J365" s="1">
        <v>42</v>
      </c>
      <c r="K365" s="1"/>
      <c r="M365" s="57">
        <v>29</v>
      </c>
      <c r="N365" s="58"/>
      <c r="Q365" s="45"/>
      <c r="R365" s="1"/>
    </row>
    <row r="366" spans="1:18" ht="12.75">
      <c r="A366" s="45">
        <v>1</v>
      </c>
      <c r="B366" s="1"/>
      <c r="C366" s="1"/>
      <c r="D366" s="45">
        <v>1</v>
      </c>
      <c r="E366" s="1"/>
      <c r="G366" s="45">
        <v>1</v>
      </c>
      <c r="H366" s="1"/>
      <c r="I366" s="1"/>
      <c r="J366" s="1">
        <v>5</v>
      </c>
      <c r="K366" s="1"/>
      <c r="M366" s="57">
        <v>1</v>
      </c>
      <c r="N366" s="58"/>
      <c r="Q366" s="45"/>
      <c r="R366" s="1"/>
    </row>
    <row r="367" spans="1:18" ht="12.75">
      <c r="A367" s="45">
        <v>37</v>
      </c>
      <c r="B367" s="1"/>
      <c r="C367" s="1"/>
      <c r="D367" s="45">
        <v>37</v>
      </c>
      <c r="E367" s="1"/>
      <c r="G367" s="45">
        <v>37</v>
      </c>
      <c r="H367" s="1"/>
      <c r="I367" s="1"/>
      <c r="J367" s="1">
        <v>130</v>
      </c>
      <c r="K367" s="1"/>
      <c r="M367" s="57">
        <v>37</v>
      </c>
      <c r="N367" s="58"/>
      <c r="Q367" s="45"/>
      <c r="R367" s="1"/>
    </row>
    <row r="368" spans="1:18" ht="12.75">
      <c r="A368" s="45">
        <v>91</v>
      </c>
      <c r="B368" s="1"/>
      <c r="C368" s="1"/>
      <c r="D368" s="45">
        <v>91</v>
      </c>
      <c r="E368" s="1"/>
      <c r="G368" s="45">
        <v>91</v>
      </c>
      <c r="H368" s="1"/>
      <c r="I368" s="1"/>
      <c r="J368" s="1">
        <v>97</v>
      </c>
      <c r="K368" s="1"/>
      <c r="M368" s="57">
        <v>91</v>
      </c>
      <c r="N368" s="58"/>
      <c r="Q368" s="45"/>
      <c r="R368" s="1"/>
    </row>
    <row r="369" spans="1:18" ht="12.75">
      <c r="A369" s="45">
        <v>91</v>
      </c>
      <c r="B369" s="1"/>
      <c r="C369" s="1"/>
      <c r="D369" s="45">
        <v>91</v>
      </c>
      <c r="E369" s="1"/>
      <c r="G369" s="45">
        <v>91</v>
      </c>
      <c r="H369" s="1"/>
      <c r="I369" s="1"/>
      <c r="J369" s="1">
        <v>5</v>
      </c>
      <c r="K369" s="1"/>
      <c r="M369" s="57">
        <v>91</v>
      </c>
      <c r="N369" s="58"/>
      <c r="Q369" s="45"/>
      <c r="R369" s="1"/>
    </row>
    <row r="370" spans="1:18" ht="12.75">
      <c r="A370" s="45">
        <v>363</v>
      </c>
      <c r="B370" s="1"/>
      <c r="C370" s="1"/>
      <c r="D370" s="45">
        <v>363</v>
      </c>
      <c r="E370" s="1"/>
      <c r="G370" s="45">
        <v>363</v>
      </c>
      <c r="H370" s="1"/>
      <c r="I370" s="1"/>
      <c r="J370" s="1">
        <v>9</v>
      </c>
      <c r="K370" s="1"/>
      <c r="M370" s="57">
        <v>363</v>
      </c>
      <c r="N370" s="58"/>
      <c r="Q370" s="45"/>
      <c r="R370" s="1"/>
    </row>
    <row r="371" spans="1:18" ht="12.75">
      <c r="A371" s="45">
        <v>182</v>
      </c>
      <c r="B371" s="1"/>
      <c r="C371" s="1"/>
      <c r="D371" s="45">
        <v>182</v>
      </c>
      <c r="E371" s="1"/>
      <c r="G371" s="45">
        <v>182</v>
      </c>
      <c r="H371" s="1"/>
      <c r="I371" s="1"/>
      <c r="J371" s="1">
        <v>85</v>
      </c>
      <c r="K371" s="1"/>
      <c r="M371" s="57">
        <v>182</v>
      </c>
      <c r="N371" s="58"/>
      <c r="Q371" s="45"/>
      <c r="R371" s="1"/>
    </row>
    <row r="372" spans="1:18" ht="12.75">
      <c r="A372" s="45">
        <v>91</v>
      </c>
      <c r="B372" s="1"/>
      <c r="C372" s="1"/>
      <c r="D372" s="45">
        <v>91</v>
      </c>
      <c r="E372" s="1"/>
      <c r="G372" s="45">
        <v>91</v>
      </c>
      <c r="H372" s="1"/>
      <c r="I372" s="1"/>
      <c r="J372" s="1">
        <v>15</v>
      </c>
      <c r="K372" s="1"/>
      <c r="M372" s="57">
        <v>91</v>
      </c>
      <c r="N372" s="58"/>
      <c r="Q372" s="45"/>
      <c r="R372" s="1"/>
    </row>
    <row r="373" spans="1:18" ht="12.75">
      <c r="A373" s="45">
        <v>34</v>
      </c>
      <c r="B373" s="1"/>
      <c r="C373" s="1"/>
      <c r="D373" s="45">
        <v>34</v>
      </c>
      <c r="E373" s="1"/>
      <c r="G373" s="45">
        <v>34</v>
      </c>
      <c r="H373" s="1"/>
      <c r="I373" s="1"/>
      <c r="J373" s="1">
        <v>15</v>
      </c>
      <c r="K373" s="1"/>
      <c r="M373" s="57">
        <v>34</v>
      </c>
      <c r="N373" s="58"/>
      <c r="Q373" s="45"/>
      <c r="R373" s="1"/>
    </row>
    <row r="374" spans="1:18" ht="12.75">
      <c r="A374" s="45">
        <v>25</v>
      </c>
      <c r="B374" s="1"/>
      <c r="C374" s="1"/>
      <c r="D374" s="45">
        <v>25</v>
      </c>
      <c r="E374" s="1"/>
      <c r="G374" s="45">
        <v>25</v>
      </c>
      <c r="H374" s="1"/>
      <c r="I374" s="1"/>
      <c r="J374" s="1">
        <v>49</v>
      </c>
      <c r="K374" s="1"/>
      <c r="M374" s="57">
        <v>25</v>
      </c>
      <c r="N374" s="58"/>
      <c r="Q374" s="45"/>
      <c r="R374" s="1"/>
    </row>
    <row r="375" spans="1:18" ht="12.75">
      <c r="A375" s="45">
        <v>24</v>
      </c>
      <c r="B375" s="1"/>
      <c r="C375" s="1"/>
      <c r="D375" s="45">
        <v>24</v>
      </c>
      <c r="E375" s="1"/>
      <c r="G375" s="45">
        <v>24</v>
      </c>
      <c r="H375" s="1"/>
      <c r="I375" s="1"/>
      <c r="J375" s="1">
        <v>37</v>
      </c>
      <c r="K375" s="1"/>
      <c r="M375" s="57">
        <v>24</v>
      </c>
      <c r="N375" s="58"/>
      <c r="Q375" s="45"/>
      <c r="R375" s="1"/>
    </row>
    <row r="376" spans="1:18" ht="12.75">
      <c r="A376" s="45">
        <v>63</v>
      </c>
      <c r="B376" s="1"/>
      <c r="C376" s="1"/>
      <c r="D376" s="45">
        <v>63</v>
      </c>
      <c r="E376" s="1"/>
      <c r="G376" s="45">
        <v>63</v>
      </c>
      <c r="H376" s="1"/>
      <c r="I376" s="1"/>
      <c r="J376" s="1">
        <v>11</v>
      </c>
      <c r="K376" s="1"/>
      <c r="M376" s="57">
        <v>63</v>
      </c>
      <c r="N376" s="58"/>
      <c r="Q376" s="45"/>
      <c r="R376" s="1"/>
    </row>
    <row r="377" spans="1:18" ht="12.75">
      <c r="A377" s="45">
        <v>45</v>
      </c>
      <c r="B377" s="1"/>
      <c r="C377" s="1"/>
      <c r="D377" s="45">
        <v>45</v>
      </c>
      <c r="E377" s="1"/>
      <c r="G377" s="45">
        <v>45</v>
      </c>
      <c r="H377" s="1"/>
      <c r="I377" s="1"/>
      <c r="J377" s="1">
        <v>167</v>
      </c>
      <c r="K377" s="1"/>
      <c r="M377" s="57">
        <v>45</v>
      </c>
      <c r="N377" s="58"/>
      <c r="Q377" s="45"/>
      <c r="R377" s="1"/>
    </row>
    <row r="378" spans="1:18" ht="12.75">
      <c r="A378" s="45">
        <v>56</v>
      </c>
      <c r="B378" s="1"/>
      <c r="C378" s="1"/>
      <c r="D378" s="45">
        <v>56</v>
      </c>
      <c r="E378" s="1"/>
      <c r="G378" s="45">
        <v>56</v>
      </c>
      <c r="H378" s="1"/>
      <c r="I378" s="1"/>
      <c r="J378" s="1">
        <v>1</v>
      </c>
      <c r="K378" s="1"/>
      <c r="M378" s="57">
        <v>56</v>
      </c>
      <c r="N378" s="58"/>
      <c r="Q378" s="45"/>
      <c r="R378" s="1"/>
    </row>
    <row r="379" spans="1:18" ht="12.75">
      <c r="A379" s="45">
        <v>24</v>
      </c>
      <c r="B379" s="1"/>
      <c r="C379" s="1"/>
      <c r="D379" s="45">
        <v>24</v>
      </c>
      <c r="E379" s="1"/>
      <c r="G379" s="45">
        <v>24</v>
      </c>
      <c r="H379" s="1"/>
      <c r="I379" s="1"/>
      <c r="J379" s="1">
        <v>93</v>
      </c>
      <c r="K379" s="1"/>
      <c r="M379" s="57">
        <v>24</v>
      </c>
      <c r="N379" s="58"/>
      <c r="Q379" s="45"/>
      <c r="R379" s="1"/>
    </row>
    <row r="380" spans="1:18" ht="12.75">
      <c r="A380" s="45">
        <v>60</v>
      </c>
      <c r="B380" s="1"/>
      <c r="C380" s="1"/>
      <c r="D380" s="45">
        <v>60</v>
      </c>
      <c r="E380" s="1"/>
      <c r="G380" s="45">
        <v>60</v>
      </c>
      <c r="H380" s="1"/>
      <c r="I380" s="1"/>
      <c r="J380" s="1">
        <v>92</v>
      </c>
      <c r="K380" s="1"/>
      <c r="M380" s="57">
        <v>60</v>
      </c>
      <c r="N380" s="58"/>
      <c r="Q380" s="45"/>
      <c r="R380" s="1"/>
    </row>
    <row r="381" spans="1:18" ht="12.75">
      <c r="A381" s="45">
        <v>23</v>
      </c>
      <c r="B381" s="1"/>
      <c r="C381" s="1"/>
      <c r="D381" s="45">
        <v>23</v>
      </c>
      <c r="E381" s="1"/>
      <c r="G381" s="45">
        <v>23</v>
      </c>
      <c r="H381" s="1"/>
      <c r="I381" s="1"/>
      <c r="J381" s="1">
        <v>138</v>
      </c>
      <c r="K381" s="1"/>
      <c r="M381" s="57">
        <v>23</v>
      </c>
      <c r="N381" s="58"/>
      <c r="Q381" s="45"/>
      <c r="R381" s="1"/>
    </row>
    <row r="382" spans="1:18" ht="12.75">
      <c r="A382" s="45">
        <v>91</v>
      </c>
      <c r="B382" s="1"/>
      <c r="C382" s="1"/>
      <c r="D382" s="45">
        <v>91</v>
      </c>
      <c r="E382" s="1"/>
      <c r="G382" s="45">
        <v>91</v>
      </c>
      <c r="H382" s="1"/>
      <c r="I382" s="1"/>
      <c r="J382" s="1">
        <v>970</v>
      </c>
      <c r="K382" s="1"/>
      <c r="M382" s="57">
        <v>91</v>
      </c>
      <c r="N382" s="58"/>
      <c r="Q382" s="45"/>
      <c r="R382" s="1"/>
    </row>
    <row r="383" spans="1:18" ht="12.75">
      <c r="A383" s="45">
        <v>8</v>
      </c>
      <c r="B383" s="1"/>
      <c r="C383" s="1"/>
      <c r="D383" s="45">
        <v>8</v>
      </c>
      <c r="E383" s="1"/>
      <c r="G383" s="45">
        <v>8</v>
      </c>
      <c r="H383" s="1"/>
      <c r="I383" s="1"/>
      <c r="J383" s="1">
        <v>26</v>
      </c>
      <c r="K383" s="1"/>
      <c r="M383" s="57">
        <v>8</v>
      </c>
      <c r="N383" s="58"/>
      <c r="Q383" s="45"/>
      <c r="R383" s="1"/>
    </row>
    <row r="384" spans="1:18" ht="12.75">
      <c r="A384" s="45">
        <v>91</v>
      </c>
      <c r="B384" s="1"/>
      <c r="C384" s="1"/>
      <c r="D384" s="45">
        <v>91</v>
      </c>
      <c r="E384" s="1"/>
      <c r="G384" s="45">
        <v>91</v>
      </c>
      <c r="H384" s="1"/>
      <c r="I384" s="1"/>
      <c r="J384" s="1">
        <v>1</v>
      </c>
      <c r="K384" s="1"/>
      <c r="M384" s="57">
        <v>91</v>
      </c>
      <c r="N384" s="58"/>
      <c r="Q384" s="45"/>
      <c r="R384" s="1"/>
    </row>
    <row r="385" spans="1:18" ht="12.75">
      <c r="A385" s="45">
        <v>22</v>
      </c>
      <c r="B385" s="1"/>
      <c r="C385" s="1"/>
      <c r="D385" s="45">
        <v>22</v>
      </c>
      <c r="E385" s="1"/>
      <c r="G385" s="45">
        <v>22</v>
      </c>
      <c r="H385" s="1"/>
      <c r="I385" s="1"/>
      <c r="J385" s="1">
        <v>51</v>
      </c>
      <c r="K385" s="1"/>
      <c r="M385" s="57">
        <v>22</v>
      </c>
      <c r="N385" s="58"/>
      <c r="Q385" s="45"/>
      <c r="R385" s="1"/>
    </row>
    <row r="386" spans="1:18" ht="12.75">
      <c r="A386" s="45">
        <v>91</v>
      </c>
      <c r="B386" s="1"/>
      <c r="C386" s="1"/>
      <c r="D386" s="45">
        <v>91</v>
      </c>
      <c r="E386" s="1"/>
      <c r="G386" s="45">
        <v>91</v>
      </c>
      <c r="H386" s="1"/>
      <c r="I386" s="1"/>
      <c r="J386" s="1">
        <v>79</v>
      </c>
      <c r="K386" s="1"/>
      <c r="M386" s="57">
        <v>91</v>
      </c>
      <c r="N386" s="58"/>
      <c r="Q386" s="45"/>
      <c r="R386" s="1"/>
    </row>
    <row r="387" spans="1:18" ht="12.75">
      <c r="A387" s="45">
        <v>26</v>
      </c>
      <c r="B387" s="1"/>
      <c r="C387" s="1"/>
      <c r="D387" s="45">
        <v>26</v>
      </c>
      <c r="E387" s="1"/>
      <c r="G387" s="45">
        <v>26</v>
      </c>
      <c r="H387" s="1"/>
      <c r="I387" s="1"/>
      <c r="J387" s="1">
        <v>27</v>
      </c>
      <c r="K387" s="1"/>
      <c r="M387" s="57">
        <v>26</v>
      </c>
      <c r="N387" s="58"/>
      <c r="Q387" s="45"/>
      <c r="R387" s="1"/>
    </row>
    <row r="388" spans="1:18" ht="12.75">
      <c r="A388" s="45">
        <v>25</v>
      </c>
      <c r="B388" s="1"/>
      <c r="C388" s="1"/>
      <c r="D388" s="45">
        <v>25</v>
      </c>
      <c r="E388" s="1"/>
      <c r="G388" s="45">
        <v>25</v>
      </c>
      <c r="H388" s="1"/>
      <c r="I388" s="1"/>
      <c r="J388" s="1">
        <v>15</v>
      </c>
      <c r="K388" s="1"/>
      <c r="M388" s="57">
        <v>25</v>
      </c>
      <c r="N388" s="58"/>
      <c r="Q388" s="45"/>
      <c r="R388" s="1"/>
    </row>
    <row r="389" spans="1:18" ht="12.75">
      <c r="A389" s="45">
        <v>91</v>
      </c>
      <c r="B389" s="1"/>
      <c r="C389" s="1"/>
      <c r="D389" s="45">
        <v>91</v>
      </c>
      <c r="E389" s="1"/>
      <c r="G389" s="45">
        <v>91</v>
      </c>
      <c r="H389" s="1"/>
      <c r="I389" s="1"/>
      <c r="J389" s="1">
        <v>22</v>
      </c>
      <c r="K389" s="1"/>
      <c r="M389" s="57">
        <v>91</v>
      </c>
      <c r="N389" s="58"/>
      <c r="Q389" s="45"/>
      <c r="R389" s="1"/>
    </row>
    <row r="390" spans="1:18" ht="12.75">
      <c r="A390" s="45">
        <v>8</v>
      </c>
      <c r="B390" s="1"/>
      <c r="C390" s="1"/>
      <c r="D390" s="45">
        <v>8</v>
      </c>
      <c r="E390" s="1"/>
      <c r="G390" s="45">
        <v>8</v>
      </c>
      <c r="H390" s="1"/>
      <c r="I390" s="1"/>
      <c r="J390" s="1">
        <v>310</v>
      </c>
      <c r="K390" s="1"/>
      <c r="M390" s="57">
        <v>8</v>
      </c>
      <c r="N390" s="58"/>
      <c r="Q390" s="45"/>
      <c r="R390" s="1"/>
    </row>
    <row r="391" spans="1:18" ht="12.75">
      <c r="A391" s="45">
        <v>7</v>
      </c>
      <c r="B391" s="1"/>
      <c r="C391" s="1"/>
      <c r="D391" s="45">
        <v>7</v>
      </c>
      <c r="E391" s="1"/>
      <c r="G391" s="45">
        <v>7</v>
      </c>
      <c r="H391" s="1"/>
      <c r="I391" s="1"/>
      <c r="J391" s="1">
        <v>185</v>
      </c>
      <c r="K391" s="1"/>
      <c r="M391" s="57">
        <v>7</v>
      </c>
      <c r="N391" s="58"/>
      <c r="Q391" s="45"/>
      <c r="R391" s="1"/>
    </row>
    <row r="392" spans="1:18" ht="12.75">
      <c r="A392" s="45">
        <v>91</v>
      </c>
      <c r="B392" s="1"/>
      <c r="C392" s="1"/>
      <c r="D392" s="45">
        <v>91</v>
      </c>
      <c r="E392" s="1"/>
      <c r="G392" s="45">
        <v>91</v>
      </c>
      <c r="H392" s="1"/>
      <c r="I392" s="1"/>
      <c r="J392" s="1">
        <v>17</v>
      </c>
      <c r="K392" s="1"/>
      <c r="M392" s="57">
        <v>91</v>
      </c>
      <c r="N392" s="58"/>
      <c r="Q392" s="45"/>
      <c r="R392" s="1"/>
    </row>
    <row r="393" spans="1:18" ht="12.75">
      <c r="A393" s="45">
        <v>91</v>
      </c>
      <c r="B393" s="1"/>
      <c r="C393" s="1"/>
      <c r="D393" s="45">
        <v>91</v>
      </c>
      <c r="E393" s="1"/>
      <c r="G393" s="45">
        <v>91</v>
      </c>
      <c r="H393" s="1"/>
      <c r="I393" s="1"/>
      <c r="J393" s="1">
        <v>38</v>
      </c>
      <c r="K393" s="1"/>
      <c r="M393" s="57">
        <v>91</v>
      </c>
      <c r="N393" s="58"/>
      <c r="Q393" s="45"/>
      <c r="R393" s="1"/>
    </row>
    <row r="394" spans="1:18" ht="12.75">
      <c r="A394" s="45">
        <v>91</v>
      </c>
      <c r="B394" s="1"/>
      <c r="C394" s="1"/>
      <c r="D394" s="45">
        <v>91</v>
      </c>
      <c r="E394" s="1"/>
      <c r="G394" s="45">
        <v>91</v>
      </c>
      <c r="H394" s="1"/>
      <c r="I394" s="1"/>
      <c r="J394" s="1">
        <v>23</v>
      </c>
      <c r="K394" s="1"/>
      <c r="M394" s="57">
        <v>91</v>
      </c>
      <c r="N394" s="58"/>
      <c r="Q394" s="45"/>
      <c r="R394" s="1"/>
    </row>
    <row r="395" spans="1:18" ht="12.75">
      <c r="A395" s="45">
        <v>182</v>
      </c>
      <c r="B395" s="1"/>
      <c r="C395" s="1"/>
      <c r="D395" s="45">
        <v>182</v>
      </c>
      <c r="E395" s="1"/>
      <c r="G395" s="45">
        <v>182</v>
      </c>
      <c r="H395" s="1"/>
      <c r="I395" s="1"/>
      <c r="J395" s="1">
        <v>150</v>
      </c>
      <c r="K395" s="1"/>
      <c r="M395" s="57">
        <v>182</v>
      </c>
      <c r="N395" s="58"/>
      <c r="Q395" s="45"/>
      <c r="R395" s="1"/>
    </row>
    <row r="396" spans="1:18" ht="12.75">
      <c r="A396" s="45">
        <v>23</v>
      </c>
      <c r="B396" s="1"/>
      <c r="C396" s="1"/>
      <c r="D396" s="45">
        <v>23</v>
      </c>
      <c r="E396" s="1"/>
      <c r="G396" s="45">
        <v>23</v>
      </c>
      <c r="H396" s="1"/>
      <c r="I396" s="1"/>
      <c r="J396" s="1">
        <v>55</v>
      </c>
      <c r="K396" s="1"/>
      <c r="M396" s="57">
        <v>23</v>
      </c>
      <c r="N396" s="58"/>
      <c r="Q396" s="45"/>
      <c r="R396" s="1"/>
    </row>
    <row r="397" spans="1:18" ht="12.75">
      <c r="A397" s="45">
        <v>91</v>
      </c>
      <c r="B397" s="1"/>
      <c r="C397" s="1"/>
      <c r="D397" s="45">
        <v>91</v>
      </c>
      <c r="E397" s="1"/>
      <c r="G397" s="45">
        <v>91</v>
      </c>
      <c r="H397" s="1"/>
      <c r="I397" s="1"/>
      <c r="J397" s="1">
        <v>148</v>
      </c>
      <c r="K397" s="1"/>
      <c r="M397" s="57">
        <v>91</v>
      </c>
      <c r="N397" s="58"/>
      <c r="Q397" s="45"/>
      <c r="R397" s="1"/>
    </row>
    <row r="398" spans="1:18" ht="12.75">
      <c r="A398" s="45">
        <v>182</v>
      </c>
      <c r="B398" s="1"/>
      <c r="C398" s="1"/>
      <c r="D398" s="45">
        <v>182</v>
      </c>
      <c r="E398" s="1"/>
      <c r="G398" s="45">
        <v>182</v>
      </c>
      <c r="H398" s="1"/>
      <c r="I398" s="1"/>
      <c r="J398" s="1">
        <v>130</v>
      </c>
      <c r="K398" s="1"/>
      <c r="M398" s="57">
        <v>182</v>
      </c>
      <c r="N398" s="58"/>
      <c r="Q398" s="45"/>
      <c r="R398" s="1"/>
    </row>
    <row r="399" spans="1:18" ht="12.75">
      <c r="A399" s="45">
        <v>14</v>
      </c>
      <c r="B399" s="1"/>
      <c r="C399" s="1"/>
      <c r="D399" s="45">
        <v>14</v>
      </c>
      <c r="E399" s="1"/>
      <c r="G399" s="45">
        <v>14</v>
      </c>
      <c r="H399" s="1"/>
      <c r="I399" s="1"/>
      <c r="J399" s="1">
        <v>2</v>
      </c>
      <c r="K399" s="1"/>
      <c r="M399" s="57">
        <v>14</v>
      </c>
      <c r="N399" s="58"/>
      <c r="Q399" s="45"/>
      <c r="R399" s="1"/>
    </row>
    <row r="400" spans="1:18" ht="12.75">
      <c r="A400" s="45">
        <v>91</v>
      </c>
      <c r="B400" s="1"/>
      <c r="C400" s="1"/>
      <c r="D400" s="45">
        <v>91</v>
      </c>
      <c r="E400" s="1"/>
      <c r="G400" s="45">
        <v>91</v>
      </c>
      <c r="H400" s="1"/>
      <c r="I400" s="1"/>
      <c r="J400" s="1">
        <v>8</v>
      </c>
      <c r="K400" s="1"/>
      <c r="M400" s="57">
        <v>91</v>
      </c>
      <c r="N400" s="58"/>
      <c r="Q400" s="45"/>
      <c r="R400" s="1"/>
    </row>
    <row r="401" spans="1:18" ht="12.75">
      <c r="A401" s="45">
        <v>20</v>
      </c>
      <c r="B401" s="1"/>
      <c r="C401" s="1"/>
      <c r="D401" s="45">
        <v>20</v>
      </c>
      <c r="E401" s="1"/>
      <c r="G401" s="45">
        <v>20</v>
      </c>
      <c r="H401" s="1"/>
      <c r="I401" s="1"/>
      <c r="J401" s="1">
        <v>29</v>
      </c>
      <c r="K401" s="1"/>
      <c r="M401" s="57">
        <v>20</v>
      </c>
      <c r="N401" s="58"/>
      <c r="Q401" s="45"/>
      <c r="R401" s="1"/>
    </row>
    <row r="402" spans="1:18" ht="12.75">
      <c r="A402" s="45">
        <v>8</v>
      </c>
      <c r="B402" s="1"/>
      <c r="C402" s="1"/>
      <c r="D402" s="45">
        <v>8</v>
      </c>
      <c r="E402" s="1"/>
      <c r="G402" s="45">
        <v>8</v>
      </c>
      <c r="H402" s="1"/>
      <c r="I402" s="1"/>
      <c r="J402" s="1">
        <v>14</v>
      </c>
      <c r="K402" s="1"/>
      <c r="M402" s="57">
        <v>8</v>
      </c>
      <c r="N402" s="58"/>
      <c r="Q402" s="45"/>
      <c r="R402" s="1"/>
    </row>
    <row r="403" spans="1:18" ht="12.75">
      <c r="A403" s="45">
        <v>42</v>
      </c>
      <c r="B403" s="1"/>
      <c r="C403" s="1"/>
      <c r="D403" s="45">
        <v>42</v>
      </c>
      <c r="E403" s="1"/>
      <c r="G403" s="45">
        <v>42</v>
      </c>
      <c r="H403" s="1"/>
      <c r="I403" s="1"/>
      <c r="J403" s="1">
        <v>33</v>
      </c>
      <c r="K403" s="1"/>
      <c r="M403" s="57">
        <v>42</v>
      </c>
      <c r="N403" s="58"/>
      <c r="Q403" s="45"/>
      <c r="R403" s="1"/>
    </row>
    <row r="404" spans="1:18" ht="12.75">
      <c r="A404" s="45">
        <v>23</v>
      </c>
      <c r="B404" s="1"/>
      <c r="C404" s="1"/>
      <c r="D404" s="45">
        <v>23</v>
      </c>
      <c r="E404" s="1"/>
      <c r="G404" s="45">
        <v>23</v>
      </c>
      <c r="H404" s="1"/>
      <c r="I404" s="1"/>
      <c r="J404" s="1">
        <v>29</v>
      </c>
      <c r="K404" s="1"/>
      <c r="M404" s="57">
        <v>23</v>
      </c>
      <c r="N404" s="58"/>
      <c r="Q404" s="45"/>
      <c r="R404" s="1"/>
    </row>
    <row r="405" spans="1:18" ht="12.75">
      <c r="A405" s="45">
        <v>25</v>
      </c>
      <c r="B405" s="1"/>
      <c r="C405" s="1"/>
      <c r="D405" s="45">
        <v>25</v>
      </c>
      <c r="E405" s="1"/>
      <c r="G405" s="45">
        <v>25</v>
      </c>
      <c r="H405" s="1"/>
      <c r="I405" s="1"/>
      <c r="J405" s="1">
        <v>19</v>
      </c>
      <c r="K405" s="1"/>
      <c r="M405" s="57">
        <v>25</v>
      </c>
      <c r="N405" s="58"/>
      <c r="Q405" s="45"/>
      <c r="R405" s="1"/>
    </row>
    <row r="406" spans="1:18" ht="12.75">
      <c r="A406" s="45">
        <v>91</v>
      </c>
      <c r="B406" s="1"/>
      <c r="C406" s="1"/>
      <c r="D406" s="45">
        <v>91</v>
      </c>
      <c r="E406" s="1"/>
      <c r="G406" s="45">
        <v>91</v>
      </c>
      <c r="H406" s="1"/>
      <c r="I406" s="1"/>
      <c r="J406" s="1">
        <v>20</v>
      </c>
      <c r="K406" s="1"/>
      <c r="M406" s="57">
        <v>91</v>
      </c>
      <c r="N406" s="58"/>
      <c r="Q406" s="45"/>
      <c r="R406" s="1"/>
    </row>
    <row r="407" spans="1:18" ht="12.75">
      <c r="A407" s="45">
        <v>182</v>
      </c>
      <c r="B407" s="1"/>
      <c r="C407" s="1"/>
      <c r="D407" s="45">
        <v>182</v>
      </c>
      <c r="E407" s="1"/>
      <c r="G407" s="45">
        <v>182</v>
      </c>
      <c r="H407" s="1"/>
      <c r="I407" s="1"/>
      <c r="J407" s="1">
        <v>5</v>
      </c>
      <c r="K407" s="1"/>
      <c r="M407" s="57">
        <v>182</v>
      </c>
      <c r="N407" s="58"/>
      <c r="Q407" s="45"/>
      <c r="R407" s="1"/>
    </row>
    <row r="408" spans="1:18" ht="12.75">
      <c r="A408" s="45">
        <v>44</v>
      </c>
      <c r="B408" s="1"/>
      <c r="C408" s="1"/>
      <c r="D408" s="45">
        <v>44</v>
      </c>
      <c r="E408" s="1"/>
      <c r="G408" s="45">
        <v>44</v>
      </c>
      <c r="H408" s="1"/>
      <c r="I408" s="1"/>
      <c r="J408" s="1">
        <v>0</v>
      </c>
      <c r="K408" s="1"/>
      <c r="M408" s="57">
        <v>44</v>
      </c>
      <c r="N408" s="58"/>
      <c r="Q408" s="45"/>
      <c r="R408" s="1"/>
    </row>
    <row r="409" spans="1:18" ht="12.75">
      <c r="A409" s="45">
        <v>27</v>
      </c>
      <c r="B409" s="1"/>
      <c r="C409" s="1"/>
      <c r="D409" s="45">
        <v>27</v>
      </c>
      <c r="E409" s="1"/>
      <c r="G409" s="45">
        <v>27</v>
      </c>
      <c r="H409" s="1"/>
      <c r="I409" s="1"/>
      <c r="J409" s="1">
        <v>3</v>
      </c>
      <c r="K409" s="1"/>
      <c r="M409" s="57">
        <v>27</v>
      </c>
      <c r="N409" s="58"/>
      <c r="Q409" s="45"/>
      <c r="R409" s="1"/>
    </row>
    <row r="410" spans="1:18" ht="12.75">
      <c r="A410" s="45">
        <v>11</v>
      </c>
      <c r="B410" s="1"/>
      <c r="C410" s="1"/>
      <c r="D410" s="45">
        <v>11</v>
      </c>
      <c r="E410" s="1"/>
      <c r="G410" s="45">
        <v>11</v>
      </c>
      <c r="H410" s="1"/>
      <c r="I410" s="1"/>
      <c r="J410" s="1">
        <v>118</v>
      </c>
      <c r="K410" s="1"/>
      <c r="M410" s="57">
        <v>11</v>
      </c>
      <c r="N410" s="58"/>
      <c r="Q410" s="45"/>
      <c r="R410" s="1"/>
    </row>
    <row r="411" spans="1:18" ht="12.75">
      <c r="A411" s="45">
        <v>56</v>
      </c>
      <c r="B411" s="1"/>
      <c r="C411" s="1"/>
      <c r="D411" s="45">
        <v>56</v>
      </c>
      <c r="E411" s="1"/>
      <c r="G411" s="45">
        <v>56</v>
      </c>
      <c r="H411" s="1"/>
      <c r="I411" s="1"/>
      <c r="J411" s="1">
        <v>250</v>
      </c>
      <c r="K411" s="1"/>
      <c r="M411" s="57">
        <v>56</v>
      </c>
      <c r="N411" s="58"/>
      <c r="Q411" s="45"/>
      <c r="R411" s="1"/>
    </row>
    <row r="412" spans="1:18" ht="12.75">
      <c r="A412" s="45">
        <v>15</v>
      </c>
      <c r="B412" s="1"/>
      <c r="C412" s="1"/>
      <c r="D412" s="45">
        <v>15</v>
      </c>
      <c r="E412" s="1"/>
      <c r="G412" s="45">
        <v>15</v>
      </c>
      <c r="H412" s="1"/>
      <c r="I412" s="1"/>
      <c r="J412" s="1">
        <v>50</v>
      </c>
      <c r="K412" s="1"/>
      <c r="M412" s="57">
        <v>15</v>
      </c>
      <c r="N412" s="58"/>
      <c r="Q412" s="45"/>
      <c r="R412" s="1"/>
    </row>
    <row r="413" spans="1:18" ht="12.75">
      <c r="A413" s="45">
        <v>36</v>
      </c>
      <c r="B413" s="1"/>
      <c r="C413" s="1"/>
      <c r="D413" s="45">
        <v>36</v>
      </c>
      <c r="E413" s="1"/>
      <c r="G413" s="45">
        <v>36</v>
      </c>
      <c r="H413" s="1"/>
      <c r="I413" s="1"/>
      <c r="J413" s="1">
        <v>142</v>
      </c>
      <c r="K413" s="1"/>
      <c r="M413" s="57">
        <v>36</v>
      </c>
      <c r="N413" s="58"/>
      <c r="Q413" s="45"/>
      <c r="R413" s="1"/>
    </row>
    <row r="414" spans="1:18" ht="12.75">
      <c r="A414" s="45">
        <v>43</v>
      </c>
      <c r="B414" s="1"/>
      <c r="C414" s="1"/>
      <c r="D414" s="45">
        <v>43</v>
      </c>
      <c r="E414" s="1"/>
      <c r="G414" s="45">
        <v>43</v>
      </c>
      <c r="H414" s="1"/>
      <c r="I414" s="1"/>
      <c r="J414" s="1">
        <v>340</v>
      </c>
      <c r="K414" s="1"/>
      <c r="M414" s="57">
        <v>43</v>
      </c>
      <c r="N414" s="58"/>
      <c r="Q414" s="45"/>
      <c r="R414" s="1"/>
    </row>
    <row r="415" spans="1:18" ht="12.75">
      <c r="A415" s="45">
        <v>91</v>
      </c>
      <c r="B415" s="1"/>
      <c r="C415" s="1"/>
      <c r="D415" s="45">
        <v>91</v>
      </c>
      <c r="E415" s="1"/>
      <c r="G415" s="45">
        <v>91</v>
      </c>
      <c r="H415" s="1"/>
      <c r="I415" s="1"/>
      <c r="J415" s="1">
        <v>76</v>
      </c>
      <c r="K415" s="1"/>
      <c r="M415" s="57">
        <v>91</v>
      </c>
      <c r="N415" s="58"/>
      <c r="Q415" s="45"/>
      <c r="R415" s="1"/>
    </row>
    <row r="416" spans="1:18" ht="12.75">
      <c r="A416" s="45">
        <v>14</v>
      </c>
      <c r="B416" s="1"/>
      <c r="C416" s="1"/>
      <c r="D416" s="45">
        <v>14</v>
      </c>
      <c r="E416" s="1"/>
      <c r="G416" s="45">
        <v>14</v>
      </c>
      <c r="H416" s="1"/>
      <c r="I416" s="1"/>
      <c r="J416" s="1">
        <v>47</v>
      </c>
      <c r="K416" s="1"/>
      <c r="M416" s="57">
        <v>14</v>
      </c>
      <c r="N416" s="58"/>
      <c r="Q416" s="45"/>
      <c r="R416" s="1"/>
    </row>
    <row r="417" spans="1:18" ht="12.75">
      <c r="A417" s="45">
        <v>60</v>
      </c>
      <c r="B417" s="1"/>
      <c r="C417" s="1"/>
      <c r="D417" s="45">
        <v>60</v>
      </c>
      <c r="E417" s="1"/>
      <c r="G417" s="45">
        <v>60</v>
      </c>
      <c r="H417" s="1"/>
      <c r="I417" s="1"/>
      <c r="J417" s="1">
        <v>170</v>
      </c>
      <c r="K417" s="1"/>
      <c r="M417" s="57">
        <v>60</v>
      </c>
      <c r="N417" s="58"/>
      <c r="Q417" s="45"/>
      <c r="R417" s="1"/>
    </row>
    <row r="418" spans="1:18" ht="12.75">
      <c r="A418" s="45">
        <v>58</v>
      </c>
      <c r="B418" s="1"/>
      <c r="C418" s="1"/>
      <c r="D418" s="45">
        <v>58</v>
      </c>
      <c r="E418" s="1"/>
      <c r="G418" s="45">
        <v>58</v>
      </c>
      <c r="H418" s="1"/>
      <c r="I418" s="1"/>
      <c r="J418" s="1">
        <v>2</v>
      </c>
      <c r="K418" s="1"/>
      <c r="M418" s="57">
        <v>58</v>
      </c>
      <c r="N418" s="58"/>
      <c r="Q418" s="45"/>
      <c r="R418" s="1"/>
    </row>
    <row r="419" spans="1:18" ht="12.75">
      <c r="A419" s="45">
        <v>182</v>
      </c>
      <c r="B419" s="1"/>
      <c r="C419" s="1"/>
      <c r="D419" s="45">
        <v>182</v>
      </c>
      <c r="E419" s="1"/>
      <c r="G419" s="45">
        <v>182</v>
      </c>
      <c r="H419" s="1"/>
      <c r="I419" s="1"/>
      <c r="J419" s="1">
        <v>68</v>
      </c>
      <c r="K419" s="1"/>
      <c r="M419" s="57">
        <v>182</v>
      </c>
      <c r="N419" s="58"/>
      <c r="Q419" s="45"/>
      <c r="R419" s="1"/>
    </row>
    <row r="420" spans="1:18" ht="12.75">
      <c r="A420" s="45">
        <v>91</v>
      </c>
      <c r="B420" s="1"/>
      <c r="C420" s="1"/>
      <c r="D420" s="45">
        <v>91</v>
      </c>
      <c r="E420" s="1"/>
      <c r="G420" s="45">
        <v>91</v>
      </c>
      <c r="H420" s="1"/>
      <c r="I420" s="1"/>
      <c r="J420" s="1">
        <v>11</v>
      </c>
      <c r="K420" s="1"/>
      <c r="M420" s="57">
        <v>91</v>
      </c>
      <c r="N420" s="58"/>
      <c r="Q420" s="45"/>
      <c r="R420" s="1"/>
    </row>
    <row r="421" spans="1:18" ht="12.75">
      <c r="A421" s="45">
        <v>41</v>
      </c>
      <c r="B421" s="1"/>
      <c r="C421" s="1"/>
      <c r="D421" s="45">
        <v>41</v>
      </c>
      <c r="E421" s="1"/>
      <c r="G421" s="45">
        <v>41</v>
      </c>
      <c r="H421" s="1"/>
      <c r="I421" s="1"/>
      <c r="J421" s="1">
        <v>265</v>
      </c>
      <c r="K421" s="1"/>
      <c r="M421" s="57">
        <v>41</v>
      </c>
      <c r="N421" s="58"/>
      <c r="Q421" s="45"/>
      <c r="R421" s="1"/>
    </row>
    <row r="422" spans="1:18" ht="12.75">
      <c r="A422" s="45">
        <v>27</v>
      </c>
      <c r="B422" s="1"/>
      <c r="C422" s="1"/>
      <c r="D422" s="45">
        <v>27</v>
      </c>
      <c r="E422" s="1"/>
      <c r="G422" s="45">
        <v>27</v>
      </c>
      <c r="H422" s="1"/>
      <c r="I422" s="1"/>
      <c r="J422" s="1">
        <v>36</v>
      </c>
      <c r="K422" s="1"/>
      <c r="M422" s="57">
        <v>27</v>
      </c>
      <c r="N422" s="58"/>
      <c r="Q422" s="45"/>
      <c r="R422" s="1"/>
    </row>
    <row r="423" spans="1:18" ht="12.75">
      <c r="A423" s="45">
        <v>9</v>
      </c>
      <c r="B423" s="1"/>
      <c r="C423" s="1"/>
      <c r="D423" s="45">
        <v>9</v>
      </c>
      <c r="E423" s="1"/>
      <c r="G423" s="45">
        <v>9</v>
      </c>
      <c r="H423" s="1"/>
      <c r="I423" s="1"/>
      <c r="J423" s="1">
        <v>63</v>
      </c>
      <c r="K423" s="1"/>
      <c r="M423" s="57">
        <v>9</v>
      </c>
      <c r="N423" s="58"/>
      <c r="Q423" s="45"/>
      <c r="R423" s="1"/>
    </row>
    <row r="424" spans="1:18" ht="12.75">
      <c r="A424" s="45">
        <v>48</v>
      </c>
      <c r="B424" s="1"/>
      <c r="C424" s="1"/>
      <c r="D424" s="45">
        <v>48</v>
      </c>
      <c r="E424" s="1"/>
      <c r="G424" s="45">
        <v>48</v>
      </c>
      <c r="H424" s="1"/>
      <c r="I424" s="1"/>
      <c r="J424" s="1">
        <v>90</v>
      </c>
      <c r="K424" s="1"/>
      <c r="M424" s="57">
        <v>48</v>
      </c>
      <c r="N424" s="58"/>
      <c r="Q424" s="45"/>
      <c r="R424" s="1"/>
    </row>
    <row r="425" spans="1:18" ht="12.75">
      <c r="A425" s="45">
        <v>17</v>
      </c>
      <c r="B425" s="1"/>
      <c r="C425" s="1"/>
      <c r="D425" s="45">
        <v>17</v>
      </c>
      <c r="E425" s="1"/>
      <c r="G425" s="45">
        <v>17</v>
      </c>
      <c r="H425" s="1"/>
      <c r="I425" s="1"/>
      <c r="J425" s="1">
        <v>25</v>
      </c>
      <c r="K425" s="1"/>
      <c r="M425" s="57">
        <v>17</v>
      </c>
      <c r="N425" s="58"/>
      <c r="Q425" s="45"/>
      <c r="R425" s="1"/>
    </row>
    <row r="426" spans="1:18" ht="12.75">
      <c r="A426" s="45">
        <v>39</v>
      </c>
      <c r="B426" s="1"/>
      <c r="C426" s="1"/>
      <c r="D426" s="45">
        <v>39</v>
      </c>
      <c r="E426" s="1"/>
      <c r="G426" s="45">
        <v>39</v>
      </c>
      <c r="H426" s="1"/>
      <c r="I426" s="1"/>
      <c r="J426" s="1">
        <v>21</v>
      </c>
      <c r="K426" s="1"/>
      <c r="M426" s="57">
        <v>39</v>
      </c>
      <c r="N426" s="58"/>
      <c r="Q426" s="45"/>
      <c r="R426" s="1"/>
    </row>
    <row r="427" spans="1:18" ht="12.75">
      <c r="A427" s="45">
        <v>91</v>
      </c>
      <c r="B427" s="1"/>
      <c r="C427" s="1"/>
      <c r="D427" s="45">
        <v>91</v>
      </c>
      <c r="E427" s="1"/>
      <c r="G427" s="45">
        <v>91</v>
      </c>
      <c r="H427" s="1"/>
      <c r="I427" s="1"/>
      <c r="J427" s="1">
        <v>150</v>
      </c>
      <c r="K427" s="1"/>
      <c r="M427" s="57">
        <v>91</v>
      </c>
      <c r="N427" s="58"/>
      <c r="Q427" s="45"/>
      <c r="R427" s="1"/>
    </row>
    <row r="428" spans="1:18" ht="12.75">
      <c r="A428" s="45">
        <v>28</v>
      </c>
      <c r="B428" s="1"/>
      <c r="C428" s="1"/>
      <c r="D428" s="45">
        <v>28</v>
      </c>
      <c r="E428" s="1"/>
      <c r="G428" s="45">
        <v>28</v>
      </c>
      <c r="H428" s="1"/>
      <c r="I428" s="1"/>
      <c r="J428" s="1">
        <v>20</v>
      </c>
      <c r="K428" s="1"/>
      <c r="M428" s="57">
        <v>28</v>
      </c>
      <c r="N428" s="58"/>
      <c r="Q428" s="45"/>
      <c r="R428" s="1"/>
    </row>
    <row r="429" spans="1:18" ht="12.75">
      <c r="A429" s="45">
        <v>34</v>
      </c>
      <c r="B429" s="1"/>
      <c r="C429" s="1"/>
      <c r="D429" s="45">
        <v>34</v>
      </c>
      <c r="E429" s="1"/>
      <c r="G429" s="45">
        <v>34</v>
      </c>
      <c r="H429" s="1"/>
      <c r="I429" s="1"/>
      <c r="J429" s="1">
        <v>71</v>
      </c>
      <c r="K429" s="1"/>
      <c r="M429" s="57">
        <v>34</v>
      </c>
      <c r="N429" s="58"/>
      <c r="Q429" s="45"/>
      <c r="R429" s="1"/>
    </row>
    <row r="430" spans="1:18" ht="12.75">
      <c r="A430" s="45">
        <v>91</v>
      </c>
      <c r="B430" s="1"/>
      <c r="C430" s="1"/>
      <c r="D430" s="45">
        <v>91</v>
      </c>
      <c r="E430" s="1"/>
      <c r="G430" s="45">
        <v>91</v>
      </c>
      <c r="H430" s="1"/>
      <c r="I430" s="1"/>
      <c r="J430" s="1">
        <v>74</v>
      </c>
      <c r="K430" s="1"/>
      <c r="M430" s="57">
        <v>91</v>
      </c>
      <c r="N430" s="58"/>
      <c r="Q430" s="45"/>
      <c r="R430" s="1"/>
    </row>
    <row r="431" spans="1:18" ht="12.75">
      <c r="A431" s="45">
        <v>6</v>
      </c>
      <c r="B431" s="1"/>
      <c r="C431" s="1"/>
      <c r="D431" s="45">
        <v>6</v>
      </c>
      <c r="E431" s="1"/>
      <c r="G431" s="45">
        <v>6</v>
      </c>
      <c r="H431" s="1"/>
      <c r="I431" s="1"/>
      <c r="J431" s="1">
        <v>55</v>
      </c>
      <c r="K431" s="1"/>
      <c r="M431" s="57">
        <v>6</v>
      </c>
      <c r="N431" s="58"/>
      <c r="Q431" s="45"/>
      <c r="R431" s="1"/>
    </row>
    <row r="432" spans="1:18" ht="12.75">
      <c r="A432" s="45">
        <v>46</v>
      </c>
      <c r="B432" s="1"/>
      <c r="C432" s="1"/>
      <c r="D432" s="45">
        <v>46</v>
      </c>
      <c r="E432" s="1"/>
      <c r="G432" s="45">
        <v>46</v>
      </c>
      <c r="H432" s="1"/>
      <c r="I432" s="1"/>
      <c r="J432" s="1">
        <v>75</v>
      </c>
      <c r="K432" s="1"/>
      <c r="M432" s="57">
        <v>46</v>
      </c>
      <c r="N432" s="58"/>
      <c r="Q432" s="45"/>
      <c r="R432" s="1"/>
    </row>
    <row r="433" spans="1:18" ht="12.75">
      <c r="A433" s="45">
        <v>91</v>
      </c>
      <c r="B433" s="1"/>
      <c r="C433" s="1"/>
      <c r="D433" s="45">
        <v>91</v>
      </c>
      <c r="E433" s="1"/>
      <c r="G433" s="45">
        <v>91</v>
      </c>
      <c r="H433" s="1"/>
      <c r="I433" s="1"/>
      <c r="J433" s="1">
        <v>23</v>
      </c>
      <c r="K433" s="1"/>
      <c r="M433" s="57">
        <v>91</v>
      </c>
      <c r="N433" s="58"/>
      <c r="Q433" s="45"/>
      <c r="R433" s="1"/>
    </row>
    <row r="434" spans="1:18" ht="12.75">
      <c r="A434" s="45">
        <v>15</v>
      </c>
      <c r="B434" s="1"/>
      <c r="C434" s="1"/>
      <c r="D434" s="45">
        <v>15</v>
      </c>
      <c r="E434" s="1"/>
      <c r="G434" s="45">
        <v>15</v>
      </c>
      <c r="H434" s="1"/>
      <c r="I434" s="1"/>
      <c r="J434" s="1">
        <v>3</v>
      </c>
      <c r="K434" s="1"/>
      <c r="M434" s="57">
        <v>15</v>
      </c>
      <c r="N434" s="58"/>
      <c r="Q434" s="45"/>
      <c r="R434" s="1"/>
    </row>
    <row r="435" spans="1:18" ht="12.75">
      <c r="A435" s="45">
        <v>25</v>
      </c>
      <c r="B435" s="1"/>
      <c r="C435" s="1"/>
      <c r="D435" s="45">
        <v>25</v>
      </c>
      <c r="E435" s="1"/>
      <c r="G435" s="45">
        <v>25</v>
      </c>
      <c r="H435" s="1"/>
      <c r="I435" s="1"/>
      <c r="J435" s="1">
        <v>29</v>
      </c>
      <c r="K435" s="1"/>
      <c r="M435" s="57">
        <v>25</v>
      </c>
      <c r="N435" s="58"/>
      <c r="Q435" s="45"/>
      <c r="R435" s="1"/>
    </row>
    <row r="436" spans="1:18" ht="12.75">
      <c r="A436" s="45">
        <v>18</v>
      </c>
      <c r="B436" s="1"/>
      <c r="C436" s="1"/>
      <c r="D436" s="45">
        <v>18</v>
      </c>
      <c r="E436" s="1"/>
      <c r="G436" s="45">
        <v>18</v>
      </c>
      <c r="H436" s="1"/>
      <c r="I436" s="1"/>
      <c r="J436" s="1">
        <v>39</v>
      </c>
      <c r="K436" s="1"/>
      <c r="M436" s="57">
        <v>18</v>
      </c>
      <c r="N436" s="58"/>
      <c r="Q436" s="45"/>
      <c r="R436" s="1"/>
    </row>
    <row r="437" spans="1:18" ht="12.75">
      <c r="A437" s="45">
        <v>5</v>
      </c>
      <c r="B437" s="1"/>
      <c r="C437" s="1"/>
      <c r="D437" s="45">
        <v>5</v>
      </c>
      <c r="E437" s="1"/>
      <c r="G437" s="45">
        <v>5</v>
      </c>
      <c r="H437" s="1"/>
      <c r="I437" s="1"/>
      <c r="J437" s="1">
        <v>79</v>
      </c>
      <c r="K437" s="1"/>
      <c r="M437" s="57">
        <v>5</v>
      </c>
      <c r="N437" s="58"/>
      <c r="Q437" s="45"/>
      <c r="R437" s="1"/>
    </row>
    <row r="438" spans="1:18" ht="12.75">
      <c r="A438" s="45">
        <v>91</v>
      </c>
      <c r="B438" s="1"/>
      <c r="C438" s="1"/>
      <c r="D438" s="45">
        <v>91</v>
      </c>
      <c r="E438" s="1"/>
      <c r="G438" s="45">
        <v>91</v>
      </c>
      <c r="H438" s="1"/>
      <c r="I438" s="1"/>
      <c r="J438" s="1">
        <v>94</v>
      </c>
      <c r="K438" s="1"/>
      <c r="M438" s="57">
        <v>91</v>
      </c>
      <c r="N438" s="58"/>
      <c r="Q438" s="45"/>
      <c r="R438" s="1"/>
    </row>
    <row r="439" spans="1:18" ht="12.75">
      <c r="A439" s="45">
        <v>15</v>
      </c>
      <c r="B439" s="1"/>
      <c r="C439" s="1"/>
      <c r="D439" s="45">
        <v>15</v>
      </c>
      <c r="E439" s="1"/>
      <c r="G439" s="45">
        <v>15</v>
      </c>
      <c r="H439" s="1"/>
      <c r="I439" s="1"/>
      <c r="J439" s="1">
        <v>130</v>
      </c>
      <c r="K439" s="1"/>
      <c r="M439" s="57">
        <v>15</v>
      </c>
      <c r="N439" s="58"/>
      <c r="Q439" s="45"/>
      <c r="R439" s="1"/>
    </row>
    <row r="440" spans="1:18" ht="12.75">
      <c r="A440" s="45">
        <v>182</v>
      </c>
      <c r="B440" s="1"/>
      <c r="C440" s="1"/>
      <c r="D440" s="45">
        <v>182</v>
      </c>
      <c r="E440" s="1"/>
      <c r="G440" s="45">
        <v>182</v>
      </c>
      <c r="H440" s="1"/>
      <c r="I440" s="1"/>
      <c r="J440" s="1">
        <v>20</v>
      </c>
      <c r="K440" s="1"/>
      <c r="M440" s="57">
        <v>182</v>
      </c>
      <c r="N440" s="58"/>
      <c r="Q440" s="45"/>
      <c r="R440" s="1"/>
    </row>
    <row r="441" spans="1:18" ht="12.75">
      <c r="A441" s="45">
        <v>38</v>
      </c>
      <c r="B441" s="1"/>
      <c r="C441" s="1"/>
      <c r="D441" s="45">
        <v>38</v>
      </c>
      <c r="E441" s="1"/>
      <c r="G441" s="45">
        <v>38</v>
      </c>
      <c r="H441" s="1"/>
      <c r="I441" s="1"/>
      <c r="J441" s="1">
        <v>145</v>
      </c>
      <c r="K441" s="1"/>
      <c r="M441" s="57">
        <v>38</v>
      </c>
      <c r="N441" s="58"/>
      <c r="Q441" s="45"/>
      <c r="R441" s="1"/>
    </row>
    <row r="442" spans="1:18" ht="12.75">
      <c r="A442" s="45">
        <v>91</v>
      </c>
      <c r="B442" s="1"/>
      <c r="C442" s="1"/>
      <c r="D442" s="45">
        <v>91</v>
      </c>
      <c r="E442" s="1"/>
      <c r="G442" s="45">
        <v>91</v>
      </c>
      <c r="H442" s="1"/>
      <c r="I442" s="1"/>
      <c r="J442" s="1">
        <v>21</v>
      </c>
      <c r="K442" s="1"/>
      <c r="M442" s="57">
        <v>91</v>
      </c>
      <c r="N442" s="58"/>
      <c r="Q442" s="45"/>
      <c r="R442" s="1"/>
    </row>
    <row r="443" spans="1:18" ht="12.75">
      <c r="A443" s="45">
        <v>44</v>
      </c>
      <c r="B443" s="1"/>
      <c r="C443" s="1"/>
      <c r="D443" s="45">
        <v>44</v>
      </c>
      <c r="E443" s="1"/>
      <c r="G443" s="45">
        <v>44</v>
      </c>
      <c r="H443" s="1"/>
      <c r="I443" s="1"/>
      <c r="J443" s="1">
        <v>57</v>
      </c>
      <c r="K443" s="1"/>
      <c r="M443" s="57">
        <v>44</v>
      </c>
      <c r="N443" s="58"/>
      <c r="Q443" s="45"/>
      <c r="R443" s="1"/>
    </row>
    <row r="444" spans="1:18" ht="12.75">
      <c r="A444" s="45">
        <v>91</v>
      </c>
      <c r="B444" s="1"/>
      <c r="C444" s="1"/>
      <c r="D444" s="45">
        <v>91</v>
      </c>
      <c r="E444" s="1"/>
      <c r="G444" s="45">
        <v>91</v>
      </c>
      <c r="H444" s="1"/>
      <c r="I444" s="1"/>
      <c r="J444" s="1">
        <v>131</v>
      </c>
      <c r="K444" s="1"/>
      <c r="M444" s="57">
        <v>91</v>
      </c>
      <c r="N444" s="58"/>
      <c r="Q444" s="45"/>
      <c r="R444" s="1"/>
    </row>
    <row r="445" spans="1:18" ht="12.75">
      <c r="A445" s="45">
        <v>33</v>
      </c>
      <c r="B445" s="1"/>
      <c r="C445" s="1"/>
      <c r="D445" s="45">
        <v>33</v>
      </c>
      <c r="E445" s="1"/>
      <c r="G445" s="45">
        <v>33</v>
      </c>
      <c r="H445" s="1"/>
      <c r="I445" s="1"/>
      <c r="J445" s="1">
        <v>70</v>
      </c>
      <c r="K445" s="1"/>
      <c r="M445" s="57">
        <v>33</v>
      </c>
      <c r="N445" s="58"/>
      <c r="Q445" s="45"/>
      <c r="R445" s="1"/>
    </row>
    <row r="446" spans="1:18" ht="12.75">
      <c r="A446" s="45">
        <v>41</v>
      </c>
      <c r="B446" s="1"/>
      <c r="C446" s="1"/>
      <c r="D446" s="45">
        <v>41</v>
      </c>
      <c r="E446" s="1"/>
      <c r="G446" s="45">
        <v>41</v>
      </c>
      <c r="H446" s="1"/>
      <c r="I446" s="1"/>
      <c r="J446" s="1">
        <v>93</v>
      </c>
      <c r="K446" s="1"/>
      <c r="M446" s="57">
        <v>41</v>
      </c>
      <c r="N446" s="58"/>
      <c r="Q446" s="45"/>
      <c r="R446" s="1"/>
    </row>
    <row r="447" spans="1:18" ht="12.75">
      <c r="A447" s="45">
        <v>55</v>
      </c>
      <c r="B447" s="1"/>
      <c r="C447" s="1"/>
      <c r="D447" s="45">
        <v>55</v>
      </c>
      <c r="E447" s="1"/>
      <c r="G447" s="45">
        <v>55</v>
      </c>
      <c r="H447" s="1"/>
      <c r="I447" s="1"/>
      <c r="J447" s="1">
        <v>3</v>
      </c>
      <c r="K447" s="1"/>
      <c r="M447" s="57">
        <v>55</v>
      </c>
      <c r="N447" s="58"/>
      <c r="Q447" s="45"/>
      <c r="R447" s="1"/>
    </row>
    <row r="448" spans="1:18" ht="12.75">
      <c r="A448" s="45">
        <v>182</v>
      </c>
      <c r="B448" s="1"/>
      <c r="C448" s="1"/>
      <c r="D448" s="45">
        <v>182</v>
      </c>
      <c r="E448" s="1"/>
      <c r="G448" s="45">
        <v>182</v>
      </c>
      <c r="H448" s="1"/>
      <c r="I448" s="1"/>
      <c r="J448" s="1">
        <v>12</v>
      </c>
      <c r="K448" s="1"/>
      <c r="M448" s="57">
        <v>182</v>
      </c>
      <c r="N448" s="58"/>
      <c r="Q448" s="45"/>
      <c r="R448" s="1"/>
    </row>
    <row r="449" spans="1:18" ht="12.75">
      <c r="A449" s="45">
        <v>17</v>
      </c>
      <c r="B449" s="1"/>
      <c r="C449" s="1"/>
      <c r="D449" s="45">
        <v>17</v>
      </c>
      <c r="E449" s="1"/>
      <c r="G449" s="45">
        <v>17</v>
      </c>
      <c r="H449" s="1"/>
      <c r="I449" s="1"/>
      <c r="J449" s="1">
        <v>59</v>
      </c>
      <c r="K449" s="1"/>
      <c r="M449" s="57">
        <v>17</v>
      </c>
      <c r="N449" s="58"/>
      <c r="Q449" s="45"/>
      <c r="R449" s="1"/>
    </row>
    <row r="450" spans="1:18" ht="12.75">
      <c r="A450" s="45">
        <v>91</v>
      </c>
      <c r="B450" s="1"/>
      <c r="C450" s="1"/>
      <c r="D450" s="45">
        <v>91</v>
      </c>
      <c r="E450" s="1"/>
      <c r="G450" s="45">
        <v>91</v>
      </c>
      <c r="H450" s="1"/>
      <c r="I450" s="1"/>
      <c r="J450" s="1">
        <v>145</v>
      </c>
      <c r="K450" s="1"/>
      <c r="M450" s="57">
        <v>91</v>
      </c>
      <c r="N450" s="58"/>
      <c r="Q450" s="45"/>
      <c r="R450" s="1"/>
    </row>
    <row r="451" spans="1:18" ht="12.75">
      <c r="A451" s="45">
        <v>25</v>
      </c>
      <c r="B451" s="1"/>
      <c r="C451" s="1"/>
      <c r="D451" s="45">
        <v>25</v>
      </c>
      <c r="E451" s="1"/>
      <c r="G451" s="45">
        <v>25</v>
      </c>
      <c r="H451" s="1"/>
      <c r="I451" s="1"/>
      <c r="J451" s="1">
        <v>19</v>
      </c>
      <c r="K451" s="1"/>
      <c r="M451" s="57">
        <v>25</v>
      </c>
      <c r="N451" s="58"/>
      <c r="Q451" s="45"/>
      <c r="R451" s="1"/>
    </row>
    <row r="452" spans="1:18" ht="12.75">
      <c r="A452" s="45">
        <v>34</v>
      </c>
      <c r="B452" s="1"/>
      <c r="C452" s="1"/>
      <c r="D452" s="45">
        <v>34</v>
      </c>
      <c r="E452" s="1"/>
      <c r="G452" s="45">
        <v>34</v>
      </c>
      <c r="H452" s="1"/>
      <c r="I452" s="1"/>
      <c r="J452" s="1">
        <v>125</v>
      </c>
      <c r="K452" s="1"/>
      <c r="M452" s="57">
        <v>34</v>
      </c>
      <c r="N452" s="58"/>
      <c r="Q452" s="45"/>
      <c r="R452" s="1"/>
    </row>
    <row r="453" spans="1:18" ht="12.75">
      <c r="A453" s="45">
        <v>35</v>
      </c>
      <c r="B453" s="1"/>
      <c r="C453" s="1"/>
      <c r="D453" s="45">
        <v>35</v>
      </c>
      <c r="E453" s="1"/>
      <c r="G453" s="45">
        <v>35</v>
      </c>
      <c r="H453" s="1"/>
      <c r="I453" s="1"/>
      <c r="J453" s="1">
        <v>60</v>
      </c>
      <c r="K453" s="1"/>
      <c r="M453" s="57">
        <v>35</v>
      </c>
      <c r="N453" s="58"/>
      <c r="Q453" s="45"/>
      <c r="R453" s="1"/>
    </row>
    <row r="454" spans="1:18" ht="12.75">
      <c r="A454" s="45">
        <v>49</v>
      </c>
      <c r="B454" s="1"/>
      <c r="C454" s="1"/>
      <c r="D454" s="45">
        <v>49</v>
      </c>
      <c r="E454" s="1"/>
      <c r="G454" s="45">
        <v>49</v>
      </c>
      <c r="H454" s="1"/>
      <c r="I454" s="1"/>
      <c r="J454" s="1">
        <v>115</v>
      </c>
      <c r="K454" s="1"/>
      <c r="M454" s="57">
        <v>49</v>
      </c>
      <c r="N454" s="58"/>
      <c r="Q454" s="45"/>
      <c r="R454" s="1"/>
    </row>
    <row r="455" spans="1:18" ht="12.75">
      <c r="A455" s="45">
        <v>14</v>
      </c>
      <c r="B455" s="1"/>
      <c r="C455" s="1"/>
      <c r="D455" s="45">
        <v>14</v>
      </c>
      <c r="E455" s="1"/>
      <c r="G455" s="45">
        <v>14</v>
      </c>
      <c r="H455" s="1"/>
      <c r="I455" s="1"/>
      <c r="J455" s="1">
        <v>69</v>
      </c>
      <c r="K455" s="1"/>
      <c r="M455" s="57">
        <v>14</v>
      </c>
      <c r="N455" s="58"/>
      <c r="Q455" s="45"/>
      <c r="R455" s="1"/>
    </row>
    <row r="456" spans="1:18" ht="12.75">
      <c r="A456" s="45">
        <v>26</v>
      </c>
      <c r="B456" s="1"/>
      <c r="C456" s="1"/>
      <c r="D456" s="45">
        <v>26</v>
      </c>
      <c r="E456" s="1"/>
      <c r="G456" s="45">
        <v>26</v>
      </c>
      <c r="H456" s="1"/>
      <c r="I456" s="1"/>
      <c r="J456" s="1">
        <v>35</v>
      </c>
      <c r="K456" s="1"/>
      <c r="M456" s="57">
        <v>26</v>
      </c>
      <c r="N456" s="58"/>
      <c r="Q456" s="45"/>
      <c r="R456" s="1"/>
    </row>
    <row r="457" spans="1:18" ht="12.75">
      <c r="A457" s="45">
        <v>91</v>
      </c>
      <c r="B457" s="1"/>
      <c r="C457" s="1"/>
      <c r="D457" s="45">
        <v>91</v>
      </c>
      <c r="E457" s="1"/>
      <c r="G457" s="45">
        <v>91</v>
      </c>
      <c r="H457" s="1"/>
      <c r="I457" s="1"/>
      <c r="J457" s="1">
        <v>114</v>
      </c>
      <c r="K457" s="1"/>
      <c r="M457" s="57">
        <v>91</v>
      </c>
      <c r="N457" s="58"/>
      <c r="Q457" s="45"/>
      <c r="R457" s="1"/>
    </row>
    <row r="458" spans="1:18" ht="12.75">
      <c r="A458" s="45">
        <v>182</v>
      </c>
      <c r="B458" s="1"/>
      <c r="C458" s="1"/>
      <c r="D458" s="45">
        <v>182</v>
      </c>
      <c r="E458" s="1"/>
      <c r="G458" s="45">
        <v>182</v>
      </c>
      <c r="H458" s="1"/>
      <c r="I458" s="1"/>
      <c r="J458" s="1">
        <v>35</v>
      </c>
      <c r="K458" s="1"/>
      <c r="M458" s="57">
        <v>182</v>
      </c>
      <c r="N458" s="58"/>
      <c r="Q458" s="45"/>
      <c r="R458" s="1"/>
    </row>
    <row r="459" spans="1:18" ht="12.75">
      <c r="A459" s="45">
        <v>37</v>
      </c>
      <c r="B459" s="1"/>
      <c r="C459" s="1"/>
      <c r="D459" s="45">
        <v>37</v>
      </c>
      <c r="E459" s="1"/>
      <c r="G459" s="45">
        <v>37</v>
      </c>
      <c r="H459" s="1"/>
      <c r="I459" s="1"/>
      <c r="J459" s="1">
        <v>385</v>
      </c>
      <c r="K459" s="1"/>
      <c r="M459" s="57">
        <v>37</v>
      </c>
      <c r="N459" s="58"/>
      <c r="Q459" s="45"/>
      <c r="R459" s="1"/>
    </row>
    <row r="460" spans="1:18" ht="12.75">
      <c r="A460" s="45">
        <v>43</v>
      </c>
      <c r="B460" s="1"/>
      <c r="C460" s="1"/>
      <c r="D460" s="45">
        <v>43</v>
      </c>
      <c r="E460" s="1"/>
      <c r="G460" s="45">
        <v>43</v>
      </c>
      <c r="H460" s="1"/>
      <c r="I460" s="1"/>
      <c r="J460" s="1">
        <v>110</v>
      </c>
      <c r="K460" s="1"/>
      <c r="M460" s="57">
        <v>43</v>
      </c>
      <c r="N460" s="58"/>
      <c r="Q460" s="45"/>
      <c r="R460" s="1"/>
    </row>
    <row r="461" spans="1:18" ht="12.75">
      <c r="A461" s="45">
        <v>91</v>
      </c>
      <c r="B461" s="1"/>
      <c r="C461" s="1"/>
      <c r="D461" s="45">
        <v>91</v>
      </c>
      <c r="E461" s="1"/>
      <c r="G461" s="45">
        <v>91</v>
      </c>
      <c r="H461" s="1"/>
      <c r="I461" s="1"/>
      <c r="J461" s="1">
        <v>4</v>
      </c>
      <c r="K461" s="1"/>
      <c r="M461" s="57">
        <v>91</v>
      </c>
      <c r="N461" s="58"/>
      <c r="Q461" s="45"/>
      <c r="R461" s="1"/>
    </row>
    <row r="462" spans="1:18" ht="12.75">
      <c r="A462" s="45">
        <v>25</v>
      </c>
      <c r="B462" s="1"/>
      <c r="C462" s="1"/>
      <c r="D462" s="45">
        <v>25</v>
      </c>
      <c r="E462" s="1"/>
      <c r="G462" s="45">
        <v>25</v>
      </c>
      <c r="H462" s="1"/>
      <c r="I462" s="1"/>
      <c r="J462" s="1">
        <v>2</v>
      </c>
      <c r="K462" s="1"/>
      <c r="M462" s="57">
        <v>25</v>
      </c>
      <c r="N462" s="58"/>
      <c r="Q462" s="45"/>
      <c r="R462" s="1"/>
    </row>
    <row r="463" spans="1:18" ht="12.75">
      <c r="A463" s="45">
        <v>13</v>
      </c>
      <c r="B463" s="1"/>
      <c r="C463" s="1"/>
      <c r="D463" s="45">
        <v>13</v>
      </c>
      <c r="E463" s="1"/>
      <c r="G463" s="45">
        <v>13</v>
      </c>
      <c r="H463" s="1"/>
      <c r="I463" s="1"/>
      <c r="J463" s="1">
        <v>9</v>
      </c>
      <c r="K463" s="1"/>
      <c r="M463" s="57">
        <v>13</v>
      </c>
      <c r="N463" s="58"/>
      <c r="Q463" s="45"/>
      <c r="R463" s="1"/>
    </row>
    <row r="464" spans="1:18" ht="12.75">
      <c r="A464" s="45">
        <v>12</v>
      </c>
      <c r="B464" s="1"/>
      <c r="C464" s="1"/>
      <c r="D464" s="45">
        <v>12</v>
      </c>
      <c r="E464" s="1"/>
      <c r="G464" s="45">
        <v>12</v>
      </c>
      <c r="H464" s="1"/>
      <c r="I464" s="1"/>
      <c r="J464" s="1">
        <v>32</v>
      </c>
      <c r="K464" s="1"/>
      <c r="M464" s="57">
        <v>12</v>
      </c>
      <c r="N464" s="58"/>
      <c r="Q464" s="45"/>
      <c r="R464" s="1"/>
    </row>
    <row r="465" spans="1:18" ht="12.75">
      <c r="A465" s="45">
        <v>4</v>
      </c>
      <c r="B465" s="1"/>
      <c r="C465" s="1"/>
      <c r="D465" s="45">
        <v>4</v>
      </c>
      <c r="E465" s="1"/>
      <c r="G465" s="45">
        <v>4</v>
      </c>
      <c r="H465" s="1"/>
      <c r="I465" s="1"/>
      <c r="J465" s="1">
        <v>3</v>
      </c>
      <c r="K465" s="1"/>
      <c r="M465" s="57">
        <v>4</v>
      </c>
      <c r="N465" s="58"/>
      <c r="Q465" s="45"/>
      <c r="R465" s="1"/>
    </row>
    <row r="466" spans="1:18" ht="12.75">
      <c r="A466" s="45">
        <v>50</v>
      </c>
      <c r="B466" s="1"/>
      <c r="C466" s="1"/>
      <c r="D466" s="45">
        <v>50</v>
      </c>
      <c r="E466" s="1"/>
      <c r="G466" s="45">
        <v>50</v>
      </c>
      <c r="H466" s="1"/>
      <c r="I466" s="1"/>
      <c r="J466" s="1">
        <v>270</v>
      </c>
      <c r="K466" s="1"/>
      <c r="M466" s="57">
        <v>50</v>
      </c>
      <c r="N466" s="58"/>
      <c r="Q466" s="45"/>
      <c r="R466" s="1"/>
    </row>
    <row r="467" spans="1:18" ht="12.75">
      <c r="A467" s="45">
        <v>16</v>
      </c>
      <c r="B467" s="1"/>
      <c r="C467" s="1"/>
      <c r="D467" s="45">
        <v>16</v>
      </c>
      <c r="E467" s="1"/>
      <c r="G467" s="45">
        <v>16</v>
      </c>
      <c r="H467" s="1"/>
      <c r="I467" s="1"/>
      <c r="J467" s="1">
        <v>73</v>
      </c>
      <c r="K467" s="1"/>
      <c r="M467" s="57">
        <v>16</v>
      </c>
      <c r="N467" s="58"/>
      <c r="Q467" s="45"/>
      <c r="R467" s="1"/>
    </row>
    <row r="468" spans="1:18" ht="12.75">
      <c r="A468" s="45">
        <v>38</v>
      </c>
      <c r="B468" s="1"/>
      <c r="C468" s="1"/>
      <c r="D468" s="45">
        <v>38</v>
      </c>
      <c r="E468" s="1"/>
      <c r="G468" s="45">
        <v>38</v>
      </c>
      <c r="H468" s="1"/>
      <c r="I468" s="1"/>
      <c r="J468" s="1">
        <v>32</v>
      </c>
      <c r="K468" s="1"/>
      <c r="M468" s="57">
        <v>38</v>
      </c>
      <c r="N468" s="58"/>
      <c r="Q468" s="45"/>
      <c r="R468" s="1"/>
    </row>
    <row r="469" spans="1:18" ht="12.75">
      <c r="A469" s="45">
        <v>23</v>
      </c>
      <c r="B469" s="1"/>
      <c r="C469" s="1"/>
      <c r="D469" s="45">
        <v>23</v>
      </c>
      <c r="E469" s="1"/>
      <c r="G469" s="45">
        <v>23</v>
      </c>
      <c r="H469" s="1"/>
      <c r="I469" s="1"/>
      <c r="J469" s="1">
        <v>170</v>
      </c>
      <c r="K469" s="1"/>
      <c r="M469" s="57">
        <v>23</v>
      </c>
      <c r="N469" s="58"/>
      <c r="Q469" s="45"/>
      <c r="R469" s="1"/>
    </row>
    <row r="470" spans="1:18" ht="12.75">
      <c r="A470" s="45">
        <v>91</v>
      </c>
      <c r="B470" s="1"/>
      <c r="C470" s="1"/>
      <c r="D470" s="45">
        <v>91</v>
      </c>
      <c r="E470" s="1"/>
      <c r="G470" s="45">
        <v>91</v>
      </c>
      <c r="H470" s="1"/>
      <c r="I470" s="1"/>
      <c r="J470" s="1">
        <v>80</v>
      </c>
      <c r="K470" s="1"/>
      <c r="M470" s="57">
        <v>91</v>
      </c>
      <c r="N470" s="58"/>
      <c r="Q470" s="45"/>
      <c r="R470" s="1"/>
    </row>
    <row r="471" spans="1:18" ht="12.75">
      <c r="A471" s="45">
        <v>27</v>
      </c>
      <c r="B471" s="1"/>
      <c r="C471" s="1"/>
      <c r="D471" s="45">
        <v>27</v>
      </c>
      <c r="E471" s="1"/>
      <c r="G471" s="45">
        <v>27</v>
      </c>
      <c r="H471" s="1"/>
      <c r="I471" s="1"/>
      <c r="J471" s="1">
        <v>300</v>
      </c>
      <c r="K471" s="1"/>
      <c r="M471" s="57">
        <v>27</v>
      </c>
      <c r="N471" s="58"/>
      <c r="Q471" s="45"/>
      <c r="R471" s="1"/>
    </row>
    <row r="472" spans="1:18" ht="12.75">
      <c r="A472" s="45">
        <v>91</v>
      </c>
      <c r="B472" s="1"/>
      <c r="C472" s="1"/>
      <c r="D472" s="45">
        <v>91</v>
      </c>
      <c r="E472" s="1"/>
      <c r="G472" s="45">
        <v>91</v>
      </c>
      <c r="H472" s="1"/>
      <c r="I472" s="1"/>
      <c r="J472" s="1">
        <v>135</v>
      </c>
      <c r="K472" s="1"/>
      <c r="M472" s="57">
        <v>91</v>
      </c>
      <c r="N472" s="58"/>
      <c r="Q472" s="45"/>
      <c r="R472" s="1"/>
    </row>
    <row r="473" spans="1:18" ht="12.75">
      <c r="A473" s="45">
        <v>7</v>
      </c>
      <c r="B473" s="1"/>
      <c r="C473" s="1"/>
      <c r="D473" s="45">
        <v>7</v>
      </c>
      <c r="E473" s="1"/>
      <c r="G473" s="45">
        <v>7</v>
      </c>
      <c r="H473" s="1"/>
      <c r="I473" s="1"/>
      <c r="J473" s="1">
        <v>80</v>
      </c>
      <c r="K473" s="1"/>
      <c r="M473" s="57">
        <v>7</v>
      </c>
      <c r="N473" s="58"/>
      <c r="Q473" s="45"/>
      <c r="R473" s="1"/>
    </row>
    <row r="474" spans="1:18" ht="12.75">
      <c r="A474" s="45">
        <v>14</v>
      </c>
      <c r="B474" s="1"/>
      <c r="C474" s="1"/>
      <c r="D474" s="45">
        <v>14</v>
      </c>
      <c r="E474" s="1"/>
      <c r="G474" s="45">
        <v>14</v>
      </c>
      <c r="H474" s="1"/>
      <c r="I474" s="1"/>
      <c r="J474" s="1">
        <v>60</v>
      </c>
      <c r="K474" s="1"/>
      <c r="M474" s="57">
        <v>14</v>
      </c>
      <c r="N474" s="58"/>
      <c r="Q474" s="45"/>
      <c r="R474" s="1"/>
    </row>
    <row r="475" spans="1:18" ht="12.75">
      <c r="A475" s="45">
        <v>17</v>
      </c>
      <c r="B475" s="1"/>
      <c r="C475" s="1"/>
      <c r="D475" s="45">
        <v>17</v>
      </c>
      <c r="E475" s="1"/>
      <c r="G475" s="45">
        <v>17</v>
      </c>
      <c r="H475" s="1"/>
      <c r="I475" s="1"/>
      <c r="J475" s="1">
        <v>114</v>
      </c>
      <c r="K475" s="1"/>
      <c r="M475" s="57">
        <v>17</v>
      </c>
      <c r="N475" s="58"/>
      <c r="Q475" s="45"/>
      <c r="R475" s="1"/>
    </row>
    <row r="476" spans="1:18" ht="12.75">
      <c r="A476" s="45">
        <v>62</v>
      </c>
      <c r="B476" s="1"/>
      <c r="C476" s="1"/>
      <c r="D476" s="45">
        <v>62</v>
      </c>
      <c r="E476" s="1"/>
      <c r="G476" s="45">
        <v>62</v>
      </c>
      <c r="H476" s="1"/>
      <c r="I476" s="1"/>
      <c r="J476" s="1">
        <v>42</v>
      </c>
      <c r="K476" s="1"/>
      <c r="M476" s="57">
        <v>62</v>
      </c>
      <c r="N476" s="58"/>
      <c r="Q476" s="45"/>
      <c r="R476" s="1"/>
    </row>
    <row r="477" spans="1:18" ht="12.75">
      <c r="A477" s="45">
        <v>91</v>
      </c>
      <c r="B477" s="1"/>
      <c r="C477" s="1"/>
      <c r="D477" s="45">
        <v>91</v>
      </c>
      <c r="E477" s="1"/>
      <c r="G477" s="45">
        <v>91</v>
      </c>
      <c r="H477" s="1"/>
      <c r="I477" s="1"/>
      <c r="J477" s="1">
        <v>33</v>
      </c>
      <c r="K477" s="1"/>
      <c r="M477" s="57">
        <v>91</v>
      </c>
      <c r="N477" s="58"/>
      <c r="Q477" s="45"/>
      <c r="R477" s="1"/>
    </row>
    <row r="478" spans="1:18" ht="12.75">
      <c r="A478" s="45">
        <v>53</v>
      </c>
      <c r="B478" s="1"/>
      <c r="C478" s="1"/>
      <c r="D478" s="45">
        <v>53</v>
      </c>
      <c r="E478" s="1"/>
      <c r="G478" s="45">
        <v>53</v>
      </c>
      <c r="H478" s="1"/>
      <c r="I478" s="1"/>
      <c r="J478" s="1">
        <v>70</v>
      </c>
      <c r="K478" s="1"/>
      <c r="M478" s="57">
        <v>53</v>
      </c>
      <c r="N478" s="58"/>
      <c r="Q478" s="45"/>
      <c r="R478" s="1"/>
    </row>
    <row r="479" spans="1:18" ht="12.75">
      <c r="A479" s="45">
        <v>10</v>
      </c>
      <c r="B479" s="1"/>
      <c r="C479" s="1"/>
      <c r="D479" s="45">
        <v>10</v>
      </c>
      <c r="E479" s="1"/>
      <c r="G479" s="45">
        <v>10</v>
      </c>
      <c r="H479" s="1"/>
      <c r="I479" s="1"/>
      <c r="J479" s="1">
        <v>115</v>
      </c>
      <c r="K479" s="1"/>
      <c r="M479" s="57">
        <v>10</v>
      </c>
      <c r="N479" s="58"/>
      <c r="Q479" s="45"/>
      <c r="R479" s="1"/>
    </row>
    <row r="480" spans="1:18" ht="12.75">
      <c r="A480" s="45">
        <v>55</v>
      </c>
      <c r="B480" s="1"/>
      <c r="C480" s="1"/>
      <c r="D480" s="45">
        <v>55</v>
      </c>
      <c r="E480" s="1"/>
      <c r="G480" s="45">
        <v>55</v>
      </c>
      <c r="H480" s="1"/>
      <c r="I480" s="1"/>
      <c r="J480" s="1">
        <v>63</v>
      </c>
      <c r="K480" s="1"/>
      <c r="M480" s="57">
        <v>55</v>
      </c>
      <c r="N480" s="58"/>
      <c r="Q480" s="45"/>
      <c r="R480" s="1"/>
    </row>
    <row r="481" spans="1:18" ht="12.75">
      <c r="A481" s="45">
        <v>42</v>
      </c>
      <c r="B481" s="1"/>
      <c r="C481" s="1"/>
      <c r="D481" s="45">
        <v>42</v>
      </c>
      <c r="E481" s="1"/>
      <c r="G481" s="45">
        <v>42</v>
      </c>
      <c r="H481" s="1"/>
      <c r="I481" s="1"/>
      <c r="J481" s="1">
        <v>48</v>
      </c>
      <c r="K481" s="1"/>
      <c r="M481" s="57">
        <v>42</v>
      </c>
      <c r="N481" s="58"/>
      <c r="Q481" s="45"/>
      <c r="R481" s="1"/>
    </row>
    <row r="482" spans="1:18" ht="12.75">
      <c r="A482" s="45">
        <v>91</v>
      </c>
      <c r="B482" s="1"/>
      <c r="C482" s="1"/>
      <c r="D482" s="45">
        <v>91</v>
      </c>
      <c r="E482" s="1"/>
      <c r="G482" s="45">
        <v>91</v>
      </c>
      <c r="H482" s="1"/>
      <c r="I482" s="1"/>
      <c r="J482" s="1">
        <v>39</v>
      </c>
      <c r="K482" s="1"/>
      <c r="M482" s="57">
        <v>91</v>
      </c>
      <c r="N482" s="58"/>
      <c r="Q482" s="45"/>
      <c r="R482" s="1"/>
    </row>
    <row r="483" spans="1:18" ht="12.75">
      <c r="A483" s="45">
        <v>32</v>
      </c>
      <c r="B483" s="1"/>
      <c r="C483" s="1"/>
      <c r="D483" s="45">
        <v>32</v>
      </c>
      <c r="E483" s="1"/>
      <c r="G483" s="45">
        <v>32</v>
      </c>
      <c r="H483" s="1"/>
      <c r="I483" s="1"/>
      <c r="J483" s="1">
        <v>15</v>
      </c>
      <c r="K483" s="1"/>
      <c r="M483" s="57">
        <v>32</v>
      </c>
      <c r="N483" s="58"/>
      <c r="Q483" s="45"/>
      <c r="R483" s="1"/>
    </row>
    <row r="484" spans="1:18" ht="12.75">
      <c r="A484" s="45">
        <v>26</v>
      </c>
      <c r="B484" s="1"/>
      <c r="C484" s="1"/>
      <c r="D484" s="45">
        <v>26</v>
      </c>
      <c r="E484" s="1"/>
      <c r="G484" s="45">
        <v>26</v>
      </c>
      <c r="H484" s="1"/>
      <c r="I484" s="1"/>
      <c r="J484" s="1">
        <v>23</v>
      </c>
      <c r="K484" s="1"/>
      <c r="M484" s="57">
        <v>26</v>
      </c>
      <c r="N484" s="58"/>
      <c r="Q484" s="45"/>
      <c r="R484" s="1"/>
    </row>
    <row r="485" spans="1:18" ht="12.75">
      <c r="A485" s="45">
        <v>1</v>
      </c>
      <c r="B485" s="1"/>
      <c r="C485" s="1"/>
      <c r="D485" s="45">
        <v>1</v>
      </c>
      <c r="E485" s="1"/>
      <c r="G485" s="45">
        <v>1</v>
      </c>
      <c r="H485" s="1"/>
      <c r="I485" s="1"/>
      <c r="J485" s="1">
        <v>114</v>
      </c>
      <c r="K485" s="1"/>
      <c r="M485" s="57">
        <v>1</v>
      </c>
      <c r="N485" s="58"/>
      <c r="Q485" s="45"/>
      <c r="R485" s="1"/>
    </row>
    <row r="486" spans="1:18" ht="12.75">
      <c r="A486" s="45">
        <v>91</v>
      </c>
      <c r="B486" s="1"/>
      <c r="C486" s="1"/>
      <c r="D486" s="45">
        <v>91</v>
      </c>
      <c r="E486" s="1"/>
      <c r="G486" s="45">
        <v>91</v>
      </c>
      <c r="H486" s="1"/>
      <c r="I486" s="1"/>
      <c r="J486" s="1">
        <v>19</v>
      </c>
      <c r="K486" s="1"/>
      <c r="M486" s="57">
        <v>91</v>
      </c>
      <c r="N486" s="58"/>
      <c r="Q486" s="45"/>
      <c r="R486" s="1"/>
    </row>
    <row r="487" spans="1:18" ht="12.75">
      <c r="A487" s="45">
        <v>18</v>
      </c>
      <c r="B487" s="1"/>
      <c r="C487" s="1"/>
      <c r="D487" s="45">
        <v>18</v>
      </c>
      <c r="E487" s="1"/>
      <c r="G487" s="45">
        <v>18</v>
      </c>
      <c r="H487" s="1"/>
      <c r="I487" s="1"/>
      <c r="J487" s="1">
        <v>26</v>
      </c>
      <c r="K487" s="1"/>
      <c r="M487" s="57">
        <v>18</v>
      </c>
      <c r="N487" s="58"/>
      <c r="Q487" s="45"/>
      <c r="R487" s="1"/>
    </row>
    <row r="488" spans="1:18" ht="12.75">
      <c r="A488" s="45">
        <v>39</v>
      </c>
      <c r="B488" s="1"/>
      <c r="C488" s="1"/>
      <c r="D488" s="45">
        <v>39</v>
      </c>
      <c r="E488" s="1"/>
      <c r="G488" s="45">
        <v>39</v>
      </c>
      <c r="H488" s="1"/>
      <c r="I488" s="1"/>
      <c r="J488" s="1">
        <v>140</v>
      </c>
      <c r="K488" s="1"/>
      <c r="M488" s="57">
        <v>39</v>
      </c>
      <c r="N488" s="58"/>
      <c r="Q488" s="45"/>
      <c r="R488" s="1"/>
    </row>
    <row r="489" spans="1:18" ht="12.75">
      <c r="A489" s="45">
        <v>91</v>
      </c>
      <c r="B489" s="1"/>
      <c r="C489" s="1"/>
      <c r="D489" s="45">
        <v>91</v>
      </c>
      <c r="E489" s="1"/>
      <c r="G489" s="45">
        <v>91</v>
      </c>
      <c r="H489" s="1"/>
      <c r="I489" s="1"/>
      <c r="J489" s="1">
        <v>42</v>
      </c>
      <c r="K489" s="1"/>
      <c r="M489" s="57">
        <v>91</v>
      </c>
      <c r="N489" s="58"/>
      <c r="Q489" s="45"/>
      <c r="R489" s="1"/>
    </row>
    <row r="490" spans="1:18" ht="12.75">
      <c r="A490" s="45">
        <v>31</v>
      </c>
      <c r="B490" s="1"/>
      <c r="C490" s="1"/>
      <c r="D490" s="45">
        <v>31</v>
      </c>
      <c r="E490" s="1"/>
      <c r="G490" s="45">
        <v>31</v>
      </c>
      <c r="H490" s="1"/>
      <c r="I490" s="1"/>
      <c r="J490" s="1">
        <v>76</v>
      </c>
      <c r="K490" s="1"/>
      <c r="M490" s="57">
        <v>31</v>
      </c>
      <c r="N490" s="58"/>
      <c r="Q490" s="45"/>
      <c r="R490" s="1"/>
    </row>
    <row r="491" spans="1:18" ht="12.75">
      <c r="A491" s="45">
        <v>91</v>
      </c>
      <c r="B491" s="1"/>
      <c r="C491" s="1"/>
      <c r="D491" s="45">
        <v>91</v>
      </c>
      <c r="E491" s="1"/>
      <c r="G491" s="45">
        <v>91</v>
      </c>
      <c r="H491" s="1"/>
      <c r="I491" s="1"/>
      <c r="J491" s="1">
        <v>15</v>
      </c>
      <c r="K491" s="1"/>
      <c r="M491" s="57">
        <v>91</v>
      </c>
      <c r="N491" s="58"/>
      <c r="Q491" s="45"/>
      <c r="R491" s="1"/>
    </row>
    <row r="492" spans="1:18" ht="12.75">
      <c r="A492" s="45">
        <v>40</v>
      </c>
      <c r="B492" s="1"/>
      <c r="C492" s="1"/>
      <c r="D492" s="45">
        <v>40</v>
      </c>
      <c r="E492" s="1"/>
      <c r="G492" s="45">
        <v>40</v>
      </c>
      <c r="H492" s="1"/>
      <c r="I492" s="1"/>
      <c r="J492" s="1">
        <v>94</v>
      </c>
      <c r="K492" s="1"/>
      <c r="M492" s="57">
        <v>40</v>
      </c>
      <c r="N492" s="58"/>
      <c r="Q492" s="45"/>
      <c r="R492" s="1"/>
    </row>
    <row r="493" spans="1:18" ht="12.75">
      <c r="A493" s="45">
        <v>19</v>
      </c>
      <c r="B493" s="1"/>
      <c r="C493" s="1"/>
      <c r="D493" s="45">
        <v>19</v>
      </c>
      <c r="E493" s="1"/>
      <c r="G493" s="45">
        <v>19</v>
      </c>
      <c r="H493" s="1"/>
      <c r="I493" s="1"/>
      <c r="J493" s="1">
        <v>55</v>
      </c>
      <c r="K493" s="1"/>
      <c r="M493" s="57">
        <v>19</v>
      </c>
      <c r="N493" s="58"/>
      <c r="Q493" s="45"/>
      <c r="R493" s="1"/>
    </row>
    <row r="494" spans="1:18" ht="12.75">
      <c r="A494" s="45">
        <v>37</v>
      </c>
      <c r="B494" s="1"/>
      <c r="C494" s="1"/>
      <c r="D494" s="45">
        <v>37</v>
      </c>
      <c r="E494" s="1"/>
      <c r="G494" s="45">
        <v>37</v>
      </c>
      <c r="H494" s="1"/>
      <c r="I494" s="1"/>
      <c r="J494" s="1">
        <v>500</v>
      </c>
      <c r="K494" s="1"/>
      <c r="M494" s="57">
        <v>37</v>
      </c>
      <c r="N494" s="58"/>
      <c r="Q494" s="45"/>
      <c r="R494" s="1"/>
    </row>
    <row r="495" spans="1:18" ht="12.75">
      <c r="A495" s="45">
        <v>91</v>
      </c>
      <c r="B495" s="1"/>
      <c r="C495" s="1"/>
      <c r="D495" s="45">
        <v>91</v>
      </c>
      <c r="E495" s="1"/>
      <c r="G495" s="45">
        <v>91</v>
      </c>
      <c r="H495" s="1"/>
      <c r="I495" s="1"/>
      <c r="J495" s="1">
        <v>80</v>
      </c>
      <c r="K495" s="1"/>
      <c r="M495" s="57">
        <v>91</v>
      </c>
      <c r="N495" s="58"/>
      <c r="Q495" s="45"/>
      <c r="R495" s="1"/>
    </row>
    <row r="496" spans="1:18" ht="12.75">
      <c r="A496" s="45">
        <v>22</v>
      </c>
      <c r="B496" s="1"/>
      <c r="C496" s="1"/>
      <c r="D496" s="45">
        <v>22</v>
      </c>
      <c r="E496" s="1"/>
      <c r="G496" s="45">
        <v>22</v>
      </c>
      <c r="H496" s="1"/>
      <c r="I496" s="1"/>
      <c r="J496" s="1">
        <v>90</v>
      </c>
      <c r="K496" s="1"/>
      <c r="M496" s="57">
        <v>22</v>
      </c>
      <c r="N496" s="58"/>
      <c r="Q496" s="45"/>
      <c r="R496" s="1"/>
    </row>
    <row r="497" spans="1:18" ht="12.75">
      <c r="A497" s="45">
        <v>91</v>
      </c>
      <c r="B497" s="1"/>
      <c r="C497" s="1"/>
      <c r="D497" s="45">
        <v>91</v>
      </c>
      <c r="E497" s="1"/>
      <c r="G497" s="45">
        <v>91</v>
      </c>
      <c r="H497" s="1"/>
      <c r="I497" s="1"/>
      <c r="J497" s="1">
        <v>122</v>
      </c>
      <c r="K497" s="1"/>
      <c r="M497" s="57">
        <v>91</v>
      </c>
      <c r="N497" s="58"/>
      <c r="Q497" s="45"/>
      <c r="R497" s="1"/>
    </row>
    <row r="498" spans="1:18" ht="12.75">
      <c r="A498" s="45">
        <v>91</v>
      </c>
      <c r="B498" s="1"/>
      <c r="C498" s="1"/>
      <c r="D498" s="45">
        <v>91</v>
      </c>
      <c r="E498" s="1"/>
      <c r="G498" s="45">
        <v>91</v>
      </c>
      <c r="H498" s="1"/>
      <c r="I498" s="1"/>
      <c r="J498" s="1">
        <v>265</v>
      </c>
      <c r="K498" s="1"/>
      <c r="M498" s="57">
        <v>91</v>
      </c>
      <c r="N498" s="58"/>
      <c r="Q498" s="45"/>
      <c r="R498" s="1"/>
    </row>
    <row r="499" spans="1:18" ht="12.75">
      <c r="A499" s="45">
        <v>182</v>
      </c>
      <c r="B499" s="1"/>
      <c r="C499" s="1"/>
      <c r="D499" s="45">
        <v>182</v>
      </c>
      <c r="E499" s="1"/>
      <c r="G499" s="45">
        <v>182</v>
      </c>
      <c r="H499" s="1"/>
      <c r="I499" s="1"/>
      <c r="J499" s="1">
        <v>116</v>
      </c>
      <c r="K499" s="1"/>
      <c r="M499" s="57">
        <v>182</v>
      </c>
      <c r="N499" s="58"/>
      <c r="Q499" s="45"/>
      <c r="R499" s="1"/>
    </row>
    <row r="500" spans="1:18" ht="12.75">
      <c r="A500" s="45">
        <v>30</v>
      </c>
      <c r="B500" s="1"/>
      <c r="C500" s="1"/>
      <c r="D500" s="45">
        <v>30</v>
      </c>
      <c r="E500" s="1"/>
      <c r="G500" s="45">
        <v>30</v>
      </c>
      <c r="H500" s="1"/>
      <c r="I500" s="1"/>
      <c r="J500" s="1">
        <v>55</v>
      </c>
      <c r="K500" s="1"/>
      <c r="M500" s="57">
        <v>30</v>
      </c>
      <c r="N500" s="58"/>
      <c r="Q500" s="45"/>
      <c r="R500" s="1"/>
    </row>
    <row r="501" spans="1:18" ht="12.75">
      <c r="A501" s="45">
        <v>28</v>
      </c>
      <c r="B501" s="1"/>
      <c r="C501" s="1"/>
      <c r="D501" s="45">
        <v>28</v>
      </c>
      <c r="E501" s="1"/>
      <c r="G501" s="45">
        <v>28</v>
      </c>
      <c r="H501" s="1"/>
      <c r="I501" s="1"/>
      <c r="J501" s="1">
        <v>87</v>
      </c>
      <c r="K501" s="1"/>
      <c r="M501" s="57">
        <v>28</v>
      </c>
      <c r="N501" s="58"/>
      <c r="Q501" s="45"/>
      <c r="R501" s="1"/>
    </row>
    <row r="502" spans="1:18" ht="12.75">
      <c r="A502" s="45">
        <v>91</v>
      </c>
      <c r="B502" s="1"/>
      <c r="C502" s="1"/>
      <c r="D502" s="45">
        <v>91</v>
      </c>
      <c r="E502" s="1"/>
      <c r="G502" s="45">
        <v>91</v>
      </c>
      <c r="H502" s="1"/>
      <c r="I502" s="1"/>
      <c r="J502" s="1">
        <v>18</v>
      </c>
      <c r="K502" s="1"/>
      <c r="M502" s="57">
        <v>91</v>
      </c>
      <c r="N502" s="58"/>
      <c r="Q502" s="45"/>
      <c r="R502" s="1"/>
    </row>
    <row r="503" spans="1:18" ht="12.75">
      <c r="A503" s="45">
        <v>25</v>
      </c>
      <c r="B503" s="1"/>
      <c r="C503" s="1"/>
      <c r="D503" s="45">
        <v>25</v>
      </c>
      <c r="E503" s="1"/>
      <c r="G503" s="45">
        <v>25</v>
      </c>
      <c r="H503" s="1"/>
      <c r="I503" s="1"/>
      <c r="J503" s="1">
        <v>28</v>
      </c>
      <c r="K503" s="1"/>
      <c r="M503" s="57">
        <v>25</v>
      </c>
      <c r="N503" s="58"/>
      <c r="Q503" s="45"/>
      <c r="R503" s="1"/>
    </row>
    <row r="504" spans="1:18" ht="12.75">
      <c r="A504" s="45">
        <v>40</v>
      </c>
      <c r="B504" s="1"/>
      <c r="C504" s="1"/>
      <c r="D504" s="45">
        <v>40</v>
      </c>
      <c r="E504" s="1"/>
      <c r="G504" s="45">
        <v>40</v>
      </c>
      <c r="H504" s="1"/>
      <c r="I504" s="1"/>
      <c r="J504" s="1">
        <v>1100</v>
      </c>
      <c r="K504" s="1"/>
      <c r="M504" s="57">
        <v>40</v>
      </c>
      <c r="N504" s="58"/>
      <c r="Q504" s="45"/>
      <c r="R504" s="1"/>
    </row>
    <row r="505" spans="1:18" ht="12.75">
      <c r="A505" s="45">
        <v>28</v>
      </c>
      <c r="B505" s="1"/>
      <c r="C505" s="1"/>
      <c r="D505" s="45">
        <v>28</v>
      </c>
      <c r="E505" s="1"/>
      <c r="G505" s="45">
        <v>28</v>
      </c>
      <c r="H505" s="1"/>
      <c r="I505" s="1"/>
      <c r="J505" s="1">
        <v>167</v>
      </c>
      <c r="K505" s="1"/>
      <c r="M505" s="57">
        <v>28</v>
      </c>
      <c r="N505" s="58"/>
      <c r="Q505" s="45"/>
      <c r="R505" s="1"/>
    </row>
    <row r="506" spans="1:18" ht="12.75">
      <c r="A506" s="45">
        <v>91</v>
      </c>
      <c r="B506" s="1"/>
      <c r="C506" s="1"/>
      <c r="D506" s="45">
        <v>91</v>
      </c>
      <c r="E506" s="1"/>
      <c r="G506" s="45">
        <v>91</v>
      </c>
      <c r="H506" s="1"/>
      <c r="I506" s="1"/>
      <c r="J506" s="1">
        <v>17</v>
      </c>
      <c r="K506" s="1"/>
      <c r="M506" s="57">
        <v>91</v>
      </c>
      <c r="N506" s="58"/>
      <c r="Q506" s="45"/>
      <c r="R506" s="1"/>
    </row>
    <row r="507" spans="1:18" ht="12.75">
      <c r="A507" s="45">
        <v>91</v>
      </c>
      <c r="B507" s="1"/>
      <c r="C507" s="1"/>
      <c r="D507" s="45">
        <v>91</v>
      </c>
      <c r="E507" s="1"/>
      <c r="G507" s="45">
        <v>91</v>
      </c>
      <c r="H507" s="1"/>
      <c r="I507" s="1"/>
      <c r="J507" s="1">
        <v>480</v>
      </c>
      <c r="K507" s="1"/>
      <c r="M507" s="57">
        <v>91</v>
      </c>
      <c r="N507" s="58"/>
      <c r="Q507" s="45"/>
      <c r="R507" s="1"/>
    </row>
    <row r="508" spans="1:18" ht="12.75">
      <c r="A508" s="45">
        <v>35</v>
      </c>
      <c r="B508" s="1"/>
      <c r="C508" s="1"/>
      <c r="D508" s="45">
        <v>35</v>
      </c>
      <c r="E508" s="1"/>
      <c r="G508" s="45">
        <v>35</v>
      </c>
      <c r="H508" s="1"/>
      <c r="I508" s="1"/>
      <c r="J508" s="1">
        <v>39</v>
      </c>
      <c r="K508" s="1"/>
      <c r="M508" s="57">
        <v>35</v>
      </c>
      <c r="N508" s="58"/>
      <c r="Q508" s="45"/>
      <c r="R508" s="1"/>
    </row>
    <row r="509" spans="1:18" ht="12.75">
      <c r="A509" s="45">
        <v>55</v>
      </c>
      <c r="B509" s="1"/>
      <c r="C509" s="1"/>
      <c r="D509" s="45">
        <v>55</v>
      </c>
      <c r="E509" s="1"/>
      <c r="G509" s="45">
        <v>55</v>
      </c>
      <c r="H509" s="1"/>
      <c r="I509" s="1"/>
      <c r="J509" s="1">
        <v>23</v>
      </c>
      <c r="K509" s="1"/>
      <c r="M509" s="57">
        <v>55</v>
      </c>
      <c r="N509" s="58"/>
      <c r="Q509" s="45"/>
      <c r="R509" s="1"/>
    </row>
    <row r="510" spans="1:18" ht="12.75">
      <c r="A510" s="45">
        <v>34</v>
      </c>
      <c r="B510" s="1"/>
      <c r="C510" s="1"/>
      <c r="D510" s="45">
        <v>34</v>
      </c>
      <c r="E510" s="1"/>
      <c r="G510" s="45">
        <v>34</v>
      </c>
      <c r="H510" s="1"/>
      <c r="I510" s="1"/>
      <c r="J510" s="1">
        <v>37</v>
      </c>
      <c r="K510" s="1"/>
      <c r="M510" s="57">
        <v>34</v>
      </c>
      <c r="N510" s="58"/>
      <c r="Q510" s="45"/>
      <c r="R510" s="1"/>
    </row>
    <row r="511" spans="1:18" ht="12.75">
      <c r="A511" s="45">
        <v>47</v>
      </c>
      <c r="B511" s="1"/>
      <c r="C511" s="1"/>
      <c r="D511" s="45">
        <v>47</v>
      </c>
      <c r="E511" s="1"/>
      <c r="G511" s="45">
        <v>47</v>
      </c>
      <c r="H511" s="1"/>
      <c r="I511" s="1"/>
      <c r="J511" s="1">
        <v>122</v>
      </c>
      <c r="K511" s="1"/>
      <c r="M511" s="57">
        <v>47</v>
      </c>
      <c r="N511" s="58"/>
      <c r="Q511" s="45"/>
      <c r="R511" s="1"/>
    </row>
    <row r="512" spans="1:18" ht="12.75">
      <c r="A512" s="45">
        <v>53</v>
      </c>
      <c r="B512" s="1"/>
      <c r="C512" s="1"/>
      <c r="D512" s="45">
        <v>53</v>
      </c>
      <c r="E512" s="1"/>
      <c r="G512" s="45">
        <v>53</v>
      </c>
      <c r="H512" s="1"/>
      <c r="I512" s="1"/>
      <c r="J512" s="1">
        <v>125</v>
      </c>
      <c r="K512" s="1"/>
      <c r="M512" s="57">
        <v>53</v>
      </c>
      <c r="N512" s="58"/>
      <c r="Q512" s="45"/>
      <c r="R512" s="1"/>
    </row>
    <row r="513" spans="1:18" ht="12.75">
      <c r="A513" s="45">
        <v>45</v>
      </c>
      <c r="B513" s="1"/>
      <c r="C513" s="1"/>
      <c r="D513" s="45">
        <v>45</v>
      </c>
      <c r="E513" s="1"/>
      <c r="G513" s="45">
        <v>45</v>
      </c>
      <c r="H513" s="1"/>
      <c r="I513" s="1"/>
      <c r="J513" s="1">
        <v>53</v>
      </c>
      <c r="K513" s="1"/>
      <c r="M513" s="57">
        <v>45</v>
      </c>
      <c r="N513" s="58"/>
      <c r="Q513" s="45"/>
      <c r="R513" s="1"/>
    </row>
    <row r="514" spans="1:18" ht="12.75">
      <c r="A514" s="45">
        <v>91</v>
      </c>
      <c r="B514" s="1"/>
      <c r="C514" s="1"/>
      <c r="D514" s="45">
        <v>91</v>
      </c>
      <c r="E514" s="1"/>
      <c r="G514" s="45">
        <v>91</v>
      </c>
      <c r="H514" s="1"/>
      <c r="I514" s="1"/>
      <c r="J514" s="1">
        <v>210</v>
      </c>
      <c r="K514" s="1"/>
      <c r="M514" s="57">
        <v>91</v>
      </c>
      <c r="N514" s="58"/>
      <c r="Q514" s="45"/>
      <c r="R514" s="1"/>
    </row>
    <row r="515" spans="1:18" ht="12.75">
      <c r="A515" s="45">
        <v>59</v>
      </c>
      <c r="B515" s="1"/>
      <c r="C515" s="1"/>
      <c r="D515" s="45">
        <v>59</v>
      </c>
      <c r="E515" s="1"/>
      <c r="G515" s="45">
        <v>59</v>
      </c>
      <c r="H515" s="1"/>
      <c r="I515" s="1"/>
      <c r="J515" s="1">
        <v>37</v>
      </c>
      <c r="K515" s="1"/>
      <c r="M515" s="57">
        <v>59</v>
      </c>
      <c r="N515" s="58"/>
      <c r="Q515" s="45"/>
      <c r="R515" s="1"/>
    </row>
    <row r="516" spans="1:18" ht="12.75">
      <c r="A516" s="45">
        <v>30</v>
      </c>
      <c r="B516" s="1"/>
      <c r="C516" s="1"/>
      <c r="D516" s="45">
        <v>30</v>
      </c>
      <c r="E516" s="1"/>
      <c r="G516" s="45">
        <v>30</v>
      </c>
      <c r="H516" s="1"/>
      <c r="I516" s="1"/>
      <c r="J516" s="1">
        <v>100</v>
      </c>
      <c r="K516" s="1"/>
      <c r="M516" s="57">
        <v>30</v>
      </c>
      <c r="N516" s="58"/>
      <c r="Q516" s="45"/>
      <c r="R516" s="1"/>
    </row>
    <row r="517" spans="1:18" ht="12.75">
      <c r="A517" s="45">
        <v>34</v>
      </c>
      <c r="B517" s="1"/>
      <c r="C517" s="1"/>
      <c r="D517" s="45">
        <v>34</v>
      </c>
      <c r="E517" s="1"/>
      <c r="G517" s="45">
        <v>34</v>
      </c>
      <c r="H517" s="1"/>
      <c r="I517" s="1"/>
      <c r="J517" s="1">
        <v>25</v>
      </c>
      <c r="K517" s="1"/>
      <c r="M517" s="57">
        <v>34</v>
      </c>
      <c r="N517" s="58"/>
      <c r="Q517" s="45"/>
      <c r="R517" s="1"/>
    </row>
    <row r="518" spans="1:18" ht="12.75">
      <c r="A518" s="45">
        <v>55</v>
      </c>
      <c r="B518" s="1"/>
      <c r="C518" s="1"/>
      <c r="D518" s="45">
        <v>55</v>
      </c>
      <c r="E518" s="1"/>
      <c r="G518" s="45">
        <v>55</v>
      </c>
      <c r="H518" s="1"/>
      <c r="I518" s="1"/>
      <c r="J518" s="1">
        <v>350</v>
      </c>
      <c r="K518" s="1"/>
      <c r="M518" s="57">
        <v>55</v>
      </c>
      <c r="N518" s="58"/>
      <c r="Q518" s="45"/>
      <c r="R518" s="1"/>
    </row>
    <row r="519" spans="1:18" ht="12.75">
      <c r="A519" s="45">
        <v>20</v>
      </c>
      <c r="B519" s="1"/>
      <c r="C519" s="1"/>
      <c r="D519" s="45">
        <v>20</v>
      </c>
      <c r="E519" s="1"/>
      <c r="G519" s="45">
        <v>20</v>
      </c>
      <c r="H519" s="1"/>
      <c r="I519" s="1"/>
      <c r="J519" s="1">
        <v>14</v>
      </c>
      <c r="K519" s="1"/>
      <c r="M519" s="57">
        <v>20</v>
      </c>
      <c r="N519" s="58"/>
      <c r="Q519" s="45"/>
      <c r="R519" s="1"/>
    </row>
    <row r="520" spans="1:18" ht="12.75">
      <c r="A520" s="45">
        <v>23</v>
      </c>
      <c r="B520" s="1"/>
      <c r="C520" s="1"/>
      <c r="D520" s="45">
        <v>23</v>
      </c>
      <c r="E520" s="1"/>
      <c r="G520" s="45">
        <v>23</v>
      </c>
      <c r="H520" s="1"/>
      <c r="I520" s="1"/>
      <c r="J520" s="1">
        <v>5</v>
      </c>
      <c r="K520" s="1"/>
      <c r="M520" s="57">
        <v>23</v>
      </c>
      <c r="N520" s="58"/>
      <c r="Q520" s="45"/>
      <c r="R520" s="1"/>
    </row>
    <row r="521" spans="1:18" ht="12.75">
      <c r="A521" s="45">
        <v>91</v>
      </c>
      <c r="B521" s="1"/>
      <c r="C521" s="1"/>
      <c r="D521" s="45">
        <v>91</v>
      </c>
      <c r="E521" s="1"/>
      <c r="G521" s="45">
        <v>91</v>
      </c>
      <c r="H521" s="1"/>
      <c r="I521" s="1"/>
      <c r="J521" s="1">
        <v>31</v>
      </c>
      <c r="K521" s="1"/>
      <c r="M521" s="57">
        <v>91</v>
      </c>
      <c r="N521" s="58"/>
      <c r="Q521" s="45"/>
      <c r="R521" s="1"/>
    </row>
    <row r="522" spans="1:18" ht="12.75">
      <c r="A522" s="45">
        <v>91</v>
      </c>
      <c r="B522" s="1"/>
      <c r="C522" s="1"/>
      <c r="D522" s="45">
        <v>91</v>
      </c>
      <c r="E522" s="1"/>
      <c r="G522" s="45">
        <v>91</v>
      </c>
      <c r="H522" s="1"/>
      <c r="I522" s="1"/>
      <c r="J522" s="1">
        <v>307</v>
      </c>
      <c r="K522" s="1"/>
      <c r="M522" s="57">
        <v>91</v>
      </c>
      <c r="N522" s="58"/>
      <c r="Q522" s="45"/>
      <c r="R522" s="1"/>
    </row>
    <row r="523" spans="1:18" ht="12.75">
      <c r="A523" s="45">
        <v>52</v>
      </c>
      <c r="B523" s="1"/>
      <c r="C523" s="1"/>
      <c r="D523" s="45">
        <v>52</v>
      </c>
      <c r="E523" s="1"/>
      <c r="G523" s="45">
        <v>52</v>
      </c>
      <c r="H523" s="1"/>
      <c r="I523" s="1"/>
      <c r="J523" s="1">
        <v>0</v>
      </c>
      <c r="K523" s="1"/>
      <c r="M523" s="57">
        <v>52</v>
      </c>
      <c r="N523" s="58"/>
      <c r="Q523" s="45"/>
      <c r="R523" s="1"/>
    </row>
    <row r="524" spans="1:18" ht="12.75">
      <c r="A524" s="45">
        <v>52</v>
      </c>
      <c r="B524" s="1"/>
      <c r="C524" s="1"/>
      <c r="D524" s="45">
        <v>52</v>
      </c>
      <c r="E524" s="1"/>
      <c r="G524" s="45">
        <v>52</v>
      </c>
      <c r="H524" s="1"/>
      <c r="I524" s="1"/>
      <c r="J524" s="1">
        <v>5</v>
      </c>
      <c r="K524" s="1"/>
      <c r="M524" s="57">
        <v>52</v>
      </c>
      <c r="N524" s="58"/>
      <c r="Q524" s="45"/>
      <c r="R524" s="1"/>
    </row>
    <row r="525" spans="1:18" ht="12.75">
      <c r="A525" s="45">
        <v>25</v>
      </c>
      <c r="B525" s="1"/>
      <c r="C525" s="1"/>
      <c r="D525" s="45">
        <v>25</v>
      </c>
      <c r="E525" s="1"/>
      <c r="G525" s="45">
        <v>25</v>
      </c>
      <c r="H525" s="1"/>
      <c r="I525" s="1"/>
      <c r="J525" s="1">
        <v>120</v>
      </c>
      <c r="K525" s="1"/>
      <c r="M525" s="57">
        <v>25</v>
      </c>
      <c r="N525" s="58"/>
      <c r="Q525" s="45"/>
      <c r="R525" s="1"/>
    </row>
    <row r="526" spans="1:18" ht="12.75">
      <c r="A526" s="45">
        <v>91</v>
      </c>
      <c r="B526" s="1"/>
      <c r="C526" s="1"/>
      <c r="D526" s="45">
        <v>91</v>
      </c>
      <c r="E526" s="1"/>
      <c r="G526" s="45">
        <v>91</v>
      </c>
      <c r="H526" s="1"/>
      <c r="I526" s="1"/>
      <c r="J526" s="1">
        <v>75</v>
      </c>
      <c r="K526" s="1"/>
      <c r="M526" s="57">
        <v>91</v>
      </c>
      <c r="N526" s="58"/>
      <c r="Q526" s="45"/>
      <c r="R526" s="1"/>
    </row>
    <row r="527" spans="1:18" ht="12.75">
      <c r="A527" s="45">
        <v>28</v>
      </c>
      <c r="B527" s="1"/>
      <c r="C527" s="1"/>
      <c r="D527" s="45">
        <v>28</v>
      </c>
      <c r="E527" s="1"/>
      <c r="G527" s="45">
        <v>28</v>
      </c>
      <c r="H527" s="1"/>
      <c r="I527" s="1"/>
      <c r="J527" s="1">
        <v>2</v>
      </c>
      <c r="K527" s="1"/>
      <c r="M527" s="57">
        <v>28</v>
      </c>
      <c r="N527" s="58"/>
      <c r="Q527" s="45"/>
      <c r="R527" s="1"/>
    </row>
    <row r="528" spans="1:18" ht="12.75">
      <c r="A528" s="45">
        <v>1</v>
      </c>
      <c r="B528" s="1"/>
      <c r="C528" s="1"/>
      <c r="D528" s="45">
        <v>1</v>
      </c>
      <c r="E528" s="1"/>
      <c r="G528" s="45">
        <v>1</v>
      </c>
      <c r="H528" s="1"/>
      <c r="I528" s="1"/>
      <c r="J528" s="1">
        <v>14</v>
      </c>
      <c r="K528" s="1"/>
      <c r="M528" s="57">
        <v>1</v>
      </c>
      <c r="N528" s="58"/>
      <c r="Q528" s="45"/>
      <c r="R528" s="1"/>
    </row>
    <row r="529" spans="1:18" ht="12.75">
      <c r="A529" s="45">
        <v>21</v>
      </c>
      <c r="B529" s="1"/>
      <c r="C529" s="1"/>
      <c r="D529" s="45">
        <v>21</v>
      </c>
      <c r="E529" s="1"/>
      <c r="G529" s="45">
        <v>21</v>
      </c>
      <c r="H529" s="1"/>
      <c r="I529" s="1"/>
      <c r="J529" s="1">
        <v>17</v>
      </c>
      <c r="K529" s="1"/>
      <c r="M529" s="57">
        <v>21</v>
      </c>
      <c r="N529" s="58"/>
      <c r="Q529" s="45"/>
      <c r="R529" s="1"/>
    </row>
    <row r="530" spans="1:18" ht="12.75">
      <c r="A530" s="45">
        <v>7</v>
      </c>
      <c r="B530" s="1"/>
      <c r="C530" s="1"/>
      <c r="D530" s="45">
        <v>7</v>
      </c>
      <c r="E530" s="1"/>
      <c r="G530" s="45">
        <v>7</v>
      </c>
      <c r="H530" s="1"/>
      <c r="I530" s="1"/>
      <c r="J530" s="1">
        <v>42</v>
      </c>
      <c r="K530" s="1"/>
      <c r="M530" s="57">
        <v>7</v>
      </c>
      <c r="N530" s="58"/>
      <c r="Q530" s="45"/>
      <c r="R530" s="1"/>
    </row>
    <row r="531" spans="1:18" ht="12.75">
      <c r="A531" s="45">
        <v>91</v>
      </c>
      <c r="B531" s="1"/>
      <c r="C531" s="1"/>
      <c r="D531" s="45">
        <v>91</v>
      </c>
      <c r="E531" s="1"/>
      <c r="G531" s="45">
        <v>91</v>
      </c>
      <c r="H531" s="1"/>
      <c r="I531" s="1"/>
      <c r="J531" s="1">
        <v>2</v>
      </c>
      <c r="K531" s="1"/>
      <c r="M531" s="57">
        <v>91</v>
      </c>
      <c r="N531" s="58"/>
      <c r="Q531" s="45"/>
      <c r="R531" s="1"/>
    </row>
    <row r="532" spans="1:18" ht="12.75">
      <c r="A532" s="45">
        <v>26</v>
      </c>
      <c r="B532" s="1"/>
      <c r="C532" s="1"/>
      <c r="D532" s="45">
        <v>26</v>
      </c>
      <c r="E532" s="1"/>
      <c r="G532" s="45">
        <v>26</v>
      </c>
      <c r="H532" s="1"/>
      <c r="I532" s="1"/>
      <c r="J532" s="1">
        <v>4</v>
      </c>
      <c r="K532" s="1"/>
      <c r="M532" s="57">
        <v>26</v>
      </c>
      <c r="N532" s="58"/>
      <c r="Q532" s="45"/>
      <c r="R532" s="1"/>
    </row>
    <row r="533" spans="1:18" ht="12.75">
      <c r="A533" s="45">
        <v>34</v>
      </c>
      <c r="B533" s="1"/>
      <c r="C533" s="1"/>
      <c r="D533" s="45">
        <v>34</v>
      </c>
      <c r="E533" s="1"/>
      <c r="G533" s="45">
        <v>34</v>
      </c>
      <c r="H533" s="1"/>
      <c r="I533" s="1"/>
      <c r="J533" s="1">
        <v>170</v>
      </c>
      <c r="K533" s="1"/>
      <c r="M533" s="57">
        <v>34</v>
      </c>
      <c r="N533" s="58"/>
      <c r="Q533" s="45"/>
      <c r="R533" s="1"/>
    </row>
    <row r="534" spans="1:18" ht="12.75">
      <c r="A534" s="45">
        <v>20</v>
      </c>
      <c r="B534" s="1"/>
      <c r="C534" s="1"/>
      <c r="D534" s="45">
        <v>20</v>
      </c>
      <c r="E534" s="1"/>
      <c r="G534" s="45">
        <v>20</v>
      </c>
      <c r="H534" s="1"/>
      <c r="I534" s="1"/>
      <c r="J534" s="1">
        <v>37</v>
      </c>
      <c r="K534" s="1"/>
      <c r="M534" s="57">
        <v>20</v>
      </c>
      <c r="N534" s="58"/>
      <c r="Q534" s="45"/>
      <c r="R534" s="1"/>
    </row>
    <row r="535" spans="1:18" ht="12.75">
      <c r="A535" s="45">
        <v>25</v>
      </c>
      <c r="B535" s="1"/>
      <c r="C535" s="1"/>
      <c r="D535" s="45">
        <v>25</v>
      </c>
      <c r="E535" s="1"/>
      <c r="G535" s="45">
        <v>25</v>
      </c>
      <c r="H535" s="1"/>
      <c r="I535" s="1"/>
      <c r="J535" s="1">
        <v>50</v>
      </c>
      <c r="K535" s="1"/>
      <c r="M535" s="57">
        <v>25</v>
      </c>
      <c r="N535" s="58"/>
      <c r="Q535" s="45"/>
      <c r="R535" s="1"/>
    </row>
    <row r="536" spans="1:18" ht="12.75">
      <c r="A536" s="45">
        <v>41</v>
      </c>
      <c r="B536" s="1"/>
      <c r="C536" s="1"/>
      <c r="D536" s="45">
        <v>41</v>
      </c>
      <c r="E536" s="1"/>
      <c r="G536" s="45">
        <v>41</v>
      </c>
      <c r="H536" s="1"/>
      <c r="I536" s="1"/>
      <c r="J536" s="1">
        <v>40</v>
      </c>
      <c r="K536" s="1"/>
      <c r="M536" s="57">
        <v>41</v>
      </c>
      <c r="N536" s="58"/>
      <c r="Q536" s="45"/>
      <c r="R536" s="1"/>
    </row>
    <row r="537" spans="1:18" ht="12.75">
      <c r="A537" s="45">
        <v>91</v>
      </c>
      <c r="B537" s="1"/>
      <c r="C537" s="1"/>
      <c r="D537" s="45">
        <v>91</v>
      </c>
      <c r="E537" s="1"/>
      <c r="G537" s="45">
        <v>91</v>
      </c>
      <c r="H537" s="1"/>
      <c r="I537" s="1"/>
      <c r="J537" s="1">
        <v>180</v>
      </c>
      <c r="K537" s="1"/>
      <c r="M537" s="57">
        <v>91</v>
      </c>
      <c r="N537" s="58"/>
      <c r="Q537" s="45"/>
      <c r="R537" s="1"/>
    </row>
    <row r="538" spans="1:18" ht="12.75">
      <c r="A538" s="45">
        <v>182</v>
      </c>
      <c r="B538" s="1"/>
      <c r="C538" s="1"/>
      <c r="D538" s="45">
        <v>182</v>
      </c>
      <c r="E538" s="1"/>
      <c r="G538" s="45">
        <v>182</v>
      </c>
      <c r="H538" s="1"/>
      <c r="I538" s="1"/>
      <c r="J538" s="1">
        <v>42</v>
      </c>
      <c r="K538" s="1"/>
      <c r="M538" s="57">
        <v>182</v>
      </c>
      <c r="N538" s="58"/>
      <c r="Q538" s="45"/>
      <c r="R538" s="1"/>
    </row>
    <row r="539" spans="1:18" ht="12.75">
      <c r="A539" s="45">
        <v>14</v>
      </c>
      <c r="B539" s="1"/>
      <c r="C539" s="1"/>
      <c r="D539" s="45">
        <v>14</v>
      </c>
      <c r="E539" s="1"/>
      <c r="G539" s="45">
        <v>14</v>
      </c>
      <c r="H539" s="1"/>
      <c r="I539" s="1"/>
      <c r="J539" s="1">
        <v>200</v>
      </c>
      <c r="K539" s="1"/>
      <c r="M539" s="57">
        <v>14</v>
      </c>
      <c r="N539" s="58"/>
      <c r="Q539" s="45"/>
      <c r="R539" s="1"/>
    </row>
    <row r="540" spans="1:18" ht="12.75">
      <c r="A540" s="45">
        <v>91</v>
      </c>
      <c r="B540" s="1"/>
      <c r="C540" s="1"/>
      <c r="D540" s="45">
        <v>91</v>
      </c>
      <c r="E540" s="1"/>
      <c r="G540" s="45">
        <v>91</v>
      </c>
      <c r="H540" s="1"/>
      <c r="I540" s="1"/>
      <c r="J540" s="1">
        <v>88</v>
      </c>
      <c r="K540" s="1"/>
      <c r="M540" s="57">
        <v>91</v>
      </c>
      <c r="N540" s="58"/>
      <c r="Q540" s="45"/>
      <c r="R540" s="1"/>
    </row>
    <row r="541" spans="1:18" ht="12.75">
      <c r="A541" s="45">
        <v>45</v>
      </c>
      <c r="B541" s="1"/>
      <c r="C541" s="1"/>
      <c r="D541" s="45">
        <v>45</v>
      </c>
      <c r="E541" s="1"/>
      <c r="G541" s="45">
        <v>45</v>
      </c>
      <c r="H541" s="1"/>
      <c r="I541" s="1"/>
      <c r="J541" s="1">
        <v>17</v>
      </c>
      <c r="K541" s="1"/>
      <c r="M541" s="57">
        <v>45</v>
      </c>
      <c r="N541" s="58"/>
      <c r="Q541" s="45"/>
      <c r="R541" s="1"/>
    </row>
    <row r="542" spans="1:18" ht="12.75">
      <c r="A542" s="45">
        <v>38</v>
      </c>
      <c r="B542" s="1"/>
      <c r="C542" s="1"/>
      <c r="D542" s="45">
        <v>38</v>
      </c>
      <c r="E542" s="1"/>
      <c r="G542" s="45">
        <v>38</v>
      </c>
      <c r="H542" s="1"/>
      <c r="I542" s="1"/>
      <c r="J542" s="1">
        <v>18</v>
      </c>
      <c r="K542" s="1"/>
      <c r="M542" s="57">
        <v>38</v>
      </c>
      <c r="N542" s="58"/>
      <c r="Q542" s="45"/>
      <c r="R542" s="1"/>
    </row>
    <row r="543" spans="1:18" ht="12.75">
      <c r="A543" s="45">
        <v>24</v>
      </c>
      <c r="B543" s="1"/>
      <c r="C543" s="1"/>
      <c r="D543" s="45">
        <v>24</v>
      </c>
      <c r="E543" s="1"/>
      <c r="G543" s="45">
        <v>24</v>
      </c>
      <c r="H543" s="1"/>
      <c r="I543" s="1"/>
      <c r="J543" s="1">
        <v>7</v>
      </c>
      <c r="K543" s="1"/>
      <c r="M543" s="57">
        <v>24</v>
      </c>
      <c r="N543" s="58"/>
      <c r="Q543" s="45"/>
      <c r="R543" s="1"/>
    </row>
    <row r="544" spans="1:18" ht="12.75">
      <c r="A544" s="45">
        <v>23</v>
      </c>
      <c r="B544" s="1"/>
      <c r="C544" s="1"/>
      <c r="D544" s="45">
        <v>23</v>
      </c>
      <c r="E544" s="1"/>
      <c r="G544" s="45">
        <v>23</v>
      </c>
      <c r="H544" s="1"/>
      <c r="I544" s="1"/>
      <c r="J544" s="1">
        <v>15</v>
      </c>
      <c r="K544" s="1"/>
      <c r="M544" s="57">
        <v>23</v>
      </c>
      <c r="N544" s="58"/>
      <c r="Q544" s="45"/>
      <c r="R544" s="1"/>
    </row>
    <row r="545" spans="1:18" ht="12.75">
      <c r="A545" s="45">
        <v>27</v>
      </c>
      <c r="B545" s="1"/>
      <c r="C545" s="1"/>
      <c r="D545" s="45">
        <v>27</v>
      </c>
      <c r="E545" s="1"/>
      <c r="G545" s="45">
        <v>27</v>
      </c>
      <c r="H545" s="1"/>
      <c r="I545" s="1"/>
      <c r="J545" s="1">
        <v>34</v>
      </c>
      <c r="K545" s="1"/>
      <c r="M545" s="57">
        <v>27</v>
      </c>
      <c r="N545" s="58"/>
      <c r="Q545" s="45"/>
      <c r="R545" s="1"/>
    </row>
    <row r="546" spans="1:18" ht="12.75">
      <c r="A546" s="45">
        <v>43</v>
      </c>
      <c r="B546" s="1"/>
      <c r="C546" s="1"/>
      <c r="D546" s="45">
        <v>43</v>
      </c>
      <c r="E546" s="1"/>
      <c r="G546" s="45">
        <v>43</v>
      </c>
      <c r="H546" s="1"/>
      <c r="I546" s="1"/>
      <c r="J546" s="1">
        <v>0</v>
      </c>
      <c r="K546" s="1"/>
      <c r="M546" s="57">
        <v>43</v>
      </c>
      <c r="N546" s="58"/>
      <c r="Q546" s="45"/>
      <c r="R546" s="1"/>
    </row>
    <row r="547" spans="1:18" ht="12.75">
      <c r="A547" s="45">
        <v>19</v>
      </c>
      <c r="B547" s="1"/>
      <c r="C547" s="1"/>
      <c r="D547" s="45">
        <v>19</v>
      </c>
      <c r="E547" s="1"/>
      <c r="G547" s="45">
        <v>19</v>
      </c>
      <c r="H547" s="1"/>
      <c r="I547" s="1"/>
      <c r="J547" s="1">
        <v>204</v>
      </c>
      <c r="K547" s="1"/>
      <c r="M547" s="57">
        <v>19</v>
      </c>
      <c r="N547" s="58"/>
      <c r="Q547" s="45"/>
      <c r="R547" s="1"/>
    </row>
    <row r="548" spans="1:18" ht="12.75">
      <c r="A548" s="45">
        <v>27</v>
      </c>
      <c r="B548" s="1"/>
      <c r="C548" s="1"/>
      <c r="D548" s="45">
        <v>27</v>
      </c>
      <c r="E548" s="1"/>
      <c r="G548" s="45">
        <v>27</v>
      </c>
      <c r="H548" s="1"/>
      <c r="I548" s="1"/>
      <c r="J548" s="1">
        <v>6</v>
      </c>
      <c r="K548" s="1"/>
      <c r="M548" s="57">
        <v>27</v>
      </c>
      <c r="N548" s="58"/>
      <c r="Q548" s="45"/>
      <c r="R548" s="1"/>
    </row>
    <row r="549" spans="1:18" ht="12.75">
      <c r="A549" s="45">
        <v>91</v>
      </c>
      <c r="B549" s="1"/>
      <c r="C549" s="1"/>
      <c r="D549" s="45">
        <v>91</v>
      </c>
      <c r="E549" s="1"/>
      <c r="G549" s="45">
        <v>91</v>
      </c>
      <c r="H549" s="1"/>
      <c r="I549" s="1"/>
      <c r="J549" s="1">
        <v>108</v>
      </c>
      <c r="K549" s="1"/>
      <c r="M549" s="57">
        <v>91</v>
      </c>
      <c r="N549" s="58"/>
      <c r="Q549" s="45"/>
      <c r="R549" s="1"/>
    </row>
    <row r="550" spans="1:18" ht="12.75">
      <c r="A550" s="45">
        <v>29</v>
      </c>
      <c r="B550" s="1"/>
      <c r="C550" s="1"/>
      <c r="D550" s="45">
        <v>29</v>
      </c>
      <c r="E550" s="1"/>
      <c r="G550" s="45">
        <v>29</v>
      </c>
      <c r="H550" s="1"/>
      <c r="I550" s="1"/>
      <c r="J550" s="1">
        <v>325</v>
      </c>
      <c r="K550" s="1"/>
      <c r="M550" s="57">
        <v>29</v>
      </c>
      <c r="N550" s="58"/>
      <c r="Q550" s="45"/>
      <c r="R550" s="1"/>
    </row>
    <row r="551" spans="1:18" ht="12.75">
      <c r="A551" s="45">
        <v>33</v>
      </c>
      <c r="B551" s="1"/>
      <c r="C551" s="1"/>
      <c r="D551" s="45">
        <v>33</v>
      </c>
      <c r="E551" s="1"/>
      <c r="G551" s="45">
        <v>33</v>
      </c>
      <c r="H551" s="1"/>
      <c r="I551" s="1"/>
      <c r="J551" s="1">
        <v>70</v>
      </c>
      <c r="K551" s="1"/>
      <c r="M551" s="57">
        <v>33</v>
      </c>
      <c r="N551" s="58"/>
      <c r="Q551" s="45"/>
      <c r="R551" s="1"/>
    </row>
    <row r="552" spans="1:18" ht="12.75">
      <c r="A552" s="45">
        <v>30</v>
      </c>
      <c r="B552" s="1"/>
      <c r="C552" s="1"/>
      <c r="D552" s="45">
        <v>30</v>
      </c>
      <c r="E552" s="1"/>
      <c r="G552" s="45">
        <v>30</v>
      </c>
      <c r="H552" s="1"/>
      <c r="I552" s="1"/>
      <c r="J552" s="1">
        <v>330</v>
      </c>
      <c r="K552" s="1"/>
      <c r="M552" s="57">
        <v>30</v>
      </c>
      <c r="N552" s="58"/>
      <c r="Q552" s="45"/>
      <c r="R552" s="1"/>
    </row>
    <row r="553" spans="1:18" ht="12.75">
      <c r="A553" s="45">
        <v>28</v>
      </c>
      <c r="B553" s="1"/>
      <c r="C553" s="1"/>
      <c r="D553" s="45">
        <v>28</v>
      </c>
      <c r="E553" s="1"/>
      <c r="G553" s="45">
        <v>28</v>
      </c>
      <c r="H553" s="1"/>
      <c r="I553" s="1"/>
      <c r="J553" s="1">
        <v>130</v>
      </c>
      <c r="K553" s="1"/>
      <c r="M553" s="57">
        <v>28</v>
      </c>
      <c r="N553" s="58"/>
      <c r="Q553" s="45"/>
      <c r="R553" s="1"/>
    </row>
    <row r="554" spans="1:18" ht="12.75">
      <c r="A554" s="45">
        <v>22</v>
      </c>
      <c r="B554" s="1"/>
      <c r="C554" s="1"/>
      <c r="D554" s="45">
        <v>22</v>
      </c>
      <c r="E554" s="1"/>
      <c r="G554" s="45">
        <v>22</v>
      </c>
      <c r="H554" s="1"/>
      <c r="I554" s="1"/>
      <c r="J554" s="1">
        <v>173</v>
      </c>
      <c r="K554" s="1"/>
      <c r="M554" s="57">
        <v>22</v>
      </c>
      <c r="N554" s="58"/>
      <c r="Q554" s="45"/>
      <c r="R554" s="1"/>
    </row>
    <row r="555" spans="1:18" ht="12.75">
      <c r="A555" s="45">
        <v>41</v>
      </c>
      <c r="B555" s="1"/>
      <c r="C555" s="1"/>
      <c r="D555" s="45">
        <v>41</v>
      </c>
      <c r="E555" s="1"/>
      <c r="G555" s="45">
        <v>41</v>
      </c>
      <c r="H555" s="1"/>
      <c r="I555" s="1"/>
      <c r="J555" s="1">
        <v>68</v>
      </c>
      <c r="K555" s="1"/>
      <c r="M555" s="57">
        <v>41</v>
      </c>
      <c r="N555" s="58"/>
      <c r="Q555" s="45"/>
      <c r="R555" s="1"/>
    </row>
    <row r="556" spans="1:18" ht="12.75">
      <c r="A556" s="45">
        <v>91</v>
      </c>
      <c r="B556" s="1"/>
      <c r="C556" s="1"/>
      <c r="D556" s="45">
        <v>91</v>
      </c>
      <c r="E556" s="1"/>
      <c r="G556" s="45">
        <v>91</v>
      </c>
      <c r="H556" s="1"/>
      <c r="I556" s="1"/>
      <c r="J556" s="1">
        <v>21</v>
      </c>
      <c r="K556" s="1"/>
      <c r="M556" s="57">
        <v>91</v>
      </c>
      <c r="N556" s="58"/>
      <c r="Q556" s="45"/>
      <c r="R556" s="1"/>
    </row>
    <row r="557" spans="1:18" ht="12.75">
      <c r="A557" s="45">
        <v>1</v>
      </c>
      <c r="B557" s="1"/>
      <c r="C557" s="1"/>
      <c r="D557" s="45">
        <v>1</v>
      </c>
      <c r="E557" s="1"/>
      <c r="G557" s="45">
        <v>1</v>
      </c>
      <c r="H557" s="1"/>
      <c r="I557" s="1"/>
      <c r="J557" s="1">
        <v>46</v>
      </c>
      <c r="K557" s="1"/>
      <c r="M557" s="57">
        <v>1</v>
      </c>
      <c r="N557" s="58"/>
      <c r="Q557" s="45"/>
      <c r="R557" s="1"/>
    </row>
    <row r="558" spans="1:18" ht="12.75">
      <c r="A558" s="45">
        <v>91</v>
      </c>
      <c r="B558" s="1"/>
      <c r="C558" s="1"/>
      <c r="D558" s="45">
        <v>91</v>
      </c>
      <c r="E558" s="1"/>
      <c r="G558" s="45">
        <v>91</v>
      </c>
      <c r="H558" s="1"/>
      <c r="I558" s="1"/>
      <c r="J558" s="1">
        <v>117</v>
      </c>
      <c r="K558" s="1"/>
      <c r="M558" s="57">
        <v>91</v>
      </c>
      <c r="N558" s="58"/>
      <c r="Q558" s="45"/>
      <c r="R558" s="1"/>
    </row>
    <row r="559" spans="1:18" ht="12.75">
      <c r="A559" s="45">
        <v>182</v>
      </c>
      <c r="B559" s="1"/>
      <c r="C559" s="1"/>
      <c r="D559" s="45">
        <v>182</v>
      </c>
      <c r="E559" s="1"/>
      <c r="G559" s="45">
        <v>182</v>
      </c>
      <c r="H559" s="1"/>
      <c r="I559" s="1"/>
      <c r="J559" s="1">
        <v>1</v>
      </c>
      <c r="K559" s="1"/>
      <c r="M559" s="57">
        <v>182</v>
      </c>
      <c r="N559" s="58"/>
      <c r="Q559" s="45"/>
      <c r="R559" s="1"/>
    </row>
    <row r="560" spans="1:18" ht="12.75">
      <c r="A560" s="45">
        <v>32</v>
      </c>
      <c r="B560" s="1"/>
      <c r="C560" s="1"/>
      <c r="D560" s="45">
        <v>32</v>
      </c>
      <c r="E560" s="1"/>
      <c r="G560" s="45">
        <v>32</v>
      </c>
      <c r="H560" s="1"/>
      <c r="I560" s="1"/>
      <c r="J560" s="1">
        <v>9</v>
      </c>
      <c r="K560" s="1"/>
      <c r="M560" s="57">
        <v>32</v>
      </c>
      <c r="N560" s="58"/>
      <c r="Q560" s="45"/>
      <c r="R560" s="1"/>
    </row>
    <row r="561" spans="1:18" ht="12.75">
      <c r="A561" s="45">
        <v>53</v>
      </c>
      <c r="B561" s="1"/>
      <c r="C561" s="1"/>
      <c r="D561" s="45">
        <v>53</v>
      </c>
      <c r="E561" s="1"/>
      <c r="G561" s="45">
        <v>53</v>
      </c>
      <c r="H561" s="1"/>
      <c r="I561" s="1"/>
      <c r="J561" s="1">
        <v>68</v>
      </c>
      <c r="K561" s="1"/>
      <c r="M561" s="57">
        <v>53</v>
      </c>
      <c r="N561" s="58"/>
      <c r="Q561" s="45"/>
      <c r="R561" s="1"/>
    </row>
    <row r="562" spans="1:18" ht="12.75">
      <c r="A562" s="45">
        <v>27</v>
      </c>
      <c r="B562" s="1"/>
      <c r="C562" s="1"/>
      <c r="D562" s="45">
        <v>27</v>
      </c>
      <c r="E562" s="1"/>
      <c r="G562" s="45">
        <v>27</v>
      </c>
      <c r="H562" s="1"/>
      <c r="I562" s="1"/>
      <c r="J562" s="1">
        <v>180</v>
      </c>
      <c r="K562" s="1"/>
      <c r="M562" s="57">
        <v>27</v>
      </c>
      <c r="N562" s="58"/>
      <c r="Q562" s="45"/>
      <c r="R562" s="1"/>
    </row>
    <row r="563" spans="1:18" ht="12.75">
      <c r="A563" s="45">
        <v>91</v>
      </c>
      <c r="B563" s="1"/>
      <c r="C563" s="1"/>
      <c r="D563" s="45">
        <v>91</v>
      </c>
      <c r="E563" s="1"/>
      <c r="G563" s="45">
        <v>91</v>
      </c>
      <c r="H563" s="1"/>
      <c r="I563" s="1"/>
      <c r="J563" s="1">
        <v>9</v>
      </c>
      <c r="K563" s="1"/>
      <c r="M563" s="57">
        <v>91</v>
      </c>
      <c r="N563" s="58"/>
      <c r="Q563" s="45"/>
      <c r="R563" s="1"/>
    </row>
    <row r="564" spans="1:18" ht="12.75">
      <c r="A564" s="45">
        <v>10</v>
      </c>
      <c r="B564" s="1"/>
      <c r="C564" s="1"/>
      <c r="D564" s="45">
        <v>10</v>
      </c>
      <c r="E564" s="1"/>
      <c r="G564" s="45">
        <v>10</v>
      </c>
      <c r="H564" s="1"/>
      <c r="I564" s="1"/>
      <c r="J564" s="1">
        <v>24</v>
      </c>
      <c r="K564" s="1"/>
      <c r="M564" s="57">
        <v>10</v>
      </c>
      <c r="N564" s="58"/>
      <c r="Q564" s="45"/>
      <c r="R564" s="1"/>
    </row>
    <row r="565" spans="1:18" ht="12.75">
      <c r="A565" s="45">
        <v>25</v>
      </c>
      <c r="B565" s="1"/>
      <c r="C565" s="1"/>
      <c r="D565" s="45">
        <v>25</v>
      </c>
      <c r="E565" s="1"/>
      <c r="G565" s="45">
        <v>25</v>
      </c>
      <c r="H565" s="1"/>
      <c r="I565" s="1"/>
      <c r="J565" s="1">
        <v>200</v>
      </c>
      <c r="K565" s="1"/>
      <c r="M565" s="57">
        <v>25</v>
      </c>
      <c r="N565" s="58"/>
      <c r="Q565" s="45"/>
      <c r="R565" s="1"/>
    </row>
    <row r="566" spans="1:18" ht="12.75">
      <c r="A566" s="45">
        <v>63</v>
      </c>
      <c r="B566" s="1"/>
      <c r="C566" s="1"/>
      <c r="D566" s="45">
        <v>63</v>
      </c>
      <c r="E566" s="1"/>
      <c r="G566" s="45">
        <v>63</v>
      </c>
      <c r="H566" s="1"/>
      <c r="I566" s="1"/>
      <c r="J566" s="1">
        <v>1</v>
      </c>
      <c r="K566" s="1"/>
      <c r="M566" s="57">
        <v>63</v>
      </c>
      <c r="N566" s="58"/>
      <c r="Q566" s="45"/>
      <c r="R566" s="1"/>
    </row>
    <row r="567" spans="1:18" ht="12.75">
      <c r="A567" s="45">
        <v>182</v>
      </c>
      <c r="B567" s="1"/>
      <c r="C567" s="1"/>
      <c r="D567" s="45">
        <v>182</v>
      </c>
      <c r="E567" s="1"/>
      <c r="G567" s="45">
        <v>182</v>
      </c>
      <c r="H567" s="1"/>
      <c r="I567" s="1"/>
      <c r="J567" s="1">
        <v>87</v>
      </c>
      <c r="K567" s="1"/>
      <c r="M567" s="57">
        <v>182</v>
      </c>
      <c r="N567" s="58"/>
      <c r="Q567" s="45"/>
      <c r="R567" s="1"/>
    </row>
    <row r="568" spans="1:18" ht="12.75">
      <c r="A568" s="45">
        <v>9</v>
      </c>
      <c r="B568" s="1"/>
      <c r="C568" s="1"/>
      <c r="D568" s="45">
        <v>9</v>
      </c>
      <c r="E568" s="1"/>
      <c r="G568" s="45">
        <v>9</v>
      </c>
      <c r="H568" s="1"/>
      <c r="I568" s="1"/>
      <c r="J568" s="1">
        <v>2048</v>
      </c>
      <c r="K568" s="1"/>
      <c r="M568" s="57">
        <v>9</v>
      </c>
      <c r="N568" s="58"/>
      <c r="Q568" s="45"/>
      <c r="R568" s="1"/>
    </row>
    <row r="569" spans="1:18" ht="12.75">
      <c r="A569" s="45">
        <v>39</v>
      </c>
      <c r="B569" s="1"/>
      <c r="C569" s="1"/>
      <c r="D569" s="45">
        <v>39</v>
      </c>
      <c r="E569" s="1"/>
      <c r="G569" s="45">
        <v>39</v>
      </c>
      <c r="H569" s="1"/>
      <c r="I569" s="1"/>
      <c r="J569" s="1">
        <v>520</v>
      </c>
      <c r="K569" s="1"/>
      <c r="M569" s="57">
        <v>39</v>
      </c>
      <c r="N569" s="58"/>
      <c r="Q569" s="45"/>
      <c r="R569" s="1"/>
    </row>
    <row r="570" spans="1:18" ht="12.75">
      <c r="A570" s="45">
        <v>91</v>
      </c>
      <c r="B570" s="1"/>
      <c r="C570" s="1"/>
      <c r="D570" s="45">
        <v>91</v>
      </c>
      <c r="E570" s="1"/>
      <c r="G570" s="45">
        <v>91</v>
      </c>
      <c r="H570" s="1"/>
      <c r="I570" s="1"/>
      <c r="J570" s="1">
        <v>25</v>
      </c>
      <c r="K570" s="1"/>
      <c r="M570" s="57">
        <v>91</v>
      </c>
      <c r="N570" s="58"/>
      <c r="Q570" s="45"/>
      <c r="R570" s="1"/>
    </row>
    <row r="571" spans="1:18" ht="12.75">
      <c r="A571" s="45">
        <v>15</v>
      </c>
      <c r="B571" s="1"/>
      <c r="C571" s="1"/>
      <c r="D571" s="45">
        <v>15</v>
      </c>
      <c r="E571" s="1"/>
      <c r="G571" s="45">
        <v>15</v>
      </c>
      <c r="H571" s="1"/>
      <c r="I571" s="1"/>
      <c r="J571" s="1">
        <v>95</v>
      </c>
      <c r="K571" s="1"/>
      <c r="M571" s="57">
        <v>15</v>
      </c>
      <c r="N571" s="58"/>
      <c r="Q571" s="45"/>
      <c r="R571" s="1"/>
    </row>
    <row r="572" spans="1:18" ht="12.75">
      <c r="A572" s="45">
        <v>18</v>
      </c>
      <c r="B572" s="1"/>
      <c r="C572" s="1"/>
      <c r="D572" s="45">
        <v>18</v>
      </c>
      <c r="E572" s="1"/>
      <c r="G572" s="45">
        <v>18</v>
      </c>
      <c r="H572" s="1"/>
      <c r="I572" s="1"/>
      <c r="J572" s="1">
        <v>26</v>
      </c>
      <c r="K572" s="1"/>
      <c r="M572" s="57">
        <v>18</v>
      </c>
      <c r="N572" s="58"/>
      <c r="Q572" s="45"/>
      <c r="R572" s="1"/>
    </row>
    <row r="573" spans="1:18" ht="12.75">
      <c r="A573" s="45">
        <v>1</v>
      </c>
      <c r="B573" s="1"/>
      <c r="C573" s="1"/>
      <c r="D573" s="45">
        <v>1</v>
      </c>
      <c r="E573" s="1"/>
      <c r="G573" s="45">
        <v>1</v>
      </c>
      <c r="H573" s="1"/>
      <c r="I573" s="1"/>
      <c r="J573" s="1">
        <v>92</v>
      </c>
      <c r="K573" s="1"/>
      <c r="M573" s="57">
        <v>1</v>
      </c>
      <c r="N573" s="58"/>
      <c r="Q573" s="45"/>
      <c r="R573" s="1"/>
    </row>
    <row r="574" spans="1:18" ht="12.75">
      <c r="A574" s="45">
        <v>16</v>
      </c>
      <c r="B574" s="1"/>
      <c r="C574" s="1"/>
      <c r="D574" s="45">
        <v>16</v>
      </c>
      <c r="E574" s="1"/>
      <c r="G574" s="45">
        <v>16</v>
      </c>
      <c r="H574" s="1"/>
      <c r="I574" s="1"/>
      <c r="J574" s="1">
        <v>109</v>
      </c>
      <c r="K574" s="1"/>
      <c r="M574" s="57">
        <v>16</v>
      </c>
      <c r="N574" s="58"/>
      <c r="Q574" s="45"/>
      <c r="R574" s="1"/>
    </row>
    <row r="575" spans="1:18" ht="12.75">
      <c r="A575" s="45">
        <v>34</v>
      </c>
      <c r="B575" s="1"/>
      <c r="C575" s="1"/>
      <c r="D575" s="45">
        <v>34</v>
      </c>
      <c r="E575" s="1"/>
      <c r="G575" s="45">
        <v>34</v>
      </c>
      <c r="H575" s="1"/>
      <c r="I575" s="1"/>
      <c r="J575" s="1">
        <v>35</v>
      </c>
      <c r="K575" s="1"/>
      <c r="M575" s="57">
        <v>34</v>
      </c>
      <c r="N575" s="58"/>
      <c r="Q575" s="45"/>
      <c r="R575" s="1"/>
    </row>
    <row r="576" spans="1:18" ht="12.75">
      <c r="A576" s="45">
        <v>91</v>
      </c>
      <c r="B576" s="1"/>
      <c r="C576" s="1"/>
      <c r="D576" s="45">
        <v>91</v>
      </c>
      <c r="E576" s="1"/>
      <c r="G576" s="45">
        <v>91</v>
      </c>
      <c r="H576" s="1"/>
      <c r="I576" s="1"/>
      <c r="J576" s="1">
        <v>225</v>
      </c>
      <c r="K576" s="1"/>
      <c r="M576" s="57">
        <v>91</v>
      </c>
      <c r="N576" s="58"/>
      <c r="Q576" s="45"/>
      <c r="R576" s="1"/>
    </row>
    <row r="577" spans="1:18" ht="12.75">
      <c r="A577" s="45">
        <v>35</v>
      </c>
      <c r="B577" s="1"/>
      <c r="C577" s="1"/>
      <c r="D577" s="45">
        <v>35</v>
      </c>
      <c r="E577" s="1"/>
      <c r="G577" s="45">
        <v>35</v>
      </c>
      <c r="H577" s="1"/>
      <c r="I577" s="1"/>
      <c r="J577" s="1">
        <v>37</v>
      </c>
      <c r="K577" s="1"/>
      <c r="M577" s="57">
        <v>35</v>
      </c>
      <c r="N577" s="58"/>
      <c r="Q577" s="45"/>
      <c r="R577" s="1"/>
    </row>
    <row r="578" spans="1:18" ht="12.75">
      <c r="A578" s="45">
        <v>40</v>
      </c>
      <c r="B578" s="1"/>
      <c r="C578" s="1"/>
      <c r="D578" s="45">
        <v>40</v>
      </c>
      <c r="E578" s="1"/>
      <c r="G578" s="45">
        <v>40</v>
      </c>
      <c r="H578" s="1"/>
      <c r="I578" s="1"/>
      <c r="J578" s="1">
        <v>180</v>
      </c>
      <c r="K578" s="1"/>
      <c r="M578" s="57">
        <v>40</v>
      </c>
      <c r="N578" s="58"/>
      <c r="Q578" s="45"/>
      <c r="R578" s="1"/>
    </row>
    <row r="579" spans="1:18" ht="12.75">
      <c r="A579" s="45">
        <v>16</v>
      </c>
      <c r="B579" s="1"/>
      <c r="C579" s="1"/>
      <c r="D579" s="45">
        <v>16</v>
      </c>
      <c r="E579" s="1"/>
      <c r="G579" s="45">
        <v>16</v>
      </c>
      <c r="H579" s="1"/>
      <c r="I579" s="1"/>
      <c r="J579" s="1">
        <v>55</v>
      </c>
      <c r="K579" s="1"/>
      <c r="M579" s="57">
        <v>16</v>
      </c>
      <c r="N579" s="58"/>
      <c r="Q579" s="45"/>
      <c r="R579" s="1"/>
    </row>
    <row r="580" spans="1:18" ht="12.75">
      <c r="A580" s="45">
        <v>27</v>
      </c>
      <c r="B580" s="1"/>
      <c r="C580" s="1"/>
      <c r="D580" s="45">
        <v>27</v>
      </c>
      <c r="E580" s="1"/>
      <c r="G580" s="45">
        <v>27</v>
      </c>
      <c r="H580" s="1"/>
      <c r="I580" s="1"/>
      <c r="J580" s="1">
        <v>2048</v>
      </c>
      <c r="K580" s="1"/>
      <c r="M580" s="57">
        <v>27</v>
      </c>
      <c r="N580" s="58"/>
      <c r="Q580" s="45"/>
      <c r="R580" s="1"/>
    </row>
    <row r="581" spans="1:18" ht="12.75">
      <c r="A581" s="45">
        <v>64</v>
      </c>
      <c r="B581" s="1"/>
      <c r="C581" s="1"/>
      <c r="D581" s="45">
        <v>64</v>
      </c>
      <c r="E581" s="1"/>
      <c r="G581" s="45">
        <v>64</v>
      </c>
      <c r="H581" s="1"/>
      <c r="I581" s="1"/>
      <c r="J581" s="1">
        <v>2048</v>
      </c>
      <c r="K581" s="1"/>
      <c r="M581" s="57">
        <v>64</v>
      </c>
      <c r="N581" s="58"/>
      <c r="Q581" s="45"/>
      <c r="R581" s="1"/>
    </row>
    <row r="582" spans="1:18" ht="12.75">
      <c r="A582" s="45">
        <v>91</v>
      </c>
      <c r="B582" s="1"/>
      <c r="C582" s="1"/>
      <c r="D582" s="45">
        <v>91</v>
      </c>
      <c r="E582" s="1"/>
      <c r="G582" s="45">
        <v>91</v>
      </c>
      <c r="H582" s="1"/>
      <c r="I582" s="1"/>
      <c r="J582" s="1">
        <v>2048</v>
      </c>
      <c r="K582" s="1"/>
      <c r="M582" s="57">
        <v>91</v>
      </c>
      <c r="N582" s="58"/>
      <c r="Q582" s="45"/>
      <c r="R582" s="1"/>
    </row>
    <row r="583" spans="1:18" ht="12.75">
      <c r="A583" s="45">
        <v>47</v>
      </c>
      <c r="B583" s="1"/>
      <c r="C583" s="1"/>
      <c r="D583" s="45">
        <v>47</v>
      </c>
      <c r="E583" s="1"/>
      <c r="G583" s="45">
        <v>47</v>
      </c>
      <c r="H583" s="1"/>
      <c r="I583" s="1"/>
      <c r="J583" s="1">
        <v>140</v>
      </c>
      <c r="K583" s="1"/>
      <c r="M583" s="57">
        <v>47</v>
      </c>
      <c r="N583" s="58"/>
      <c r="Q583" s="45"/>
      <c r="R583" s="1"/>
    </row>
    <row r="584" spans="1:18" ht="12.75">
      <c r="A584" s="45">
        <v>182</v>
      </c>
      <c r="B584" s="1"/>
      <c r="C584" s="1"/>
      <c r="D584" s="45">
        <v>182</v>
      </c>
      <c r="E584" s="1"/>
      <c r="G584" s="45">
        <v>182</v>
      </c>
      <c r="H584" s="1"/>
      <c r="I584" s="1"/>
      <c r="J584" s="1">
        <v>94</v>
      </c>
      <c r="K584" s="1"/>
      <c r="M584" s="57">
        <v>182</v>
      </c>
      <c r="N584" s="58"/>
      <c r="Q584" s="45"/>
      <c r="R584" s="1"/>
    </row>
    <row r="585" spans="1:18" ht="12.75">
      <c r="A585" s="45">
        <v>55</v>
      </c>
      <c r="B585" s="1"/>
      <c r="C585" s="1"/>
      <c r="D585" s="45">
        <v>55</v>
      </c>
      <c r="E585" s="1"/>
      <c r="G585" s="45">
        <v>55</v>
      </c>
      <c r="H585" s="1"/>
      <c r="I585" s="1"/>
      <c r="J585" s="1">
        <v>14</v>
      </c>
      <c r="K585" s="1"/>
      <c r="M585" s="57">
        <v>55</v>
      </c>
      <c r="N585" s="58"/>
      <c r="Q585" s="45"/>
      <c r="R585" s="1"/>
    </row>
    <row r="586" spans="1:18" ht="12.75">
      <c r="A586" s="45">
        <v>24</v>
      </c>
      <c r="B586" s="1"/>
      <c r="C586" s="1"/>
      <c r="D586" s="45">
        <v>24</v>
      </c>
      <c r="E586" s="1"/>
      <c r="G586" s="45">
        <v>24</v>
      </c>
      <c r="H586" s="1"/>
      <c r="I586" s="1"/>
      <c r="J586" s="1">
        <v>245</v>
      </c>
      <c r="K586" s="1"/>
      <c r="M586" s="57">
        <v>24</v>
      </c>
      <c r="N586" s="58"/>
      <c r="Q586" s="45"/>
      <c r="R586" s="1"/>
    </row>
    <row r="587" spans="1:18" ht="12.75">
      <c r="A587" s="45">
        <v>22</v>
      </c>
      <c r="B587" s="1"/>
      <c r="C587" s="1"/>
      <c r="D587" s="45">
        <v>22</v>
      </c>
      <c r="E587" s="1"/>
      <c r="G587" s="45">
        <v>22</v>
      </c>
      <c r="H587" s="1"/>
      <c r="I587" s="1"/>
      <c r="J587" s="1">
        <v>30</v>
      </c>
      <c r="K587" s="1"/>
      <c r="M587" s="57">
        <v>22</v>
      </c>
      <c r="N587" s="58"/>
      <c r="Q587" s="45"/>
      <c r="R587" s="1"/>
    </row>
    <row r="588" spans="1:18" ht="12.75">
      <c r="A588" s="45">
        <v>32</v>
      </c>
      <c r="B588" s="1"/>
      <c r="C588" s="1"/>
      <c r="D588" s="45">
        <v>32</v>
      </c>
      <c r="E588" s="1"/>
      <c r="G588" s="45">
        <v>32</v>
      </c>
      <c r="H588" s="1"/>
      <c r="I588" s="1"/>
      <c r="J588" s="1">
        <v>34</v>
      </c>
      <c r="K588" s="1"/>
      <c r="M588" s="57">
        <v>32</v>
      </c>
      <c r="N588" s="58"/>
      <c r="Q588" s="45"/>
      <c r="R588" s="1"/>
    </row>
    <row r="589" spans="1:18" ht="12.75">
      <c r="A589" s="45">
        <v>91</v>
      </c>
      <c r="B589" s="1"/>
      <c r="C589" s="1"/>
      <c r="D589" s="45">
        <v>91</v>
      </c>
      <c r="E589" s="1"/>
      <c r="G589" s="45">
        <v>91</v>
      </c>
      <c r="H589" s="1"/>
      <c r="I589" s="1"/>
      <c r="J589" s="1">
        <v>163</v>
      </c>
      <c r="K589" s="1"/>
      <c r="M589" s="57">
        <v>91</v>
      </c>
      <c r="N589" s="58"/>
      <c r="Q589" s="45"/>
      <c r="R589" s="1"/>
    </row>
    <row r="590" spans="1:18" ht="12.75">
      <c r="A590" s="45">
        <v>25</v>
      </c>
      <c r="B590" s="1"/>
      <c r="C590" s="1"/>
      <c r="D590" s="45">
        <v>25</v>
      </c>
      <c r="E590" s="1"/>
      <c r="G590" s="45">
        <v>25</v>
      </c>
      <c r="H590" s="1"/>
      <c r="I590" s="1"/>
      <c r="J590" s="1">
        <v>87</v>
      </c>
      <c r="K590" s="1"/>
      <c r="M590" s="57">
        <v>25</v>
      </c>
      <c r="N590" s="58"/>
      <c r="Q590" s="45"/>
      <c r="R590" s="1"/>
    </row>
    <row r="591" spans="1:18" ht="12.75">
      <c r="A591" s="45">
        <v>40</v>
      </c>
      <c r="B591" s="1"/>
      <c r="C591" s="1"/>
      <c r="D591" s="45">
        <v>40</v>
      </c>
      <c r="E591" s="1"/>
      <c r="G591" s="45">
        <v>40</v>
      </c>
      <c r="H591" s="1"/>
      <c r="I591" s="1"/>
      <c r="J591" s="1">
        <v>0</v>
      </c>
      <c r="K591" s="1"/>
      <c r="M591" s="57">
        <v>40</v>
      </c>
      <c r="N591" s="58"/>
      <c r="Q591" s="45"/>
      <c r="R591" s="1"/>
    </row>
    <row r="592" spans="1:18" ht="12.75">
      <c r="A592" s="45">
        <v>37</v>
      </c>
      <c r="B592" s="1"/>
      <c r="C592" s="1"/>
      <c r="D592" s="45">
        <v>37</v>
      </c>
      <c r="E592" s="1"/>
      <c r="G592" s="45">
        <v>37</v>
      </c>
      <c r="H592" s="1"/>
      <c r="I592" s="1"/>
      <c r="J592" s="1">
        <v>44</v>
      </c>
      <c r="K592" s="1"/>
      <c r="M592" s="57">
        <v>37</v>
      </c>
      <c r="N592" s="58"/>
      <c r="Q592" s="45"/>
      <c r="R592" s="1"/>
    </row>
    <row r="593" spans="1:18" ht="12.75">
      <c r="A593" s="45">
        <v>39</v>
      </c>
      <c r="B593" s="1"/>
      <c r="C593" s="1"/>
      <c r="D593" s="45">
        <v>39</v>
      </c>
      <c r="E593" s="1"/>
      <c r="G593" s="45">
        <v>39</v>
      </c>
      <c r="H593" s="1"/>
      <c r="I593" s="1"/>
      <c r="J593" s="1">
        <v>72</v>
      </c>
      <c r="K593" s="1"/>
      <c r="M593" s="57">
        <v>39</v>
      </c>
      <c r="N593" s="58"/>
      <c r="Q593" s="45"/>
      <c r="R593" s="1"/>
    </row>
    <row r="594" spans="1:18" ht="12.75">
      <c r="A594" s="45">
        <v>182</v>
      </c>
      <c r="B594" s="1"/>
      <c r="C594" s="1"/>
      <c r="D594" s="45">
        <v>182</v>
      </c>
      <c r="E594" s="1"/>
      <c r="G594" s="45">
        <v>182</v>
      </c>
      <c r="H594" s="1"/>
      <c r="I594" s="1"/>
      <c r="J594" s="1">
        <v>52</v>
      </c>
      <c r="K594" s="1"/>
      <c r="M594" s="57">
        <v>182</v>
      </c>
      <c r="N594" s="58"/>
      <c r="Q594" s="45"/>
      <c r="R594" s="1"/>
    </row>
    <row r="595" spans="1:18" ht="12.75">
      <c r="A595" s="45">
        <v>91</v>
      </c>
      <c r="B595" s="1"/>
      <c r="C595" s="1"/>
      <c r="D595" s="45">
        <v>91</v>
      </c>
      <c r="E595" s="1"/>
      <c r="G595" s="45">
        <v>91</v>
      </c>
      <c r="H595" s="1"/>
      <c r="I595" s="1"/>
      <c r="J595" s="1">
        <v>100</v>
      </c>
      <c r="K595" s="1"/>
      <c r="M595" s="57">
        <v>91</v>
      </c>
      <c r="N595" s="58"/>
      <c r="Q595" s="45"/>
      <c r="R595" s="1"/>
    </row>
    <row r="596" spans="1:18" ht="12.75">
      <c r="A596" s="45">
        <v>27</v>
      </c>
      <c r="B596" s="1"/>
      <c r="C596" s="1"/>
      <c r="D596" s="45">
        <v>27</v>
      </c>
      <c r="E596" s="1"/>
      <c r="G596" s="45">
        <v>27</v>
      </c>
      <c r="H596" s="1"/>
      <c r="I596" s="1"/>
      <c r="J596" s="1">
        <v>24</v>
      </c>
      <c r="K596" s="1"/>
      <c r="M596" s="57">
        <v>27</v>
      </c>
      <c r="N596" s="58"/>
      <c r="Q596" s="45"/>
      <c r="R596" s="1"/>
    </row>
    <row r="597" spans="1:18" ht="12.75">
      <c r="A597" s="45">
        <v>33</v>
      </c>
      <c r="B597" s="1"/>
      <c r="C597" s="1"/>
      <c r="D597" s="45">
        <v>33</v>
      </c>
      <c r="E597" s="1"/>
      <c r="G597" s="45">
        <v>33</v>
      </c>
      <c r="H597" s="1"/>
      <c r="I597" s="1"/>
      <c r="J597" s="1">
        <v>160</v>
      </c>
      <c r="K597" s="1"/>
      <c r="M597" s="57">
        <v>33</v>
      </c>
      <c r="N597" s="58"/>
      <c r="Q597" s="45"/>
      <c r="R597" s="1"/>
    </row>
    <row r="598" spans="1:18" ht="12.75">
      <c r="A598" s="45">
        <v>20</v>
      </c>
      <c r="B598" s="1"/>
      <c r="C598" s="1"/>
      <c r="D598" s="45">
        <v>20</v>
      </c>
      <c r="E598" s="1"/>
      <c r="G598" s="45">
        <v>20</v>
      </c>
      <c r="H598" s="1"/>
      <c r="I598" s="1"/>
      <c r="J598" s="1">
        <v>145</v>
      </c>
      <c r="K598" s="1"/>
      <c r="M598" s="57">
        <v>20</v>
      </c>
      <c r="N598" s="58"/>
      <c r="Q598" s="45"/>
      <c r="R598" s="1"/>
    </row>
    <row r="599" spans="1:18" ht="12.75">
      <c r="A599" s="45">
        <v>91</v>
      </c>
      <c r="B599" s="1"/>
      <c r="C599" s="1"/>
      <c r="D599" s="45">
        <v>91</v>
      </c>
      <c r="E599" s="1"/>
      <c r="G599" s="45">
        <v>91</v>
      </c>
      <c r="H599" s="1"/>
      <c r="I599" s="1"/>
      <c r="J599" s="1">
        <v>40</v>
      </c>
      <c r="K599" s="1"/>
      <c r="M599" s="57">
        <v>91</v>
      </c>
      <c r="N599" s="58"/>
      <c r="Q599" s="45"/>
      <c r="R599" s="1"/>
    </row>
    <row r="600" spans="1:18" ht="12.75">
      <c r="A600" s="45">
        <v>35</v>
      </c>
      <c r="B600" s="1"/>
      <c r="C600" s="1"/>
      <c r="D600" s="45">
        <v>35</v>
      </c>
      <c r="E600" s="1"/>
      <c r="G600" s="45">
        <v>35</v>
      </c>
      <c r="H600" s="1"/>
      <c r="I600" s="1"/>
      <c r="J600" s="1">
        <v>84</v>
      </c>
      <c r="K600" s="1"/>
      <c r="M600" s="57">
        <v>35</v>
      </c>
      <c r="N600" s="58"/>
      <c r="Q600" s="45"/>
      <c r="R600" s="1"/>
    </row>
    <row r="601" spans="1:18" ht="12.75">
      <c r="A601" s="45">
        <v>19</v>
      </c>
      <c r="B601" s="1"/>
      <c r="C601" s="1"/>
      <c r="D601" s="45">
        <v>19</v>
      </c>
      <c r="E601" s="1"/>
      <c r="G601" s="45">
        <v>19</v>
      </c>
      <c r="H601" s="1"/>
      <c r="I601" s="1"/>
      <c r="J601" s="1">
        <v>30</v>
      </c>
      <c r="K601" s="1"/>
      <c r="M601" s="57">
        <v>19</v>
      </c>
      <c r="N601" s="58"/>
      <c r="Q601" s="45"/>
      <c r="R601" s="1"/>
    </row>
    <row r="602" spans="1:18" ht="12.75">
      <c r="A602" s="45">
        <v>48</v>
      </c>
      <c r="B602" s="1"/>
      <c r="C602" s="1"/>
      <c r="D602" s="45">
        <v>48</v>
      </c>
      <c r="E602" s="1"/>
      <c r="G602" s="45">
        <v>48</v>
      </c>
      <c r="H602" s="1"/>
      <c r="J602" s="1">
        <v>78</v>
      </c>
      <c r="K602" s="1"/>
      <c r="M602" s="57">
        <v>48</v>
      </c>
      <c r="N602" s="58"/>
      <c r="Q602" s="45"/>
      <c r="R602" s="1"/>
    </row>
    <row r="603" spans="1:18" ht="12.75">
      <c r="A603" s="45">
        <v>30</v>
      </c>
      <c r="B603" s="1"/>
      <c r="C603" s="1"/>
      <c r="D603" s="45">
        <v>30</v>
      </c>
      <c r="E603" s="1"/>
      <c r="G603" s="45">
        <v>30</v>
      </c>
      <c r="H603" s="1"/>
      <c r="J603" s="1">
        <v>36</v>
      </c>
      <c r="K603" s="1"/>
      <c r="M603" s="57">
        <v>30</v>
      </c>
      <c r="N603" s="58"/>
      <c r="Q603" s="45"/>
      <c r="R603" s="1"/>
    </row>
    <row r="604" spans="1:18" ht="12.75">
      <c r="A604" s="45">
        <v>91</v>
      </c>
      <c r="B604" s="1"/>
      <c r="C604" s="1"/>
      <c r="D604" s="45">
        <v>91</v>
      </c>
      <c r="E604" s="1"/>
      <c r="G604" s="45">
        <v>91</v>
      </c>
      <c r="H604" s="1"/>
      <c r="J604" s="1">
        <v>40</v>
      </c>
      <c r="K604" s="1"/>
      <c r="M604" s="57">
        <v>91</v>
      </c>
      <c r="N604" s="58"/>
      <c r="Q604" s="45"/>
      <c r="R604" s="1"/>
    </row>
    <row r="605" spans="1:18" ht="12.75">
      <c r="A605" s="45">
        <v>182</v>
      </c>
      <c r="B605" s="1"/>
      <c r="C605" s="1"/>
      <c r="D605" s="45">
        <v>182</v>
      </c>
      <c r="E605" s="1"/>
      <c r="G605" s="45">
        <v>182</v>
      </c>
      <c r="H605" s="1"/>
      <c r="J605" s="1">
        <v>10</v>
      </c>
      <c r="K605" s="1"/>
      <c r="M605" s="57">
        <v>182</v>
      </c>
      <c r="N605" s="58"/>
      <c r="Q605" s="45"/>
      <c r="R605" s="1"/>
    </row>
    <row r="606" spans="1:18" ht="12.75">
      <c r="A606" s="45">
        <v>14</v>
      </c>
      <c r="B606" s="1"/>
      <c r="C606" s="1"/>
      <c r="D606" s="45">
        <v>14</v>
      </c>
      <c r="E606" s="1"/>
      <c r="G606" s="45">
        <v>14</v>
      </c>
      <c r="H606" s="1"/>
      <c r="J606" s="1">
        <v>240</v>
      </c>
      <c r="K606" s="1"/>
      <c r="M606" s="57">
        <v>14</v>
      </c>
      <c r="N606" s="58"/>
      <c r="Q606" s="45"/>
      <c r="R606" s="1"/>
    </row>
    <row r="607" spans="1:18" ht="12.75">
      <c r="A607" s="45">
        <v>29</v>
      </c>
      <c r="B607" s="1"/>
      <c r="C607" s="1"/>
      <c r="D607" s="45">
        <v>29</v>
      </c>
      <c r="E607" s="1"/>
      <c r="G607" s="45">
        <v>29</v>
      </c>
      <c r="H607" s="1"/>
      <c r="J607" s="1">
        <v>84</v>
      </c>
      <c r="K607" s="1"/>
      <c r="M607" s="57">
        <v>29</v>
      </c>
      <c r="N607" s="58"/>
      <c r="Q607" s="45"/>
      <c r="R607" s="1"/>
    </row>
    <row r="608" spans="1:18" ht="12.75">
      <c r="A608" s="45">
        <v>91</v>
      </c>
      <c r="B608" s="1"/>
      <c r="C608" s="1"/>
      <c r="D608" s="45">
        <v>91</v>
      </c>
      <c r="E608" s="1"/>
      <c r="G608" s="45">
        <v>91</v>
      </c>
      <c r="H608" s="1"/>
      <c r="J608" s="1">
        <v>97</v>
      </c>
      <c r="K608" s="1"/>
      <c r="M608" s="57">
        <v>91</v>
      </c>
      <c r="N608" s="58"/>
      <c r="Q608" s="45"/>
      <c r="R608" s="1"/>
    </row>
    <row r="609" spans="1:18" ht="12.75">
      <c r="A609" s="45">
        <v>34</v>
      </c>
      <c r="B609" s="1"/>
      <c r="C609" s="1"/>
      <c r="D609" s="45">
        <v>34</v>
      </c>
      <c r="E609" s="1"/>
      <c r="G609" s="45">
        <v>34</v>
      </c>
      <c r="H609" s="1"/>
      <c r="J609" s="1">
        <v>83</v>
      </c>
      <c r="K609" s="1"/>
      <c r="M609" s="57">
        <v>34</v>
      </c>
      <c r="N609" s="58"/>
      <c r="Q609" s="45"/>
      <c r="R609" s="1"/>
    </row>
    <row r="610" spans="1:18" ht="12.75">
      <c r="A610" s="45">
        <v>37</v>
      </c>
      <c r="B610" s="1"/>
      <c r="C610" s="1"/>
      <c r="D610" s="45">
        <v>37</v>
      </c>
      <c r="E610" s="1"/>
      <c r="G610" s="45">
        <v>37</v>
      </c>
      <c r="H610" s="1"/>
      <c r="J610" s="1">
        <v>10</v>
      </c>
      <c r="K610" s="1"/>
      <c r="M610" s="57">
        <v>37</v>
      </c>
      <c r="N610" s="58"/>
      <c r="Q610" s="45"/>
      <c r="R610" s="1"/>
    </row>
    <row r="611" spans="1:18" ht="12.75">
      <c r="A611" s="45">
        <v>59</v>
      </c>
      <c r="B611" s="1"/>
      <c r="C611" s="1"/>
      <c r="D611" s="45">
        <v>59</v>
      </c>
      <c r="E611" s="1"/>
      <c r="G611" s="45">
        <v>59</v>
      </c>
      <c r="H611" s="1"/>
      <c r="J611" s="1">
        <v>285</v>
      </c>
      <c r="K611" s="1"/>
      <c r="M611" s="57">
        <v>59</v>
      </c>
      <c r="N611" s="58"/>
      <c r="Q611" s="45"/>
      <c r="R611" s="1"/>
    </row>
    <row r="612" spans="1:18" ht="12.75">
      <c r="A612" s="45">
        <v>12</v>
      </c>
      <c r="B612" s="1"/>
      <c r="C612" s="1"/>
      <c r="D612" s="45">
        <v>12</v>
      </c>
      <c r="E612" s="1"/>
      <c r="G612" s="45">
        <v>12</v>
      </c>
      <c r="H612" s="1"/>
      <c r="J612" s="1">
        <v>150</v>
      </c>
      <c r="K612" s="1"/>
      <c r="M612" s="57">
        <v>12</v>
      </c>
      <c r="N612" s="58"/>
      <c r="Q612" s="45"/>
      <c r="R612" s="1"/>
    </row>
    <row r="613" spans="1:18" ht="12.75">
      <c r="A613" s="45">
        <v>182</v>
      </c>
      <c r="B613" s="1"/>
      <c r="C613" s="1"/>
      <c r="D613" s="45">
        <v>182</v>
      </c>
      <c r="E613" s="1"/>
      <c r="G613" s="45">
        <v>182</v>
      </c>
      <c r="H613" s="1"/>
      <c r="J613" s="1">
        <v>15</v>
      </c>
      <c r="K613" s="1"/>
      <c r="M613" s="57">
        <v>182</v>
      </c>
      <c r="N613" s="58"/>
      <c r="Q613" s="45"/>
      <c r="R613" s="1"/>
    </row>
    <row r="614" spans="1:18" ht="12.75">
      <c r="A614" s="45">
        <v>42</v>
      </c>
      <c r="B614" s="1"/>
      <c r="C614" s="1"/>
      <c r="D614" s="45">
        <v>42</v>
      </c>
      <c r="E614" s="1"/>
      <c r="G614" s="45">
        <v>42</v>
      </c>
      <c r="H614" s="1"/>
      <c r="J614" s="1">
        <v>43</v>
      </c>
      <c r="K614" s="1"/>
      <c r="M614" s="57">
        <v>42</v>
      </c>
      <c r="N614" s="58"/>
      <c r="Q614" s="45"/>
      <c r="R614" s="1"/>
    </row>
    <row r="615" spans="1:18" ht="12.75">
      <c r="A615" s="45">
        <v>16</v>
      </c>
      <c r="B615" s="1"/>
      <c r="C615" s="1"/>
      <c r="D615" s="45">
        <v>16</v>
      </c>
      <c r="E615" s="1"/>
      <c r="G615" s="45">
        <v>16</v>
      </c>
      <c r="H615" s="1"/>
      <c r="J615" s="1">
        <v>2048</v>
      </c>
      <c r="K615" s="1"/>
      <c r="M615" s="57">
        <v>16</v>
      </c>
      <c r="N615" s="58"/>
      <c r="Q615" s="45"/>
      <c r="R615" s="1"/>
    </row>
    <row r="616" spans="1:18" ht="12.75">
      <c r="A616" s="45">
        <v>52</v>
      </c>
      <c r="B616" s="1"/>
      <c r="C616" s="1"/>
      <c r="D616" s="45">
        <v>52</v>
      </c>
      <c r="E616" s="1"/>
      <c r="G616" s="45">
        <v>52</v>
      </c>
      <c r="H616" s="1"/>
      <c r="J616" s="1">
        <v>85</v>
      </c>
      <c r="K616" s="1"/>
      <c r="M616" s="57">
        <v>52</v>
      </c>
      <c r="N616" s="58"/>
      <c r="Q616" s="45"/>
      <c r="R616" s="1"/>
    </row>
    <row r="617" spans="1:18" ht="12.75">
      <c r="A617" s="45">
        <v>91</v>
      </c>
      <c r="B617" s="1"/>
      <c r="C617" s="1"/>
      <c r="D617" s="45">
        <v>91</v>
      </c>
      <c r="E617" s="1"/>
      <c r="G617" s="45">
        <v>91</v>
      </c>
      <c r="H617" s="1"/>
      <c r="J617" s="1">
        <v>20</v>
      </c>
      <c r="K617" s="1"/>
      <c r="M617" s="57">
        <v>91</v>
      </c>
      <c r="N617" s="58"/>
      <c r="Q617" s="45"/>
      <c r="R617" s="1"/>
    </row>
    <row r="618" spans="1:18" ht="12.75">
      <c r="A618" s="45">
        <v>41</v>
      </c>
      <c r="B618" s="1"/>
      <c r="C618" s="1"/>
      <c r="D618" s="45">
        <v>41</v>
      </c>
      <c r="E618" s="1"/>
      <c r="G618" s="45">
        <v>41</v>
      </c>
      <c r="H618" s="1"/>
      <c r="J618" s="1">
        <v>0</v>
      </c>
      <c r="K618" s="1"/>
      <c r="M618" s="57">
        <v>41</v>
      </c>
      <c r="N618" s="58"/>
      <c r="Q618" s="45"/>
      <c r="R618" s="1"/>
    </row>
    <row r="619" spans="1:18" ht="12.75">
      <c r="A619" s="45">
        <v>6</v>
      </c>
      <c r="B619" s="1"/>
      <c r="C619" s="1"/>
      <c r="D619" s="45">
        <v>6</v>
      </c>
      <c r="E619" s="1"/>
      <c r="G619" s="45">
        <v>6</v>
      </c>
      <c r="H619" s="1"/>
      <c r="J619" s="1">
        <v>148</v>
      </c>
      <c r="K619" s="1"/>
      <c r="M619" s="57">
        <v>6</v>
      </c>
      <c r="N619" s="58"/>
      <c r="Q619" s="45"/>
      <c r="R619" s="1"/>
    </row>
    <row r="620" spans="1:18" ht="12.75">
      <c r="A620" s="45">
        <v>91</v>
      </c>
      <c r="B620" s="1"/>
      <c r="C620" s="1"/>
      <c r="D620" s="45">
        <v>91</v>
      </c>
      <c r="E620" s="1"/>
      <c r="G620" s="45">
        <v>91</v>
      </c>
      <c r="H620" s="1"/>
      <c r="J620" s="1">
        <v>510</v>
      </c>
      <c r="K620" s="1"/>
      <c r="M620" s="57">
        <v>91</v>
      </c>
      <c r="N620" s="58"/>
      <c r="Q620" s="45"/>
      <c r="R620" s="1"/>
    </row>
    <row r="621" spans="1:18" ht="12.75">
      <c r="A621" s="45">
        <v>9</v>
      </c>
      <c r="B621" s="1"/>
      <c r="C621" s="1"/>
      <c r="D621" s="45">
        <v>9</v>
      </c>
      <c r="E621" s="1"/>
      <c r="G621" s="45">
        <v>9</v>
      </c>
      <c r="H621" s="1"/>
      <c r="J621" s="1">
        <v>80</v>
      </c>
      <c r="K621" s="1"/>
      <c r="M621" s="57">
        <v>9</v>
      </c>
      <c r="N621" s="58"/>
      <c r="Q621" s="45"/>
      <c r="R621" s="1"/>
    </row>
    <row r="622" spans="1:18" ht="12.75">
      <c r="A622" s="45">
        <v>56</v>
      </c>
      <c r="B622" s="1"/>
      <c r="C622" s="1"/>
      <c r="D622" s="45">
        <v>56</v>
      </c>
      <c r="E622" s="1"/>
      <c r="G622" s="45">
        <v>56</v>
      </c>
      <c r="H622" s="1"/>
      <c r="J622" s="1">
        <v>90</v>
      </c>
      <c r="K622" s="1"/>
      <c r="M622" s="57">
        <v>56</v>
      </c>
      <c r="N622" s="58"/>
      <c r="Q622" s="45"/>
      <c r="R622" s="1"/>
    </row>
    <row r="623" spans="1:18" ht="12.75">
      <c r="A623" s="45">
        <v>62</v>
      </c>
      <c r="B623" s="1"/>
      <c r="C623" s="1"/>
      <c r="D623" s="45">
        <v>62</v>
      </c>
      <c r="E623" s="1"/>
      <c r="G623" s="45">
        <v>62</v>
      </c>
      <c r="H623" s="1"/>
      <c r="J623" s="1">
        <v>87</v>
      </c>
      <c r="K623" s="1"/>
      <c r="M623" s="57">
        <v>62</v>
      </c>
      <c r="N623" s="58"/>
      <c r="Q623" s="45"/>
      <c r="R623" s="1"/>
    </row>
    <row r="624" spans="1:18" ht="12.75">
      <c r="A624" s="45">
        <v>46</v>
      </c>
      <c r="B624" s="1"/>
      <c r="C624" s="1"/>
      <c r="D624" s="45">
        <v>46</v>
      </c>
      <c r="E624" s="1"/>
      <c r="G624" s="45">
        <v>46</v>
      </c>
      <c r="H624" s="1"/>
      <c r="J624" s="1">
        <v>68</v>
      </c>
      <c r="K624" s="1"/>
      <c r="M624" s="57">
        <v>46</v>
      </c>
      <c r="N624" s="58"/>
      <c r="Q624" s="45"/>
      <c r="R624" s="1"/>
    </row>
    <row r="625" spans="1:18" ht="12.75">
      <c r="A625" s="45">
        <v>18</v>
      </c>
      <c r="B625" s="1"/>
      <c r="C625" s="1"/>
      <c r="D625" s="45">
        <v>18</v>
      </c>
      <c r="E625" s="1"/>
      <c r="G625" s="45">
        <v>18</v>
      </c>
      <c r="H625" s="1"/>
      <c r="J625" s="1">
        <v>85</v>
      </c>
      <c r="K625" s="1"/>
      <c r="M625" s="57">
        <v>18</v>
      </c>
      <c r="N625" s="58"/>
      <c r="Q625" s="45"/>
      <c r="R625" s="1"/>
    </row>
    <row r="626" spans="1:18" ht="12.75">
      <c r="A626" s="45">
        <v>91</v>
      </c>
      <c r="B626" s="1"/>
      <c r="C626" s="1"/>
      <c r="D626" s="45">
        <v>91</v>
      </c>
      <c r="E626" s="1"/>
      <c r="G626" s="45">
        <v>91</v>
      </c>
      <c r="H626" s="1"/>
      <c r="J626" s="1">
        <v>75</v>
      </c>
      <c r="K626" s="1"/>
      <c r="M626" s="57">
        <v>91</v>
      </c>
      <c r="N626" s="58"/>
      <c r="Q626" s="45"/>
      <c r="R626" s="1"/>
    </row>
    <row r="627" spans="1:18" ht="12.75">
      <c r="A627" s="45">
        <v>41</v>
      </c>
      <c r="B627" s="1"/>
      <c r="C627" s="1"/>
      <c r="D627" s="45">
        <v>41</v>
      </c>
      <c r="E627" s="1"/>
      <c r="G627" s="45">
        <v>41</v>
      </c>
      <c r="H627" s="1"/>
      <c r="J627" s="1">
        <v>28</v>
      </c>
      <c r="K627" s="1"/>
      <c r="M627" s="57">
        <v>41</v>
      </c>
      <c r="N627" s="58"/>
      <c r="Q627" s="45"/>
      <c r="R627" s="1"/>
    </row>
    <row r="628" spans="1:18" ht="12.75">
      <c r="A628" s="45">
        <v>17</v>
      </c>
      <c r="B628" s="1"/>
      <c r="C628" s="1"/>
      <c r="D628" s="45">
        <v>17</v>
      </c>
      <c r="E628" s="1"/>
      <c r="G628" s="45">
        <v>17</v>
      </c>
      <c r="H628" s="1"/>
      <c r="J628" s="1">
        <v>15</v>
      </c>
      <c r="K628" s="1"/>
      <c r="M628" s="57">
        <v>17</v>
      </c>
      <c r="N628" s="58"/>
      <c r="Q628" s="45"/>
      <c r="R628" s="1"/>
    </row>
    <row r="629" spans="1:18" ht="12.75">
      <c r="A629" s="45">
        <v>20</v>
      </c>
      <c r="B629" s="1"/>
      <c r="C629" s="1"/>
      <c r="D629" s="45">
        <v>20</v>
      </c>
      <c r="E629" s="1"/>
      <c r="G629" s="45">
        <v>20</v>
      </c>
      <c r="H629" s="1"/>
      <c r="J629" s="1">
        <v>65</v>
      </c>
      <c r="K629" s="1"/>
      <c r="M629" s="57">
        <v>20</v>
      </c>
      <c r="N629" s="58"/>
      <c r="Q629" s="45"/>
      <c r="R629" s="1"/>
    </row>
    <row r="630" spans="1:18" ht="12.75">
      <c r="A630" s="45">
        <v>17</v>
      </c>
      <c r="B630" s="1"/>
      <c r="C630" s="1"/>
      <c r="D630" s="45">
        <v>17</v>
      </c>
      <c r="E630" s="1"/>
      <c r="G630" s="45">
        <v>17</v>
      </c>
      <c r="H630" s="1"/>
      <c r="J630" s="1">
        <v>24</v>
      </c>
      <c r="K630" s="1"/>
      <c r="M630" s="57">
        <v>17</v>
      </c>
      <c r="N630" s="58"/>
      <c r="Q630" s="45"/>
      <c r="R630" s="1"/>
    </row>
    <row r="631" spans="1:18" ht="12.75">
      <c r="A631" s="45">
        <v>28</v>
      </c>
      <c r="B631" s="1"/>
      <c r="C631" s="1"/>
      <c r="D631" s="45">
        <v>28</v>
      </c>
      <c r="E631" s="1"/>
      <c r="G631" s="45">
        <v>28</v>
      </c>
      <c r="H631" s="1"/>
      <c r="J631" s="1">
        <v>147</v>
      </c>
      <c r="K631" s="1"/>
      <c r="M631" s="57">
        <v>28</v>
      </c>
      <c r="N631" s="58"/>
      <c r="Q631" s="45"/>
      <c r="R631" s="1"/>
    </row>
    <row r="632" spans="1:18" ht="12.75">
      <c r="A632" s="45">
        <v>23</v>
      </c>
      <c r="B632" s="1"/>
      <c r="C632" s="1"/>
      <c r="D632" s="45">
        <v>23</v>
      </c>
      <c r="E632" s="1"/>
      <c r="G632" s="45">
        <v>23</v>
      </c>
      <c r="H632" s="1"/>
      <c r="J632" s="1">
        <v>175</v>
      </c>
      <c r="K632" s="1"/>
      <c r="M632" s="57">
        <v>23</v>
      </c>
      <c r="N632" s="58"/>
      <c r="Q632" s="45"/>
      <c r="R632" s="1"/>
    </row>
    <row r="633" spans="1:18" ht="12.75">
      <c r="A633" s="45">
        <v>48</v>
      </c>
      <c r="B633" s="1"/>
      <c r="C633" s="1"/>
      <c r="D633" s="45">
        <v>48</v>
      </c>
      <c r="E633" s="1"/>
      <c r="G633" s="45">
        <v>48</v>
      </c>
      <c r="H633" s="1"/>
      <c r="J633" s="1">
        <v>400</v>
      </c>
      <c r="K633" s="1"/>
      <c r="M633" s="57">
        <v>48</v>
      </c>
      <c r="N633" s="58"/>
      <c r="Q633" s="45"/>
      <c r="R633" s="1"/>
    </row>
    <row r="634" spans="1:18" ht="12.75">
      <c r="A634" s="45">
        <v>91</v>
      </c>
      <c r="B634" s="1"/>
      <c r="C634" s="1"/>
      <c r="D634" s="45">
        <v>91</v>
      </c>
      <c r="E634" s="1"/>
      <c r="G634" s="45">
        <v>91</v>
      </c>
      <c r="H634" s="1"/>
      <c r="J634" s="1">
        <v>295</v>
      </c>
      <c r="K634" s="1"/>
      <c r="M634" s="57">
        <v>91</v>
      </c>
      <c r="N634" s="58"/>
      <c r="Q634" s="45"/>
      <c r="R634" s="1"/>
    </row>
    <row r="635" spans="1:18" ht="12.75">
      <c r="A635" s="45">
        <v>91</v>
      </c>
      <c r="B635" s="1"/>
      <c r="C635" s="1"/>
      <c r="D635" s="45">
        <v>91</v>
      </c>
      <c r="E635" s="1"/>
      <c r="G635" s="45">
        <v>91</v>
      </c>
      <c r="H635" s="1"/>
      <c r="J635" s="1">
        <v>13</v>
      </c>
      <c r="K635" s="1"/>
      <c r="M635" s="57">
        <v>91</v>
      </c>
      <c r="N635" s="58"/>
      <c r="Q635" s="45"/>
      <c r="R635" s="1"/>
    </row>
    <row r="636" spans="1:18" ht="12.75">
      <c r="A636" s="45">
        <v>12</v>
      </c>
      <c r="B636" s="1"/>
      <c r="C636" s="1"/>
      <c r="D636" s="45">
        <v>12</v>
      </c>
      <c r="E636" s="1"/>
      <c r="G636" s="45">
        <v>12</v>
      </c>
      <c r="H636" s="1"/>
      <c r="J636" s="1">
        <v>94</v>
      </c>
      <c r="K636" s="1"/>
      <c r="M636" s="57">
        <v>12</v>
      </c>
      <c r="N636" s="58"/>
      <c r="Q636" s="45"/>
      <c r="R636" s="1"/>
    </row>
    <row r="637" spans="1:18" ht="12.75">
      <c r="A637" s="45">
        <v>26</v>
      </c>
      <c r="B637" s="1"/>
      <c r="C637" s="1"/>
      <c r="D637" s="45">
        <v>26</v>
      </c>
      <c r="E637" s="1"/>
      <c r="G637" s="45">
        <v>26</v>
      </c>
      <c r="H637" s="1"/>
      <c r="J637" s="1">
        <v>16</v>
      </c>
      <c r="K637" s="1"/>
      <c r="M637" s="57">
        <v>26</v>
      </c>
      <c r="N637" s="58"/>
      <c r="Q637" s="45"/>
      <c r="R637" s="1"/>
    </row>
    <row r="638" spans="1:18" ht="12.75">
      <c r="A638" s="45">
        <v>182</v>
      </c>
      <c r="B638" s="1"/>
      <c r="C638" s="1"/>
      <c r="D638" s="45">
        <v>182</v>
      </c>
      <c r="E638" s="1"/>
      <c r="G638" s="45">
        <v>182</v>
      </c>
      <c r="H638" s="1"/>
      <c r="J638" s="1">
        <v>376</v>
      </c>
      <c r="K638" s="1"/>
      <c r="M638" s="57">
        <v>182</v>
      </c>
      <c r="N638" s="58"/>
      <c r="Q638" s="45"/>
      <c r="R638" s="1"/>
    </row>
    <row r="639" spans="1:18" ht="12.75">
      <c r="A639" s="45">
        <v>17</v>
      </c>
      <c r="B639" s="1"/>
      <c r="C639" s="1"/>
      <c r="D639" s="45">
        <v>17</v>
      </c>
      <c r="E639" s="1"/>
      <c r="G639" s="45">
        <v>17</v>
      </c>
      <c r="H639" s="1"/>
      <c r="J639" s="1">
        <v>76</v>
      </c>
      <c r="K639" s="1"/>
      <c r="M639" s="57">
        <v>17</v>
      </c>
      <c r="N639" s="58"/>
      <c r="Q639" s="45"/>
      <c r="R639" s="1"/>
    </row>
    <row r="640" spans="1:18" ht="12.75">
      <c r="A640" s="45">
        <v>29</v>
      </c>
      <c r="B640" s="1"/>
      <c r="C640" s="1"/>
      <c r="D640" s="45">
        <v>29</v>
      </c>
      <c r="E640" s="1"/>
      <c r="G640" s="45">
        <v>29</v>
      </c>
      <c r="H640" s="1"/>
      <c r="J640" s="1">
        <v>48</v>
      </c>
      <c r="K640" s="1"/>
      <c r="M640" s="57">
        <v>29</v>
      </c>
      <c r="N640" s="58"/>
      <c r="Q640" s="45"/>
      <c r="R640" s="1"/>
    </row>
    <row r="641" spans="1:18" ht="12.75">
      <c r="A641" s="45">
        <v>91</v>
      </c>
      <c r="B641" s="1"/>
      <c r="C641" s="1"/>
      <c r="D641" s="45">
        <v>91</v>
      </c>
      <c r="E641" s="1"/>
      <c r="G641" s="45">
        <v>91</v>
      </c>
      <c r="H641" s="1"/>
      <c r="J641" s="1">
        <v>187</v>
      </c>
      <c r="K641" s="1"/>
      <c r="M641" s="57">
        <v>91</v>
      </c>
      <c r="N641" s="58"/>
      <c r="Q641" s="45"/>
      <c r="R641" s="1"/>
    </row>
    <row r="642" spans="1:18" ht="12.75">
      <c r="A642" s="45">
        <v>8</v>
      </c>
      <c r="B642" s="1"/>
      <c r="C642" s="1"/>
      <c r="D642" s="45">
        <v>8</v>
      </c>
      <c r="E642" s="1"/>
      <c r="G642" s="45">
        <v>8</v>
      </c>
      <c r="H642" s="1"/>
      <c r="J642" s="1">
        <v>110</v>
      </c>
      <c r="K642" s="1"/>
      <c r="M642" s="57">
        <v>8</v>
      </c>
      <c r="N642" s="58"/>
      <c r="Q642" s="45"/>
      <c r="R642" s="1"/>
    </row>
    <row r="643" spans="1:18" ht="12.75">
      <c r="A643" s="45">
        <v>22</v>
      </c>
      <c r="B643" s="1"/>
      <c r="C643" s="1"/>
      <c r="D643" s="45">
        <v>22</v>
      </c>
      <c r="E643" s="1"/>
      <c r="G643" s="45">
        <v>22</v>
      </c>
      <c r="H643" s="1"/>
      <c r="J643" s="1">
        <v>900</v>
      </c>
      <c r="K643" s="1"/>
      <c r="M643" s="57">
        <v>22</v>
      </c>
      <c r="N643" s="58"/>
      <c r="Q643" s="45"/>
      <c r="R643" s="1"/>
    </row>
    <row r="644" spans="1:18" ht="12.75">
      <c r="A644" s="45">
        <v>14</v>
      </c>
      <c r="B644" s="1"/>
      <c r="C644" s="1"/>
      <c r="D644" s="45">
        <v>14</v>
      </c>
      <c r="E644" s="1"/>
      <c r="G644" s="45">
        <v>14</v>
      </c>
      <c r="H644" s="1"/>
      <c r="J644" s="1">
        <v>65</v>
      </c>
      <c r="K644" s="1"/>
      <c r="M644" s="57">
        <v>14</v>
      </c>
      <c r="N644" s="58"/>
      <c r="Q644" s="45"/>
      <c r="R644" s="1"/>
    </row>
    <row r="645" spans="1:18" ht="12.75">
      <c r="A645" s="45">
        <v>38</v>
      </c>
      <c r="B645" s="1"/>
      <c r="C645" s="1"/>
      <c r="D645" s="45">
        <v>38</v>
      </c>
      <c r="E645" s="1"/>
      <c r="G645" s="45">
        <v>38</v>
      </c>
      <c r="H645" s="1"/>
      <c r="J645" s="1">
        <v>86</v>
      </c>
      <c r="K645" s="1"/>
      <c r="M645" s="57">
        <v>38</v>
      </c>
      <c r="N645" s="58"/>
      <c r="Q645" s="45"/>
      <c r="R645" s="1"/>
    </row>
    <row r="646" spans="1:18" ht="12.75">
      <c r="A646" s="45">
        <v>24</v>
      </c>
      <c r="B646" s="1"/>
      <c r="C646" s="1"/>
      <c r="D646" s="45">
        <v>24</v>
      </c>
      <c r="E646" s="1"/>
      <c r="G646" s="45">
        <v>24</v>
      </c>
      <c r="H646" s="1"/>
      <c r="J646" s="1">
        <v>890</v>
      </c>
      <c r="K646" s="1"/>
      <c r="M646" s="57">
        <v>24</v>
      </c>
      <c r="N646" s="58"/>
      <c r="Q646" s="45"/>
      <c r="R646" s="1"/>
    </row>
    <row r="647" spans="1:18" ht="12.75">
      <c r="A647" s="45">
        <v>11</v>
      </c>
      <c r="B647" s="1"/>
      <c r="C647" s="1"/>
      <c r="D647" s="45">
        <v>11</v>
      </c>
      <c r="E647" s="1"/>
      <c r="G647" s="45">
        <v>11</v>
      </c>
      <c r="H647" s="1"/>
      <c r="J647" s="1">
        <v>90</v>
      </c>
      <c r="K647" s="1"/>
      <c r="M647" s="57">
        <v>11</v>
      </c>
      <c r="N647" s="58"/>
      <c r="Q647" s="45"/>
      <c r="R647" s="1"/>
    </row>
    <row r="648" spans="1:18" ht="12.75">
      <c r="A648" s="45">
        <v>91</v>
      </c>
      <c r="B648" s="1"/>
      <c r="C648" s="1"/>
      <c r="D648" s="45">
        <v>91</v>
      </c>
      <c r="E648" s="1"/>
      <c r="G648" s="45">
        <v>91</v>
      </c>
      <c r="H648" s="1"/>
      <c r="J648" s="1">
        <v>110</v>
      </c>
      <c r="K648" s="1"/>
      <c r="M648" s="57">
        <v>91</v>
      </c>
      <c r="N648" s="58"/>
      <c r="Q648" s="45"/>
      <c r="R648" s="1"/>
    </row>
    <row r="649" spans="1:18" ht="12.75">
      <c r="A649" s="45">
        <v>91</v>
      </c>
      <c r="B649" s="1"/>
      <c r="C649" s="1"/>
      <c r="D649" s="45">
        <v>91</v>
      </c>
      <c r="E649" s="1"/>
      <c r="G649" s="45">
        <v>91</v>
      </c>
      <c r="H649" s="1"/>
      <c r="J649" s="1">
        <v>42</v>
      </c>
      <c r="K649" s="1"/>
      <c r="M649" s="57">
        <v>91</v>
      </c>
      <c r="N649" s="58"/>
      <c r="Q649" s="45"/>
      <c r="R649" s="1"/>
    </row>
    <row r="650" spans="1:18" ht="12.75">
      <c r="A650" s="45">
        <v>44</v>
      </c>
      <c r="B650" s="1"/>
      <c r="C650" s="1"/>
      <c r="D650" s="45">
        <v>44</v>
      </c>
      <c r="E650" s="1"/>
      <c r="G650" s="45">
        <v>44</v>
      </c>
      <c r="H650" s="1"/>
      <c r="J650" s="1">
        <v>196</v>
      </c>
      <c r="K650" s="1"/>
      <c r="M650" s="57">
        <v>44</v>
      </c>
      <c r="N650" s="58"/>
      <c r="Q650" s="45"/>
      <c r="R650" s="1"/>
    </row>
    <row r="651" spans="1:18" ht="12.75">
      <c r="A651" s="45">
        <v>19</v>
      </c>
      <c r="B651" s="1"/>
      <c r="C651" s="1"/>
      <c r="D651" s="45">
        <v>19</v>
      </c>
      <c r="E651" s="1"/>
      <c r="G651" s="45">
        <v>19</v>
      </c>
      <c r="H651" s="1"/>
      <c r="J651" s="1">
        <v>11</v>
      </c>
      <c r="K651" s="1"/>
      <c r="M651" s="57">
        <v>19</v>
      </c>
      <c r="N651" s="58"/>
      <c r="Q651" s="45"/>
      <c r="R651" s="1"/>
    </row>
    <row r="652" spans="1:18" ht="12.75">
      <c r="A652" s="45">
        <v>35</v>
      </c>
      <c r="B652" s="1"/>
      <c r="C652" s="1"/>
      <c r="D652" s="45">
        <v>35</v>
      </c>
      <c r="E652" s="1"/>
      <c r="G652" s="45">
        <v>35</v>
      </c>
      <c r="H652" s="1"/>
      <c r="J652" s="1">
        <v>1340</v>
      </c>
      <c r="K652" s="1"/>
      <c r="M652" s="57">
        <v>35</v>
      </c>
      <c r="N652" s="58"/>
      <c r="Q652" s="45"/>
      <c r="R652" s="1"/>
    </row>
    <row r="653" spans="1:18" ht="12.75">
      <c r="A653" s="45">
        <v>28</v>
      </c>
      <c r="B653" s="1"/>
      <c r="C653" s="1"/>
      <c r="D653" s="45">
        <v>28</v>
      </c>
      <c r="E653" s="1"/>
      <c r="G653" s="45">
        <v>28</v>
      </c>
      <c r="H653" s="1"/>
      <c r="J653" s="1">
        <v>1340</v>
      </c>
      <c r="K653" s="1"/>
      <c r="M653" s="57">
        <v>28</v>
      </c>
      <c r="N653" s="58"/>
      <c r="Q653" s="45"/>
      <c r="R653" s="1"/>
    </row>
    <row r="654" spans="1:18" ht="12.75">
      <c r="A654" s="45">
        <v>10</v>
      </c>
      <c r="B654" s="1"/>
      <c r="C654" s="1"/>
      <c r="D654" s="45">
        <v>10</v>
      </c>
      <c r="E654" s="1"/>
      <c r="G654" s="45">
        <v>10</v>
      </c>
      <c r="H654" s="1"/>
      <c r="J654" s="1">
        <v>1300</v>
      </c>
      <c r="K654" s="1"/>
      <c r="M654" s="57">
        <v>10</v>
      </c>
      <c r="N654" s="58"/>
      <c r="Q654" s="45"/>
      <c r="R654" s="1"/>
    </row>
    <row r="655" spans="1:18" ht="12.75">
      <c r="A655" s="45">
        <v>17</v>
      </c>
      <c r="B655" s="1"/>
      <c r="C655" s="1"/>
      <c r="D655" s="45">
        <v>17</v>
      </c>
      <c r="E655" s="1"/>
      <c r="G655" s="45">
        <v>17</v>
      </c>
      <c r="H655" s="1"/>
      <c r="J655" s="1">
        <v>108</v>
      </c>
      <c r="K655" s="1"/>
      <c r="M655" s="57">
        <v>17</v>
      </c>
      <c r="N655" s="58"/>
      <c r="Q655" s="45"/>
      <c r="R655" s="1"/>
    </row>
    <row r="656" spans="1:18" ht="12.75">
      <c r="A656" s="45">
        <v>91</v>
      </c>
      <c r="B656" s="1"/>
      <c r="C656" s="1"/>
      <c r="D656" s="45">
        <v>91</v>
      </c>
      <c r="E656" s="1"/>
      <c r="G656" s="45">
        <v>91</v>
      </c>
      <c r="H656" s="1"/>
      <c r="J656" s="1">
        <v>62</v>
      </c>
      <c r="K656" s="1"/>
      <c r="M656" s="57">
        <v>91</v>
      </c>
      <c r="N656" s="58"/>
      <c r="Q656" s="45"/>
      <c r="R656" s="1"/>
    </row>
    <row r="657" spans="1:18" ht="12.75">
      <c r="A657" s="45">
        <v>45</v>
      </c>
      <c r="B657" s="1"/>
      <c r="C657" s="1"/>
      <c r="D657" s="45">
        <v>45</v>
      </c>
      <c r="E657" s="1"/>
      <c r="G657" s="45">
        <v>45</v>
      </c>
      <c r="H657" s="1"/>
      <c r="J657" s="1">
        <v>320</v>
      </c>
      <c r="K657" s="1"/>
      <c r="M657" s="57">
        <v>45</v>
      </c>
      <c r="N657" s="58"/>
      <c r="Q657" s="45"/>
      <c r="R657" s="1"/>
    </row>
    <row r="658" spans="1:18" ht="12.75">
      <c r="A658" s="45">
        <v>48</v>
      </c>
      <c r="B658" s="1"/>
      <c r="C658" s="1"/>
      <c r="D658" s="45">
        <v>48</v>
      </c>
      <c r="E658" s="1"/>
      <c r="G658" s="45">
        <v>48</v>
      </c>
      <c r="H658" s="1"/>
      <c r="J658" s="1">
        <v>2</v>
      </c>
      <c r="K658" s="1"/>
      <c r="M658" s="57">
        <v>48</v>
      </c>
      <c r="N658" s="58"/>
      <c r="Q658" s="45"/>
      <c r="R658" s="1"/>
    </row>
    <row r="659" spans="1:18" ht="12.75">
      <c r="A659" s="45">
        <v>182</v>
      </c>
      <c r="B659" s="1"/>
      <c r="C659" s="1"/>
      <c r="D659" s="45">
        <v>182</v>
      </c>
      <c r="E659" s="1"/>
      <c r="G659" s="45">
        <v>182</v>
      </c>
      <c r="H659" s="1"/>
      <c r="J659" s="1">
        <v>0</v>
      </c>
      <c r="K659" s="1"/>
      <c r="M659" s="57">
        <v>182</v>
      </c>
      <c r="N659" s="58"/>
      <c r="Q659" s="45"/>
      <c r="R659" s="1"/>
    </row>
    <row r="660" spans="1:18" ht="12.75">
      <c r="A660" s="45">
        <v>12</v>
      </c>
      <c r="B660" s="1"/>
      <c r="C660" s="1"/>
      <c r="D660" s="45">
        <v>12</v>
      </c>
      <c r="E660" s="1"/>
      <c r="G660" s="45">
        <v>12</v>
      </c>
      <c r="H660" s="1"/>
      <c r="J660" s="1">
        <v>139</v>
      </c>
      <c r="K660" s="1"/>
      <c r="M660" s="57">
        <v>12</v>
      </c>
      <c r="N660" s="58"/>
      <c r="Q660" s="45"/>
      <c r="R660" s="1"/>
    </row>
    <row r="661" spans="1:18" ht="12.75">
      <c r="A661" s="45">
        <v>18</v>
      </c>
      <c r="B661" s="1"/>
      <c r="C661" s="1"/>
      <c r="D661" s="45">
        <v>18</v>
      </c>
      <c r="E661" s="1"/>
      <c r="G661" s="45">
        <v>18</v>
      </c>
      <c r="H661" s="1"/>
      <c r="J661" s="1">
        <v>66</v>
      </c>
      <c r="K661" s="1"/>
      <c r="M661" s="57">
        <v>18</v>
      </c>
      <c r="N661" s="58"/>
      <c r="Q661" s="45"/>
      <c r="R661" s="1"/>
    </row>
    <row r="662" spans="1:18" ht="12.75">
      <c r="A662" s="45">
        <v>50</v>
      </c>
      <c r="B662" s="1"/>
      <c r="C662" s="1"/>
      <c r="D662" s="45">
        <v>50</v>
      </c>
      <c r="E662" s="1"/>
      <c r="G662" s="45">
        <v>50</v>
      </c>
      <c r="H662" s="1"/>
      <c r="J662" s="1">
        <v>26</v>
      </c>
      <c r="K662" s="1"/>
      <c r="M662" s="57">
        <v>50</v>
      </c>
      <c r="N662" s="58"/>
      <c r="Q662" s="45"/>
      <c r="R662" s="1"/>
    </row>
    <row r="663" spans="1:18" ht="12.75">
      <c r="A663" s="45">
        <v>44</v>
      </c>
      <c r="B663" s="1"/>
      <c r="C663" s="1"/>
      <c r="D663" s="45">
        <v>44</v>
      </c>
      <c r="E663" s="1"/>
      <c r="G663" s="45">
        <v>44</v>
      </c>
      <c r="H663" s="1"/>
      <c r="J663" s="1">
        <v>55</v>
      </c>
      <c r="K663" s="1"/>
      <c r="M663" s="57">
        <v>44</v>
      </c>
      <c r="N663" s="58"/>
      <c r="Q663" s="45"/>
      <c r="R663" s="1"/>
    </row>
    <row r="664" spans="1:18" ht="12.75">
      <c r="A664" s="45">
        <v>182</v>
      </c>
      <c r="B664" s="1"/>
      <c r="C664" s="1"/>
      <c r="D664" s="45">
        <v>182</v>
      </c>
      <c r="E664" s="1"/>
      <c r="G664" s="45">
        <v>182</v>
      </c>
      <c r="H664" s="1"/>
      <c r="J664" s="1">
        <v>612</v>
      </c>
      <c r="K664" s="1"/>
      <c r="M664" s="57">
        <v>182</v>
      </c>
      <c r="N664" s="58"/>
      <c r="Q664" s="45"/>
      <c r="R664" s="1"/>
    </row>
    <row r="665" spans="1:18" ht="12.75">
      <c r="A665" s="45">
        <v>14</v>
      </c>
      <c r="B665" s="1"/>
      <c r="C665" s="1"/>
      <c r="D665" s="45">
        <v>14</v>
      </c>
      <c r="E665" s="1"/>
      <c r="G665" s="45">
        <v>14</v>
      </c>
      <c r="H665" s="1"/>
      <c r="J665" s="1">
        <v>54</v>
      </c>
      <c r="K665" s="1"/>
      <c r="M665" s="57">
        <v>14</v>
      </c>
      <c r="N665" s="58"/>
      <c r="Q665" s="45"/>
      <c r="R665" s="1"/>
    </row>
    <row r="666" spans="1:18" ht="12.75">
      <c r="A666" s="45">
        <v>38</v>
      </c>
      <c r="B666" s="1"/>
      <c r="C666" s="1"/>
      <c r="D666" s="45">
        <v>38</v>
      </c>
      <c r="E666" s="1"/>
      <c r="G666" s="45">
        <v>38</v>
      </c>
      <c r="H666" s="1"/>
      <c r="J666" s="1">
        <v>73</v>
      </c>
      <c r="K666" s="1"/>
      <c r="M666" s="57">
        <v>38</v>
      </c>
      <c r="N666" s="58"/>
      <c r="Q666" s="45"/>
      <c r="R666" s="1"/>
    </row>
    <row r="667" spans="1:18" ht="12.75">
      <c r="A667" s="45">
        <v>91</v>
      </c>
      <c r="B667" s="1"/>
      <c r="C667" s="1"/>
      <c r="D667" s="45">
        <v>91</v>
      </c>
      <c r="E667" s="1"/>
      <c r="G667" s="45">
        <v>91</v>
      </c>
      <c r="H667" s="1"/>
      <c r="J667" s="1">
        <v>53</v>
      </c>
      <c r="K667" s="1"/>
      <c r="M667" s="57">
        <v>91</v>
      </c>
      <c r="N667" s="58"/>
      <c r="Q667" s="45"/>
      <c r="R667" s="1"/>
    </row>
    <row r="668" spans="1:18" ht="12.75">
      <c r="A668" s="45">
        <v>36</v>
      </c>
      <c r="B668" s="1"/>
      <c r="C668" s="1"/>
      <c r="D668" s="45">
        <v>36</v>
      </c>
      <c r="E668" s="1"/>
      <c r="G668" s="45">
        <v>36</v>
      </c>
      <c r="H668" s="1"/>
      <c r="J668" s="1">
        <v>1</v>
      </c>
      <c r="K668" s="1"/>
      <c r="M668" s="57">
        <v>36</v>
      </c>
      <c r="N668" s="58"/>
      <c r="Q668" s="45"/>
      <c r="R668" s="1"/>
    </row>
    <row r="669" spans="1:18" ht="12.75">
      <c r="A669" s="45">
        <v>4</v>
      </c>
      <c r="B669" s="1"/>
      <c r="C669" s="1"/>
      <c r="D669" s="45">
        <v>4</v>
      </c>
      <c r="E669" s="1"/>
      <c r="G669" s="45">
        <v>4</v>
      </c>
      <c r="H669" s="1"/>
      <c r="J669" s="1">
        <v>2048</v>
      </c>
      <c r="K669" s="1"/>
      <c r="M669" s="57">
        <v>4</v>
      </c>
      <c r="N669" s="58"/>
      <c r="Q669" s="45"/>
      <c r="R669" s="1"/>
    </row>
    <row r="670" spans="1:18" ht="12.75">
      <c r="A670" s="45">
        <v>91</v>
      </c>
      <c r="B670" s="1"/>
      <c r="C670" s="1"/>
      <c r="D670" s="45">
        <v>91</v>
      </c>
      <c r="E670" s="1"/>
      <c r="G670" s="45">
        <v>91</v>
      </c>
      <c r="H670" s="1"/>
      <c r="J670" s="1">
        <v>143</v>
      </c>
      <c r="K670" s="1"/>
      <c r="M670" s="57">
        <v>91</v>
      </c>
      <c r="N670" s="58"/>
      <c r="Q670" s="45"/>
      <c r="R670" s="1"/>
    </row>
    <row r="671" spans="1:18" ht="12.75">
      <c r="A671" s="45">
        <v>1</v>
      </c>
      <c r="B671" s="1"/>
      <c r="C671" s="1"/>
      <c r="D671" s="45">
        <v>1</v>
      </c>
      <c r="E671" s="1"/>
      <c r="G671" s="45">
        <v>1</v>
      </c>
      <c r="H671" s="1"/>
      <c r="J671" s="1">
        <v>22</v>
      </c>
      <c r="K671" s="1"/>
      <c r="M671" s="57">
        <v>1</v>
      </c>
      <c r="N671" s="58"/>
      <c r="Q671" s="45"/>
      <c r="R671" s="1"/>
    </row>
    <row r="672" spans="1:18" ht="12.75">
      <c r="A672" s="45">
        <v>43</v>
      </c>
      <c r="B672" s="1"/>
      <c r="C672" s="1"/>
      <c r="D672" s="45">
        <v>43</v>
      </c>
      <c r="E672" s="1"/>
      <c r="G672" s="45">
        <v>43</v>
      </c>
      <c r="H672" s="1"/>
      <c r="J672" s="1">
        <v>170</v>
      </c>
      <c r="K672" s="1"/>
      <c r="M672" s="57">
        <v>43</v>
      </c>
      <c r="N672" s="58"/>
      <c r="Q672" s="45"/>
      <c r="R672" s="1"/>
    </row>
    <row r="673" spans="1:18" ht="12.75">
      <c r="A673" s="45">
        <v>60</v>
      </c>
      <c r="B673" s="1"/>
      <c r="C673" s="1"/>
      <c r="D673" s="45">
        <v>60</v>
      </c>
      <c r="E673" s="1"/>
      <c r="G673" s="45">
        <v>60</v>
      </c>
      <c r="H673" s="1"/>
      <c r="J673" s="1">
        <v>135</v>
      </c>
      <c r="K673" s="1"/>
      <c r="M673" s="57">
        <v>60</v>
      </c>
      <c r="N673" s="58"/>
      <c r="Q673" s="45"/>
      <c r="R673" s="1"/>
    </row>
    <row r="674" spans="1:18" ht="12.75">
      <c r="A674" s="45">
        <v>45</v>
      </c>
      <c r="B674" s="1"/>
      <c r="C674" s="1"/>
      <c r="D674" s="45">
        <v>45</v>
      </c>
      <c r="E674" s="1"/>
      <c r="G674" s="45">
        <v>45</v>
      </c>
      <c r="H674" s="1"/>
      <c r="J674" s="1">
        <v>53</v>
      </c>
      <c r="K674" s="1"/>
      <c r="M674" s="57">
        <v>45</v>
      </c>
      <c r="N674" s="58"/>
      <c r="Q674" s="45"/>
      <c r="R674" s="1"/>
    </row>
    <row r="675" spans="1:18" ht="12.75">
      <c r="A675" s="45">
        <v>29</v>
      </c>
      <c r="B675" s="1"/>
      <c r="C675" s="1"/>
      <c r="D675" s="45">
        <v>29</v>
      </c>
      <c r="E675" s="1"/>
      <c r="G675" s="45">
        <v>29</v>
      </c>
      <c r="H675" s="1"/>
      <c r="J675" s="1">
        <v>2048</v>
      </c>
      <c r="K675" s="1"/>
      <c r="M675" s="57">
        <v>29</v>
      </c>
      <c r="N675" s="58"/>
      <c r="Q675" s="45"/>
      <c r="R675" s="1"/>
    </row>
    <row r="676" spans="1:18" ht="12.75">
      <c r="A676" s="45">
        <v>47</v>
      </c>
      <c r="B676" s="1"/>
      <c r="C676" s="1"/>
      <c r="D676" s="45">
        <v>47</v>
      </c>
      <c r="E676" s="1"/>
      <c r="G676" s="45">
        <v>47</v>
      </c>
      <c r="H676" s="1"/>
      <c r="J676" s="1">
        <v>84</v>
      </c>
      <c r="K676" s="1"/>
      <c r="M676" s="57">
        <v>47</v>
      </c>
      <c r="N676" s="58"/>
      <c r="Q676" s="45"/>
      <c r="R676" s="1"/>
    </row>
    <row r="677" spans="1:18" ht="12.75">
      <c r="A677" s="45">
        <v>59</v>
      </c>
      <c r="B677" s="1"/>
      <c r="C677" s="1"/>
      <c r="D677" s="45">
        <v>59</v>
      </c>
      <c r="E677" s="1"/>
      <c r="G677" s="45">
        <v>59</v>
      </c>
      <c r="H677" s="1"/>
      <c r="J677" s="1">
        <v>98</v>
      </c>
      <c r="K677" s="1"/>
      <c r="M677" s="57">
        <v>59</v>
      </c>
      <c r="N677" s="58"/>
      <c r="Q677" s="45"/>
      <c r="R677" s="1"/>
    </row>
    <row r="678" spans="1:18" ht="12.75">
      <c r="A678" s="45">
        <v>20</v>
      </c>
      <c r="B678" s="1"/>
      <c r="C678" s="1"/>
      <c r="D678" s="45">
        <v>20</v>
      </c>
      <c r="E678" s="1"/>
      <c r="G678" s="45">
        <v>20</v>
      </c>
      <c r="H678" s="1"/>
      <c r="J678" s="1">
        <v>37</v>
      </c>
      <c r="K678" s="1"/>
      <c r="M678" s="57">
        <v>20</v>
      </c>
      <c r="N678" s="58"/>
      <c r="Q678" s="45"/>
      <c r="R678" s="1"/>
    </row>
    <row r="679" spans="1:18" ht="12.75">
      <c r="A679" s="45">
        <v>52</v>
      </c>
      <c r="B679" s="1"/>
      <c r="C679" s="1"/>
      <c r="D679" s="45">
        <v>52</v>
      </c>
      <c r="E679" s="1"/>
      <c r="G679" s="45">
        <v>52</v>
      </c>
      <c r="H679" s="1"/>
      <c r="J679" s="1">
        <v>12</v>
      </c>
      <c r="K679" s="1"/>
      <c r="M679" s="57">
        <v>52</v>
      </c>
      <c r="N679" s="58"/>
      <c r="Q679" s="45"/>
      <c r="R679" s="1"/>
    </row>
    <row r="680" spans="1:18" ht="12.75">
      <c r="A680" s="45">
        <v>17</v>
      </c>
      <c r="B680" s="1"/>
      <c r="C680" s="1"/>
      <c r="D680" s="45">
        <v>17</v>
      </c>
      <c r="E680" s="1"/>
      <c r="G680" s="45">
        <v>17</v>
      </c>
      <c r="H680" s="1"/>
      <c r="J680" s="1">
        <v>16</v>
      </c>
      <c r="K680" s="1"/>
      <c r="M680" s="57">
        <v>17</v>
      </c>
      <c r="N680" s="58"/>
      <c r="Q680" s="45"/>
      <c r="R680" s="1"/>
    </row>
    <row r="681" spans="1:18" ht="12.75">
      <c r="A681" s="45">
        <v>91</v>
      </c>
      <c r="B681" s="1"/>
      <c r="C681" s="1"/>
      <c r="D681" s="45">
        <v>91</v>
      </c>
      <c r="E681" s="1"/>
      <c r="G681" s="45">
        <v>91</v>
      </c>
      <c r="H681" s="1"/>
      <c r="J681" s="1">
        <v>15</v>
      </c>
      <c r="K681" s="1"/>
      <c r="M681" s="57">
        <v>91</v>
      </c>
      <c r="N681" s="58"/>
      <c r="Q681" s="45"/>
      <c r="R681" s="1"/>
    </row>
    <row r="682" spans="1:18" ht="12.75">
      <c r="A682" s="45">
        <v>28</v>
      </c>
      <c r="B682" s="1"/>
      <c r="C682" s="1"/>
      <c r="D682" s="45">
        <v>28</v>
      </c>
      <c r="E682" s="1"/>
      <c r="G682" s="45">
        <v>28</v>
      </c>
      <c r="H682" s="1"/>
      <c r="J682" s="1">
        <v>48</v>
      </c>
      <c r="K682" s="1"/>
      <c r="M682" s="57">
        <v>28</v>
      </c>
      <c r="N682" s="58"/>
      <c r="Q682" s="45"/>
      <c r="R682" s="1"/>
    </row>
    <row r="683" spans="1:18" ht="12.75">
      <c r="A683" s="45">
        <v>61</v>
      </c>
      <c r="B683" s="1"/>
      <c r="C683" s="1"/>
      <c r="D683" s="45">
        <v>61</v>
      </c>
      <c r="E683" s="1"/>
      <c r="G683" s="45">
        <v>61</v>
      </c>
      <c r="H683" s="1"/>
      <c r="J683" s="1">
        <v>85</v>
      </c>
      <c r="K683" s="1"/>
      <c r="M683" s="57">
        <v>61</v>
      </c>
      <c r="N683" s="58"/>
      <c r="Q683" s="45"/>
      <c r="R683" s="1"/>
    </row>
    <row r="684" spans="1:18" ht="12.75">
      <c r="A684" s="45">
        <v>21</v>
      </c>
      <c r="B684" s="1"/>
      <c r="C684" s="1"/>
      <c r="D684" s="45">
        <v>21</v>
      </c>
      <c r="E684" s="1"/>
      <c r="G684" s="45">
        <v>21</v>
      </c>
      <c r="H684" s="1"/>
      <c r="J684" s="1">
        <v>2</v>
      </c>
      <c r="K684" s="1"/>
      <c r="M684" s="57">
        <v>21</v>
      </c>
      <c r="N684" s="58"/>
      <c r="Q684" s="45"/>
      <c r="R684" s="1"/>
    </row>
    <row r="685" spans="1:18" ht="12.75">
      <c r="A685" s="45">
        <v>20</v>
      </c>
      <c r="B685" s="1"/>
      <c r="C685" s="1"/>
      <c r="D685" s="45">
        <v>20</v>
      </c>
      <c r="E685" s="1"/>
      <c r="G685" s="45">
        <v>20</v>
      </c>
      <c r="H685" s="1"/>
      <c r="J685" s="1">
        <v>0</v>
      </c>
      <c r="K685" s="1"/>
      <c r="M685" s="57">
        <v>20</v>
      </c>
      <c r="N685" s="58"/>
      <c r="Q685" s="45"/>
      <c r="R685" s="1"/>
    </row>
    <row r="686" spans="1:18" ht="12.75">
      <c r="A686" s="45">
        <v>182</v>
      </c>
      <c r="B686" s="1"/>
      <c r="C686" s="1"/>
      <c r="D686" s="45">
        <v>182</v>
      </c>
      <c r="E686" s="1"/>
      <c r="G686" s="45">
        <v>182</v>
      </c>
      <c r="H686" s="1"/>
      <c r="J686" s="1">
        <v>103</v>
      </c>
      <c r="K686" s="1"/>
      <c r="M686" s="57">
        <v>182</v>
      </c>
      <c r="N686" s="58"/>
      <c r="Q686" s="45"/>
      <c r="R686" s="1"/>
    </row>
    <row r="687" spans="1:18" ht="12.75">
      <c r="A687" s="45">
        <v>29</v>
      </c>
      <c r="B687" s="1"/>
      <c r="C687" s="1"/>
      <c r="D687" s="45">
        <v>29</v>
      </c>
      <c r="E687" s="1"/>
      <c r="G687" s="45">
        <v>29</v>
      </c>
      <c r="H687" s="1"/>
      <c r="J687" s="1">
        <v>57</v>
      </c>
      <c r="K687" s="1"/>
      <c r="M687" s="57">
        <v>29</v>
      </c>
      <c r="N687" s="58"/>
      <c r="Q687" s="45"/>
      <c r="R687" s="1"/>
    </row>
    <row r="688" spans="1:18" ht="12.75">
      <c r="A688" s="45">
        <v>33</v>
      </c>
      <c r="B688" s="1"/>
      <c r="C688" s="1"/>
      <c r="D688" s="45">
        <v>33</v>
      </c>
      <c r="E688" s="1"/>
      <c r="G688" s="45">
        <v>33</v>
      </c>
      <c r="H688" s="1"/>
      <c r="J688" s="1">
        <v>73</v>
      </c>
      <c r="K688" s="1"/>
      <c r="M688" s="57">
        <v>33</v>
      </c>
      <c r="N688" s="58"/>
      <c r="Q688" s="45"/>
      <c r="R688" s="1"/>
    </row>
    <row r="689" spans="1:18" ht="12.75">
      <c r="A689" s="45">
        <v>91</v>
      </c>
      <c r="B689" s="1"/>
      <c r="C689" s="1"/>
      <c r="D689" s="45">
        <v>91</v>
      </c>
      <c r="E689" s="1"/>
      <c r="G689" s="45">
        <v>91</v>
      </c>
      <c r="H689" s="1"/>
      <c r="J689" s="1">
        <v>725</v>
      </c>
      <c r="K689" s="1"/>
      <c r="M689" s="57">
        <v>91</v>
      </c>
      <c r="N689" s="58"/>
      <c r="Q689" s="45"/>
      <c r="R689" s="1"/>
    </row>
    <row r="690" spans="1:18" ht="12.75">
      <c r="A690" s="45">
        <v>59</v>
      </c>
      <c r="B690" s="1"/>
      <c r="C690" s="1"/>
      <c r="D690" s="45">
        <v>59</v>
      </c>
      <c r="E690" s="1"/>
      <c r="G690" s="45">
        <v>59</v>
      </c>
      <c r="H690" s="1"/>
      <c r="J690" s="1">
        <v>19</v>
      </c>
      <c r="K690" s="1"/>
      <c r="M690" s="57">
        <v>59</v>
      </c>
      <c r="N690" s="58"/>
      <c r="Q690" s="45"/>
      <c r="R690" s="1"/>
    </row>
    <row r="691" spans="1:18" ht="12.75">
      <c r="A691" s="45">
        <v>10</v>
      </c>
      <c r="B691" s="1"/>
      <c r="C691" s="1"/>
      <c r="D691" s="45">
        <v>10</v>
      </c>
      <c r="E691" s="1"/>
      <c r="G691" s="45">
        <v>10</v>
      </c>
      <c r="H691" s="1"/>
      <c r="J691" s="1">
        <v>7</v>
      </c>
      <c r="K691" s="1"/>
      <c r="M691" s="57">
        <v>10</v>
      </c>
      <c r="N691" s="58"/>
      <c r="Q691" s="45"/>
      <c r="R691" s="1"/>
    </row>
    <row r="692" spans="1:18" ht="12.75">
      <c r="A692" s="45">
        <v>26</v>
      </c>
      <c r="B692" s="1"/>
      <c r="C692" s="1"/>
      <c r="D692" s="45">
        <v>26</v>
      </c>
      <c r="E692" s="1"/>
      <c r="G692" s="45">
        <v>26</v>
      </c>
      <c r="H692" s="1"/>
      <c r="J692" s="1">
        <v>61</v>
      </c>
      <c r="K692" s="1"/>
      <c r="M692" s="57">
        <v>26</v>
      </c>
      <c r="N692" s="58"/>
      <c r="Q692" s="45"/>
      <c r="R692" s="1"/>
    </row>
    <row r="693" spans="1:18" ht="12.75">
      <c r="A693" s="45">
        <v>27</v>
      </c>
      <c r="B693" s="1"/>
      <c r="C693" s="1"/>
      <c r="D693" s="45">
        <v>27</v>
      </c>
      <c r="E693" s="1"/>
      <c r="G693" s="45">
        <v>27</v>
      </c>
      <c r="H693" s="1"/>
      <c r="J693" s="1">
        <v>32</v>
      </c>
      <c r="K693" s="1"/>
      <c r="M693" s="57">
        <v>27</v>
      </c>
      <c r="N693" s="58"/>
      <c r="Q693" s="45"/>
      <c r="R693" s="1"/>
    </row>
    <row r="694" spans="1:18" ht="12.75">
      <c r="A694" s="45">
        <v>42</v>
      </c>
      <c r="B694" s="1"/>
      <c r="C694" s="1"/>
      <c r="D694" s="45">
        <v>42</v>
      </c>
      <c r="E694" s="1"/>
      <c r="G694" s="45">
        <v>42</v>
      </c>
      <c r="H694" s="1"/>
      <c r="J694" s="1">
        <v>255</v>
      </c>
      <c r="K694" s="1"/>
      <c r="M694" s="57">
        <v>42</v>
      </c>
      <c r="N694" s="58"/>
      <c r="Q694" s="45"/>
      <c r="R694" s="1"/>
    </row>
    <row r="695" spans="1:18" ht="12.75">
      <c r="A695" s="45">
        <v>18</v>
      </c>
      <c r="B695" s="1"/>
      <c r="C695" s="1"/>
      <c r="D695" s="45">
        <v>18</v>
      </c>
      <c r="E695" s="1"/>
      <c r="G695" s="45">
        <v>18</v>
      </c>
      <c r="H695" s="1"/>
      <c r="J695" s="1">
        <v>258</v>
      </c>
      <c r="K695" s="1"/>
      <c r="M695" s="57">
        <v>18</v>
      </c>
      <c r="N695" s="58"/>
      <c r="Q695" s="45"/>
      <c r="R695" s="1"/>
    </row>
    <row r="696" spans="1:18" ht="12.75">
      <c r="A696" s="45">
        <v>8</v>
      </c>
      <c r="B696" s="1"/>
      <c r="C696" s="1"/>
      <c r="D696" s="45">
        <v>8</v>
      </c>
      <c r="E696" s="1"/>
      <c r="G696" s="45">
        <v>8</v>
      </c>
      <c r="H696" s="1"/>
      <c r="J696" s="1">
        <v>70</v>
      </c>
      <c r="K696" s="1"/>
      <c r="M696" s="57">
        <v>8</v>
      </c>
      <c r="N696" s="58"/>
      <c r="Q696" s="45"/>
      <c r="R696" s="1"/>
    </row>
    <row r="697" spans="1:18" ht="12.75">
      <c r="A697" s="45">
        <v>40</v>
      </c>
      <c r="B697" s="1"/>
      <c r="C697" s="1"/>
      <c r="D697" s="45">
        <v>40</v>
      </c>
      <c r="E697" s="1"/>
      <c r="G697" s="45">
        <v>40</v>
      </c>
      <c r="H697" s="1"/>
      <c r="J697" s="1">
        <v>3</v>
      </c>
      <c r="K697" s="1"/>
      <c r="M697" s="57">
        <v>40</v>
      </c>
      <c r="N697" s="58"/>
      <c r="Q697" s="45"/>
      <c r="R697" s="1"/>
    </row>
    <row r="698" spans="1:18" ht="12.75">
      <c r="A698" s="45">
        <v>17</v>
      </c>
      <c r="B698" s="1"/>
      <c r="C698" s="1"/>
      <c r="D698" s="45">
        <v>17</v>
      </c>
      <c r="E698" s="1"/>
      <c r="G698" s="45">
        <v>17</v>
      </c>
      <c r="H698" s="1"/>
      <c r="J698" s="1">
        <v>0</v>
      </c>
      <c r="K698" s="1"/>
      <c r="M698" s="57">
        <v>17</v>
      </c>
      <c r="N698" s="58"/>
      <c r="Q698" s="45"/>
      <c r="R698" s="1"/>
    </row>
    <row r="699" spans="1:18" ht="12.75">
      <c r="A699" s="45">
        <v>28</v>
      </c>
      <c r="B699" s="1"/>
      <c r="C699" s="1"/>
      <c r="D699" s="45">
        <v>28</v>
      </c>
      <c r="E699" s="1"/>
      <c r="G699" s="45">
        <v>28</v>
      </c>
      <c r="H699" s="1"/>
      <c r="J699" s="1">
        <v>105</v>
      </c>
      <c r="K699" s="1"/>
      <c r="M699" s="57">
        <v>28</v>
      </c>
      <c r="N699" s="58"/>
      <c r="Q699" s="45"/>
      <c r="R699" s="1"/>
    </row>
    <row r="700" spans="1:18" ht="12.75">
      <c r="A700" s="45">
        <v>37</v>
      </c>
      <c r="B700" s="1"/>
      <c r="C700" s="1"/>
      <c r="D700" s="45">
        <v>37</v>
      </c>
      <c r="E700" s="1"/>
      <c r="G700" s="45">
        <v>37</v>
      </c>
      <c r="H700" s="1"/>
      <c r="J700" s="1">
        <v>285</v>
      </c>
      <c r="K700" s="1"/>
      <c r="M700" s="57">
        <v>37</v>
      </c>
      <c r="N700" s="58"/>
      <c r="Q700" s="45"/>
      <c r="R700" s="1"/>
    </row>
    <row r="701" spans="1:18" ht="12.75">
      <c r="A701" s="45">
        <v>363</v>
      </c>
      <c r="B701" s="1"/>
      <c r="C701" s="1"/>
      <c r="D701" s="45">
        <v>363</v>
      </c>
      <c r="E701" s="1"/>
      <c r="G701" s="45">
        <v>363</v>
      </c>
      <c r="H701" s="1"/>
      <c r="J701" s="1">
        <v>132</v>
      </c>
      <c r="K701" s="1"/>
      <c r="M701" s="57">
        <v>363</v>
      </c>
      <c r="N701" s="58"/>
      <c r="Q701" s="45"/>
      <c r="R701" s="1"/>
    </row>
    <row r="702" spans="1:18" ht="12.75">
      <c r="A702" s="45">
        <v>63</v>
      </c>
      <c r="B702" s="1"/>
      <c r="C702" s="1"/>
      <c r="D702" s="45">
        <v>63</v>
      </c>
      <c r="E702" s="1"/>
      <c r="G702" s="45">
        <v>63</v>
      </c>
      <c r="H702" s="1"/>
      <c r="J702" s="1">
        <v>95</v>
      </c>
      <c r="K702" s="1"/>
      <c r="M702" s="57">
        <v>63</v>
      </c>
      <c r="N702" s="58"/>
      <c r="Q702" s="45"/>
      <c r="R702" s="1"/>
    </row>
    <row r="703" spans="1:18" ht="12.75">
      <c r="A703" s="45">
        <v>13</v>
      </c>
      <c r="B703" s="1"/>
      <c r="C703" s="1"/>
      <c r="D703" s="45">
        <v>13</v>
      </c>
      <c r="E703" s="1"/>
      <c r="G703" s="45">
        <v>13</v>
      </c>
      <c r="H703" s="1"/>
      <c r="J703" s="1">
        <v>1</v>
      </c>
      <c r="K703" s="1"/>
      <c r="M703" s="57">
        <v>13</v>
      </c>
      <c r="N703" s="58"/>
      <c r="Q703" s="45"/>
      <c r="R703" s="1"/>
    </row>
    <row r="704" spans="1:18" ht="12.75">
      <c r="A704" s="45">
        <v>19</v>
      </c>
      <c r="B704" s="1"/>
      <c r="C704" s="1"/>
      <c r="D704" s="45">
        <v>19</v>
      </c>
      <c r="E704" s="1"/>
      <c r="G704" s="45">
        <v>19</v>
      </c>
      <c r="H704" s="1"/>
      <c r="J704" s="1">
        <v>70</v>
      </c>
      <c r="K704" s="1"/>
      <c r="M704" s="57">
        <v>19</v>
      </c>
      <c r="N704" s="58"/>
      <c r="Q704" s="45"/>
      <c r="R704" s="1"/>
    </row>
    <row r="705" spans="1:18" ht="12.75">
      <c r="A705" s="45">
        <v>91</v>
      </c>
      <c r="B705" s="1"/>
      <c r="C705" s="1"/>
      <c r="D705" s="45">
        <v>91</v>
      </c>
      <c r="E705" s="1"/>
      <c r="G705" s="45">
        <v>91</v>
      </c>
      <c r="H705" s="1"/>
      <c r="J705" s="1">
        <v>63</v>
      </c>
      <c r="K705" s="1"/>
      <c r="M705" s="57">
        <v>91</v>
      </c>
      <c r="N705" s="58"/>
      <c r="Q705" s="45"/>
      <c r="R705" s="1"/>
    </row>
    <row r="706" spans="1:18" ht="12.75">
      <c r="A706" s="45">
        <v>31</v>
      </c>
      <c r="B706" s="1"/>
      <c r="C706" s="1"/>
      <c r="D706" s="45">
        <v>31</v>
      </c>
      <c r="E706" s="1"/>
      <c r="G706" s="45">
        <v>31</v>
      </c>
      <c r="H706" s="1"/>
      <c r="J706" s="1">
        <v>120</v>
      </c>
      <c r="K706" s="1"/>
      <c r="M706" s="57">
        <v>31</v>
      </c>
      <c r="N706" s="58"/>
      <c r="Q706" s="45"/>
      <c r="R706" s="1"/>
    </row>
    <row r="707" spans="1:18" ht="12.75">
      <c r="A707" s="45">
        <v>7</v>
      </c>
      <c r="B707" s="1"/>
      <c r="C707" s="1"/>
      <c r="D707" s="45">
        <v>7</v>
      </c>
      <c r="E707" s="1"/>
      <c r="G707" s="45">
        <v>7</v>
      </c>
      <c r="H707" s="1"/>
      <c r="J707" s="1">
        <v>49</v>
      </c>
      <c r="K707" s="1"/>
      <c r="M707" s="57">
        <v>7</v>
      </c>
      <c r="N707" s="58"/>
      <c r="Q707" s="45"/>
      <c r="R707" s="1"/>
    </row>
    <row r="708" spans="1:18" ht="12.75">
      <c r="A708" s="45">
        <v>46</v>
      </c>
      <c r="B708" s="1"/>
      <c r="C708" s="1"/>
      <c r="D708" s="45">
        <v>46</v>
      </c>
      <c r="E708" s="1"/>
      <c r="G708" s="45">
        <v>46</v>
      </c>
      <c r="H708" s="1"/>
      <c r="J708" s="1">
        <v>34</v>
      </c>
      <c r="K708" s="1"/>
      <c r="M708" s="57">
        <v>46</v>
      </c>
      <c r="N708" s="58"/>
      <c r="Q708" s="45"/>
      <c r="R708" s="1"/>
    </row>
    <row r="709" spans="1:18" ht="12.75">
      <c r="A709" s="45">
        <v>39</v>
      </c>
      <c r="B709" s="1"/>
      <c r="C709" s="1"/>
      <c r="D709" s="45">
        <v>39</v>
      </c>
      <c r="E709" s="1"/>
      <c r="G709" s="45">
        <v>39</v>
      </c>
      <c r="H709" s="1"/>
      <c r="J709" s="1">
        <v>59</v>
      </c>
      <c r="K709" s="1"/>
      <c r="M709" s="57">
        <v>39</v>
      </c>
      <c r="N709" s="58"/>
      <c r="Q709" s="45"/>
      <c r="R709" s="1"/>
    </row>
    <row r="710" spans="1:18" ht="12.75">
      <c r="A710" s="45">
        <v>53</v>
      </c>
      <c r="B710" s="1"/>
      <c r="C710" s="1"/>
      <c r="D710" s="45">
        <v>53</v>
      </c>
      <c r="E710" s="1"/>
      <c r="G710" s="45">
        <v>53</v>
      </c>
      <c r="H710" s="1"/>
      <c r="J710" s="1">
        <v>44</v>
      </c>
      <c r="K710" s="1"/>
      <c r="M710" s="57">
        <v>53</v>
      </c>
      <c r="N710" s="58"/>
      <c r="Q710" s="45"/>
      <c r="R710" s="1"/>
    </row>
    <row r="711" spans="1:18" ht="12.75">
      <c r="A711" s="45">
        <v>58</v>
      </c>
      <c r="B711" s="1"/>
      <c r="C711" s="1"/>
      <c r="D711" s="45">
        <v>58</v>
      </c>
      <c r="E711" s="1"/>
      <c r="G711" s="45">
        <v>58</v>
      </c>
      <c r="H711" s="1"/>
      <c r="J711" s="1">
        <v>32</v>
      </c>
      <c r="K711" s="1"/>
      <c r="M711" s="57">
        <v>58</v>
      </c>
      <c r="N711" s="58"/>
      <c r="Q711" s="45"/>
      <c r="R711" s="1"/>
    </row>
    <row r="712" spans="1:18" ht="12.75">
      <c r="A712" s="45">
        <v>27</v>
      </c>
      <c r="B712" s="1"/>
      <c r="C712" s="1"/>
      <c r="D712" s="45">
        <v>27</v>
      </c>
      <c r="E712" s="1"/>
      <c r="G712" s="45">
        <v>27</v>
      </c>
      <c r="H712" s="1"/>
      <c r="J712" s="1">
        <v>83</v>
      </c>
      <c r="K712" s="1"/>
      <c r="M712" s="57">
        <v>27</v>
      </c>
      <c r="N712" s="58"/>
      <c r="Q712" s="45"/>
      <c r="R712" s="1"/>
    </row>
    <row r="713" spans="1:18" ht="12.75">
      <c r="A713" s="45">
        <v>91</v>
      </c>
      <c r="B713" s="1"/>
      <c r="C713" s="1"/>
      <c r="D713" s="45">
        <v>91</v>
      </c>
      <c r="E713" s="1"/>
      <c r="G713" s="45">
        <v>91</v>
      </c>
      <c r="H713" s="1"/>
      <c r="J713" s="1">
        <v>18</v>
      </c>
      <c r="K713" s="1"/>
      <c r="M713" s="57">
        <v>91</v>
      </c>
      <c r="N713" s="58"/>
      <c r="Q713" s="45"/>
      <c r="R713" s="1"/>
    </row>
    <row r="714" spans="1:18" ht="12.75">
      <c r="A714" s="45">
        <v>8</v>
      </c>
      <c r="B714" s="1"/>
      <c r="C714" s="1"/>
      <c r="D714" s="45">
        <v>8</v>
      </c>
      <c r="E714" s="1"/>
      <c r="G714" s="45">
        <v>8</v>
      </c>
      <c r="H714" s="1"/>
      <c r="J714" s="1">
        <v>6</v>
      </c>
      <c r="K714" s="1"/>
      <c r="M714" s="57">
        <v>8</v>
      </c>
      <c r="N714" s="58"/>
      <c r="Q714" s="45"/>
      <c r="R714" s="1"/>
    </row>
    <row r="715" spans="1:18" ht="12.75">
      <c r="A715" s="45">
        <v>19</v>
      </c>
      <c r="B715" s="1"/>
      <c r="C715" s="1"/>
      <c r="D715" s="45">
        <v>19</v>
      </c>
      <c r="E715" s="1"/>
      <c r="G715" s="45">
        <v>19</v>
      </c>
      <c r="H715" s="1"/>
      <c r="J715" s="1">
        <v>9</v>
      </c>
      <c r="K715" s="1"/>
      <c r="M715" s="57">
        <v>19</v>
      </c>
      <c r="N715" s="58"/>
      <c r="Q715" s="45"/>
      <c r="R715" s="1"/>
    </row>
    <row r="716" spans="1:18" ht="12.75">
      <c r="A716" s="45">
        <v>44</v>
      </c>
      <c r="B716" s="1"/>
      <c r="C716" s="1"/>
      <c r="D716" s="45">
        <v>44</v>
      </c>
      <c r="E716" s="1"/>
      <c r="G716" s="45">
        <v>44</v>
      </c>
      <c r="H716" s="1"/>
      <c r="J716" s="1">
        <v>36</v>
      </c>
      <c r="K716" s="1"/>
      <c r="M716" s="57">
        <v>44</v>
      </c>
      <c r="N716" s="58"/>
      <c r="Q716" s="45"/>
      <c r="R716" s="1"/>
    </row>
    <row r="717" spans="1:18" ht="12.75">
      <c r="A717" s="45">
        <v>91</v>
      </c>
      <c r="B717" s="1"/>
      <c r="C717" s="1"/>
      <c r="D717" s="45">
        <v>91</v>
      </c>
      <c r="E717" s="1"/>
      <c r="G717" s="45">
        <v>91</v>
      </c>
      <c r="H717" s="1"/>
      <c r="J717" s="1">
        <v>0</v>
      </c>
      <c r="K717" s="1"/>
      <c r="M717" s="57">
        <v>91</v>
      </c>
      <c r="N717" s="58"/>
      <c r="Q717" s="45"/>
      <c r="R717" s="1"/>
    </row>
    <row r="718" spans="1:18" ht="12.75">
      <c r="A718" s="45">
        <v>34</v>
      </c>
      <c r="B718" s="1"/>
      <c r="C718" s="1"/>
      <c r="D718" s="45">
        <v>34</v>
      </c>
      <c r="E718" s="1"/>
      <c r="G718" s="45">
        <v>34</v>
      </c>
      <c r="H718" s="1"/>
      <c r="J718" s="1">
        <v>92</v>
      </c>
      <c r="K718" s="1"/>
      <c r="M718" s="57">
        <v>34</v>
      </c>
      <c r="N718" s="58"/>
      <c r="Q718" s="45"/>
      <c r="R718" s="1"/>
    </row>
    <row r="719" spans="1:18" ht="12.75">
      <c r="A719" s="45">
        <v>91</v>
      </c>
      <c r="B719" s="1"/>
      <c r="C719" s="1"/>
      <c r="D719" s="45">
        <v>91</v>
      </c>
      <c r="E719" s="1"/>
      <c r="G719" s="45">
        <v>91</v>
      </c>
      <c r="H719" s="1"/>
      <c r="J719" s="1">
        <v>13</v>
      </c>
      <c r="K719" s="1"/>
      <c r="M719" s="57">
        <v>91</v>
      </c>
      <c r="N719" s="58"/>
      <c r="Q719" s="45"/>
      <c r="R719" s="1"/>
    </row>
    <row r="720" spans="1:18" ht="12.75">
      <c r="A720" s="45">
        <v>182</v>
      </c>
      <c r="B720" s="1"/>
      <c r="C720" s="1"/>
      <c r="D720" s="45">
        <v>182</v>
      </c>
      <c r="E720" s="1"/>
      <c r="G720" s="45">
        <v>182</v>
      </c>
      <c r="H720" s="1"/>
      <c r="J720" s="1">
        <v>170</v>
      </c>
      <c r="K720" s="1"/>
      <c r="M720" s="57">
        <v>182</v>
      </c>
      <c r="N720" s="58"/>
      <c r="Q720" s="45"/>
      <c r="R720" s="1"/>
    </row>
    <row r="721" spans="1:18" ht="12.75">
      <c r="A721" s="45">
        <v>52</v>
      </c>
      <c r="B721" s="1"/>
      <c r="C721" s="1"/>
      <c r="D721" s="45">
        <v>52</v>
      </c>
      <c r="E721" s="1"/>
      <c r="G721" s="45">
        <v>52</v>
      </c>
      <c r="H721" s="1"/>
      <c r="J721" s="1">
        <v>126</v>
      </c>
      <c r="K721" s="1"/>
      <c r="M721" s="57">
        <v>52</v>
      </c>
      <c r="N721" s="58"/>
      <c r="Q721" s="45"/>
      <c r="R721" s="1"/>
    </row>
    <row r="722" spans="1:18" ht="12.75">
      <c r="A722" s="45">
        <v>21</v>
      </c>
      <c r="B722" s="1"/>
      <c r="C722" s="1"/>
      <c r="D722" s="45">
        <v>21</v>
      </c>
      <c r="E722" s="1"/>
      <c r="G722" s="45">
        <v>21</v>
      </c>
      <c r="H722" s="1"/>
      <c r="J722" s="1">
        <v>9</v>
      </c>
      <c r="K722" s="1"/>
      <c r="M722" s="57">
        <v>21</v>
      </c>
      <c r="N722" s="58"/>
      <c r="Q722" s="45"/>
      <c r="R722" s="1"/>
    </row>
    <row r="723" spans="1:18" ht="12.75">
      <c r="A723" s="45">
        <v>50</v>
      </c>
      <c r="B723" s="1"/>
      <c r="C723" s="1"/>
      <c r="D723" s="45">
        <v>50</v>
      </c>
      <c r="E723" s="1"/>
      <c r="G723" s="45">
        <v>50</v>
      </c>
      <c r="H723" s="1"/>
      <c r="J723" s="1">
        <v>13</v>
      </c>
      <c r="K723" s="1"/>
      <c r="M723" s="57">
        <v>50</v>
      </c>
      <c r="N723" s="58"/>
      <c r="Q723" s="45"/>
      <c r="R723" s="1"/>
    </row>
    <row r="724" spans="1:18" ht="12.75">
      <c r="A724" s="45">
        <v>10</v>
      </c>
      <c r="B724" s="1"/>
      <c r="C724" s="1"/>
      <c r="D724" s="45">
        <v>10</v>
      </c>
      <c r="E724" s="1"/>
      <c r="G724" s="45">
        <v>10</v>
      </c>
      <c r="H724" s="1"/>
      <c r="J724" s="1">
        <v>765</v>
      </c>
      <c r="K724" s="1"/>
      <c r="M724" s="57">
        <v>10</v>
      </c>
      <c r="N724" s="58"/>
      <c r="Q724" s="45"/>
      <c r="R724" s="1"/>
    </row>
    <row r="725" spans="1:18" ht="12.75">
      <c r="A725" s="45">
        <v>91</v>
      </c>
      <c r="B725" s="1"/>
      <c r="C725" s="1"/>
      <c r="D725" s="45">
        <v>91</v>
      </c>
      <c r="E725" s="1"/>
      <c r="G725" s="45">
        <v>91</v>
      </c>
      <c r="H725" s="1"/>
      <c r="J725" s="1">
        <v>136</v>
      </c>
      <c r="K725" s="1"/>
      <c r="M725" s="57">
        <v>91</v>
      </c>
      <c r="N725" s="58"/>
      <c r="Q725" s="45"/>
      <c r="R725" s="1"/>
    </row>
    <row r="726" spans="1:18" ht="12.75">
      <c r="A726" s="45">
        <v>63</v>
      </c>
      <c r="B726" s="1"/>
      <c r="C726" s="1"/>
      <c r="D726" s="45">
        <v>63</v>
      </c>
      <c r="E726" s="1"/>
      <c r="G726" s="45">
        <v>63</v>
      </c>
      <c r="H726" s="1"/>
      <c r="J726" s="1">
        <v>33</v>
      </c>
      <c r="K726" s="1"/>
      <c r="M726" s="57">
        <v>63</v>
      </c>
      <c r="N726" s="58"/>
      <c r="Q726" s="45"/>
      <c r="R726" s="1"/>
    </row>
    <row r="727" spans="1:18" ht="12.75">
      <c r="A727" s="45">
        <v>60</v>
      </c>
      <c r="B727" s="1"/>
      <c r="C727" s="1"/>
      <c r="D727" s="45">
        <v>60</v>
      </c>
      <c r="E727" s="1"/>
      <c r="G727" s="45">
        <v>60</v>
      </c>
      <c r="H727" s="1"/>
      <c r="J727" s="1">
        <v>3</v>
      </c>
      <c r="K727" s="1"/>
      <c r="M727" s="57">
        <v>60</v>
      </c>
      <c r="N727" s="58"/>
      <c r="Q727" s="45"/>
      <c r="R727" s="1"/>
    </row>
    <row r="728" spans="1:18" ht="12.75">
      <c r="A728" s="45">
        <v>6</v>
      </c>
      <c r="B728" s="1"/>
      <c r="C728" s="1"/>
      <c r="D728" s="45">
        <v>6</v>
      </c>
      <c r="E728" s="1"/>
      <c r="G728" s="45">
        <v>6</v>
      </c>
      <c r="H728" s="1"/>
      <c r="J728" s="1">
        <v>7</v>
      </c>
      <c r="K728" s="1"/>
      <c r="M728" s="57">
        <v>6</v>
      </c>
      <c r="N728" s="58"/>
      <c r="Q728" s="45"/>
      <c r="R728" s="1"/>
    </row>
    <row r="729" spans="1:18" ht="12.75">
      <c r="A729" s="45">
        <v>91</v>
      </c>
      <c r="B729" s="1"/>
      <c r="C729" s="1"/>
      <c r="D729" s="45">
        <v>91</v>
      </c>
      <c r="E729" s="1"/>
      <c r="G729" s="45">
        <v>91</v>
      </c>
      <c r="H729" s="1"/>
      <c r="J729" s="1">
        <v>20</v>
      </c>
      <c r="K729" s="1"/>
      <c r="M729" s="57">
        <v>91</v>
      </c>
      <c r="N729" s="58"/>
      <c r="Q729" s="45"/>
      <c r="R729" s="1"/>
    </row>
    <row r="730" spans="1:18" ht="12.75">
      <c r="A730" s="45">
        <v>35</v>
      </c>
      <c r="B730" s="1"/>
      <c r="C730" s="1"/>
      <c r="D730" s="45">
        <v>35</v>
      </c>
      <c r="E730" s="1"/>
      <c r="G730" s="45">
        <v>35</v>
      </c>
      <c r="H730" s="1"/>
      <c r="J730" s="1">
        <v>48</v>
      </c>
      <c r="K730" s="1"/>
      <c r="M730" s="57">
        <v>35</v>
      </c>
      <c r="N730" s="58"/>
      <c r="Q730" s="45"/>
      <c r="R730" s="1"/>
    </row>
    <row r="731" spans="1:18" ht="12.75">
      <c r="A731" s="45">
        <v>22</v>
      </c>
      <c r="B731" s="1"/>
      <c r="C731" s="1"/>
      <c r="D731" s="45">
        <v>22</v>
      </c>
      <c r="E731" s="1"/>
      <c r="G731" s="45">
        <v>22</v>
      </c>
      <c r="H731" s="1"/>
      <c r="J731" s="1">
        <v>70</v>
      </c>
      <c r="K731" s="1"/>
      <c r="M731" s="57">
        <v>22</v>
      </c>
      <c r="N731" s="58"/>
      <c r="Q731" s="45"/>
      <c r="R731" s="1"/>
    </row>
    <row r="732" spans="1:18" ht="12.75">
      <c r="A732" s="45">
        <v>36</v>
      </c>
      <c r="B732" s="1"/>
      <c r="C732" s="1"/>
      <c r="D732" s="45">
        <v>36</v>
      </c>
      <c r="E732" s="1"/>
      <c r="G732" s="45">
        <v>36</v>
      </c>
      <c r="H732" s="1"/>
      <c r="J732" s="1">
        <v>118</v>
      </c>
      <c r="K732" s="1"/>
      <c r="M732" s="57">
        <v>36</v>
      </c>
      <c r="N732" s="58"/>
      <c r="Q732" s="45"/>
      <c r="R732" s="1"/>
    </row>
    <row r="733" spans="1:18" ht="12.75">
      <c r="A733" s="45">
        <v>18</v>
      </c>
      <c r="B733" s="1"/>
      <c r="C733" s="1"/>
      <c r="D733" s="45">
        <v>18</v>
      </c>
      <c r="E733" s="1"/>
      <c r="G733" s="45">
        <v>18</v>
      </c>
      <c r="H733" s="1"/>
      <c r="J733" s="1">
        <v>11</v>
      </c>
      <c r="K733" s="1"/>
      <c r="M733" s="57">
        <v>18</v>
      </c>
      <c r="N733" s="58"/>
      <c r="Q733" s="45"/>
      <c r="R733" s="1"/>
    </row>
    <row r="734" spans="1:18" ht="12.75">
      <c r="A734" s="45">
        <v>28</v>
      </c>
      <c r="B734" s="1"/>
      <c r="C734" s="1"/>
      <c r="D734" s="45">
        <v>28</v>
      </c>
      <c r="E734" s="1"/>
      <c r="G734" s="45">
        <v>28</v>
      </c>
      <c r="H734" s="1"/>
      <c r="J734" s="1">
        <v>194</v>
      </c>
      <c r="K734" s="1"/>
      <c r="M734" s="57">
        <v>28</v>
      </c>
      <c r="N734" s="58"/>
      <c r="Q734" s="45"/>
      <c r="R734" s="1"/>
    </row>
    <row r="735" spans="1:18" ht="12.75">
      <c r="A735" s="45">
        <v>10</v>
      </c>
      <c r="B735" s="1"/>
      <c r="C735" s="1"/>
      <c r="D735" s="45">
        <v>10</v>
      </c>
      <c r="E735" s="1"/>
      <c r="G735" s="45">
        <v>10</v>
      </c>
      <c r="H735" s="1"/>
      <c r="J735" s="1">
        <v>121</v>
      </c>
      <c r="K735" s="1"/>
      <c r="M735" s="57">
        <v>10</v>
      </c>
      <c r="N735" s="58"/>
      <c r="Q735" s="45"/>
      <c r="R735" s="1"/>
    </row>
    <row r="736" spans="1:18" ht="12.75">
      <c r="A736" s="45">
        <v>12</v>
      </c>
      <c r="B736" s="1"/>
      <c r="C736" s="1"/>
      <c r="D736" s="45">
        <v>12</v>
      </c>
      <c r="E736" s="1"/>
      <c r="G736" s="45">
        <v>12</v>
      </c>
      <c r="H736" s="1"/>
      <c r="J736" s="1">
        <v>81</v>
      </c>
      <c r="K736" s="1"/>
      <c r="M736" s="57">
        <v>12</v>
      </c>
      <c r="N736" s="58"/>
      <c r="Q736" s="45"/>
      <c r="R736" s="1"/>
    </row>
    <row r="737" spans="1:18" ht="12.75">
      <c r="A737" s="45">
        <v>91</v>
      </c>
      <c r="B737" s="1"/>
      <c r="C737" s="1"/>
      <c r="D737" s="45">
        <v>91</v>
      </c>
      <c r="E737" s="1"/>
      <c r="G737" s="45">
        <v>91</v>
      </c>
      <c r="H737" s="1"/>
      <c r="J737" s="1">
        <v>57</v>
      </c>
      <c r="K737" s="1"/>
      <c r="M737" s="57">
        <v>91</v>
      </c>
      <c r="N737" s="58"/>
      <c r="Q737" s="45"/>
      <c r="R737" s="1"/>
    </row>
    <row r="738" spans="1:18" ht="12.75">
      <c r="A738" s="45">
        <v>48</v>
      </c>
      <c r="B738" s="1"/>
      <c r="C738" s="1"/>
      <c r="D738" s="45">
        <v>48</v>
      </c>
      <c r="E738" s="1"/>
      <c r="G738" s="45">
        <v>48</v>
      </c>
      <c r="H738" s="1"/>
      <c r="J738" s="1">
        <v>52</v>
      </c>
      <c r="K738" s="1"/>
      <c r="M738" s="57">
        <v>48</v>
      </c>
      <c r="N738" s="58"/>
      <c r="Q738" s="45"/>
      <c r="R738" s="1"/>
    </row>
    <row r="739" spans="1:18" ht="12.75">
      <c r="A739" s="45">
        <v>91</v>
      </c>
      <c r="B739" s="1"/>
      <c r="C739" s="1"/>
      <c r="D739" s="45">
        <v>91</v>
      </c>
      <c r="E739" s="1"/>
      <c r="G739" s="45">
        <v>91</v>
      </c>
      <c r="H739" s="1"/>
      <c r="J739" s="1">
        <v>11</v>
      </c>
      <c r="K739" s="1"/>
      <c r="M739" s="57">
        <v>91</v>
      </c>
      <c r="N739" s="58"/>
      <c r="Q739" s="45"/>
      <c r="R739" s="1"/>
    </row>
    <row r="740" spans="1:18" ht="12.75">
      <c r="A740" s="45">
        <v>37</v>
      </c>
      <c r="B740" s="1"/>
      <c r="C740" s="1"/>
      <c r="D740" s="45">
        <v>37</v>
      </c>
      <c r="E740" s="1"/>
      <c r="G740" s="45">
        <v>37</v>
      </c>
      <c r="H740" s="1"/>
      <c r="J740" s="1">
        <v>35</v>
      </c>
      <c r="K740" s="1"/>
      <c r="M740" s="57">
        <v>37</v>
      </c>
      <c r="N740" s="58"/>
      <c r="Q740" s="45"/>
      <c r="R740" s="1"/>
    </row>
    <row r="741" spans="1:18" ht="12.75">
      <c r="A741" s="45">
        <v>21</v>
      </c>
      <c r="B741" s="1"/>
      <c r="C741" s="1"/>
      <c r="D741" s="45">
        <v>21</v>
      </c>
      <c r="E741" s="1"/>
      <c r="G741" s="45">
        <v>21</v>
      </c>
      <c r="H741" s="1"/>
      <c r="J741" s="1">
        <v>88</v>
      </c>
      <c r="K741" s="1"/>
      <c r="M741" s="57">
        <v>21</v>
      </c>
      <c r="N741" s="58"/>
      <c r="Q741" s="45"/>
      <c r="R741" s="1"/>
    </row>
    <row r="742" spans="1:18" ht="12.75">
      <c r="A742" s="45">
        <v>20</v>
      </c>
      <c r="B742" s="1"/>
      <c r="C742" s="1"/>
      <c r="D742" s="45">
        <v>20</v>
      </c>
      <c r="E742" s="1"/>
      <c r="G742" s="45">
        <v>20</v>
      </c>
      <c r="H742" s="1"/>
      <c r="J742" s="1">
        <v>44</v>
      </c>
      <c r="K742" s="1"/>
      <c r="M742" s="57">
        <v>20</v>
      </c>
      <c r="N742" s="58"/>
      <c r="Q742" s="45"/>
      <c r="R742" s="1"/>
    </row>
    <row r="743" spans="1:18" ht="12.75">
      <c r="A743" s="45">
        <v>34</v>
      </c>
      <c r="B743" s="1"/>
      <c r="C743" s="1"/>
      <c r="D743" s="45">
        <v>34</v>
      </c>
      <c r="E743" s="1"/>
      <c r="G743" s="45">
        <v>34</v>
      </c>
      <c r="H743" s="1"/>
      <c r="J743" s="1">
        <v>25</v>
      </c>
      <c r="K743" s="1"/>
      <c r="M743" s="57">
        <v>34</v>
      </c>
      <c r="N743" s="58"/>
      <c r="Q743" s="45"/>
      <c r="R743" s="1"/>
    </row>
    <row r="744" spans="1:18" ht="12.75">
      <c r="A744" s="45">
        <v>1</v>
      </c>
      <c r="B744" s="1"/>
      <c r="C744" s="1"/>
      <c r="D744" s="45">
        <v>1</v>
      </c>
      <c r="E744" s="1"/>
      <c r="G744" s="45">
        <v>1</v>
      </c>
      <c r="H744" s="1"/>
      <c r="J744" s="1">
        <v>660</v>
      </c>
      <c r="K744" s="1"/>
      <c r="M744" s="57">
        <v>1</v>
      </c>
      <c r="N744" s="58"/>
      <c r="Q744" s="45"/>
      <c r="R744" s="1"/>
    </row>
    <row r="745" spans="1:18" ht="12.75">
      <c r="A745" s="45">
        <v>21</v>
      </c>
      <c r="B745" s="1"/>
      <c r="C745" s="1"/>
      <c r="D745" s="45">
        <v>21</v>
      </c>
      <c r="E745" s="1"/>
      <c r="G745" s="45">
        <v>21</v>
      </c>
      <c r="H745" s="1"/>
      <c r="J745" s="1">
        <v>32</v>
      </c>
      <c r="K745" s="1"/>
      <c r="M745" s="57">
        <v>21</v>
      </c>
      <c r="N745" s="58"/>
      <c r="Q745" s="45"/>
      <c r="R745" s="1"/>
    </row>
    <row r="746" spans="1:18" ht="12.75">
      <c r="A746" s="45">
        <v>16</v>
      </c>
      <c r="B746" s="1"/>
      <c r="C746" s="1"/>
      <c r="D746" s="45">
        <v>16</v>
      </c>
      <c r="E746" s="1"/>
      <c r="G746" s="45">
        <v>16</v>
      </c>
      <c r="H746" s="1"/>
      <c r="J746" s="1">
        <v>24</v>
      </c>
      <c r="K746" s="1"/>
      <c r="M746" s="57">
        <v>16</v>
      </c>
      <c r="N746" s="58"/>
      <c r="Q746" s="45"/>
      <c r="R746" s="1"/>
    </row>
    <row r="747" spans="1:18" ht="12.75">
      <c r="A747" s="45">
        <v>19</v>
      </c>
      <c r="B747" s="1"/>
      <c r="C747" s="1"/>
      <c r="D747" s="45">
        <v>19</v>
      </c>
      <c r="E747" s="1"/>
      <c r="G747" s="45">
        <v>19</v>
      </c>
      <c r="H747" s="1"/>
      <c r="J747" s="1">
        <v>22</v>
      </c>
      <c r="K747" s="1"/>
      <c r="M747" s="57">
        <v>19</v>
      </c>
      <c r="N747" s="58"/>
      <c r="Q747" s="45"/>
      <c r="R747" s="1"/>
    </row>
    <row r="748" spans="1:18" ht="12.75">
      <c r="A748" s="45">
        <v>20</v>
      </c>
      <c r="B748" s="1"/>
      <c r="C748" s="1"/>
      <c r="D748" s="45">
        <v>20</v>
      </c>
      <c r="E748" s="1"/>
      <c r="G748" s="45">
        <v>20</v>
      </c>
      <c r="H748" s="1"/>
      <c r="J748" s="1">
        <v>33</v>
      </c>
      <c r="K748" s="1"/>
      <c r="M748" s="57">
        <v>20</v>
      </c>
      <c r="N748" s="58"/>
      <c r="Q748" s="45"/>
      <c r="R748" s="1"/>
    </row>
    <row r="749" spans="1:18" ht="12.75">
      <c r="A749" s="45">
        <v>35</v>
      </c>
      <c r="B749" s="1"/>
      <c r="C749" s="1"/>
      <c r="D749" s="45">
        <v>35</v>
      </c>
      <c r="E749" s="1"/>
      <c r="G749" s="45">
        <v>35</v>
      </c>
      <c r="H749" s="1"/>
      <c r="J749" s="1">
        <v>8</v>
      </c>
      <c r="K749" s="1"/>
      <c r="M749" s="57">
        <v>35</v>
      </c>
      <c r="N749" s="58"/>
      <c r="Q749" s="45"/>
      <c r="R749" s="1"/>
    </row>
    <row r="750" spans="1:18" ht="12.75">
      <c r="A750" s="45">
        <v>26</v>
      </c>
      <c r="B750" s="1"/>
      <c r="C750" s="1"/>
      <c r="D750" s="45">
        <v>26</v>
      </c>
      <c r="E750" s="1"/>
      <c r="G750" s="45">
        <v>26</v>
      </c>
      <c r="H750" s="1"/>
      <c r="J750" s="1">
        <v>33</v>
      </c>
      <c r="K750" s="1"/>
      <c r="M750" s="57">
        <v>26</v>
      </c>
      <c r="N750" s="58"/>
      <c r="Q750" s="45"/>
      <c r="R750" s="1"/>
    </row>
    <row r="751" spans="1:18" ht="12.75">
      <c r="A751" s="45">
        <v>182</v>
      </c>
      <c r="B751" s="1"/>
      <c r="C751" s="1"/>
      <c r="D751" s="45">
        <v>182</v>
      </c>
      <c r="E751" s="1"/>
      <c r="G751" s="45">
        <v>182</v>
      </c>
      <c r="H751" s="1"/>
      <c r="J751" s="1">
        <v>0</v>
      </c>
      <c r="K751" s="1"/>
      <c r="M751" s="57">
        <v>182</v>
      </c>
      <c r="N751" s="58"/>
      <c r="Q751" s="45"/>
      <c r="R751" s="1"/>
    </row>
    <row r="752" spans="1:18" ht="12.75">
      <c r="A752" s="45">
        <v>26</v>
      </c>
      <c r="B752" s="1"/>
      <c r="C752" s="1"/>
      <c r="D752" s="45">
        <v>26</v>
      </c>
      <c r="E752" s="1"/>
      <c r="G752" s="45">
        <v>26</v>
      </c>
      <c r="H752" s="1"/>
      <c r="J752" s="1">
        <v>117</v>
      </c>
      <c r="K752" s="1"/>
      <c r="M752" s="57">
        <v>26</v>
      </c>
      <c r="N752" s="58"/>
      <c r="Q752" s="45"/>
      <c r="R752" s="1"/>
    </row>
    <row r="753" spans="1:18" ht="12.75">
      <c r="A753" s="45">
        <v>1</v>
      </c>
      <c r="B753" s="1"/>
      <c r="C753" s="1"/>
      <c r="D753" s="45">
        <v>1</v>
      </c>
      <c r="E753" s="1"/>
      <c r="G753" s="45">
        <v>1</v>
      </c>
      <c r="H753" s="1"/>
      <c r="J753" s="1">
        <v>15</v>
      </c>
      <c r="K753" s="1"/>
      <c r="M753" s="57">
        <v>1</v>
      </c>
      <c r="N753" s="58"/>
      <c r="Q753" s="45"/>
      <c r="R753" s="1"/>
    </row>
    <row r="754" spans="1:18" ht="12.75">
      <c r="A754" s="45">
        <v>26</v>
      </c>
      <c r="B754" s="1"/>
      <c r="C754" s="1"/>
      <c r="D754" s="45">
        <v>26</v>
      </c>
      <c r="E754" s="1"/>
      <c r="G754" s="45">
        <v>26</v>
      </c>
      <c r="H754" s="1"/>
      <c r="J754" s="1">
        <v>19</v>
      </c>
      <c r="K754" s="1"/>
      <c r="M754" s="57">
        <v>26</v>
      </c>
      <c r="N754" s="58"/>
      <c r="Q754" s="45"/>
      <c r="R754" s="1"/>
    </row>
    <row r="755" spans="1:18" ht="12.75">
      <c r="A755" s="45">
        <v>13</v>
      </c>
      <c r="B755" s="1"/>
      <c r="C755" s="1"/>
      <c r="D755" s="45">
        <v>13</v>
      </c>
      <c r="E755" s="1"/>
      <c r="G755" s="45">
        <v>13</v>
      </c>
      <c r="H755" s="1"/>
      <c r="J755" s="1">
        <v>1</v>
      </c>
      <c r="K755" s="1"/>
      <c r="M755" s="57">
        <v>13</v>
      </c>
      <c r="N755" s="58"/>
      <c r="Q755" s="45"/>
      <c r="R755" s="1"/>
    </row>
    <row r="756" spans="1:18" ht="12.75">
      <c r="A756" s="45">
        <v>35</v>
      </c>
      <c r="B756" s="1"/>
      <c r="C756" s="1"/>
      <c r="D756" s="45">
        <v>35</v>
      </c>
      <c r="E756" s="1"/>
      <c r="G756" s="45">
        <v>35</v>
      </c>
      <c r="H756" s="1"/>
      <c r="J756" s="1">
        <v>1</v>
      </c>
      <c r="K756" s="1"/>
      <c r="M756" s="57">
        <v>35</v>
      </c>
      <c r="N756" s="58"/>
      <c r="Q756" s="45"/>
      <c r="R756" s="1"/>
    </row>
    <row r="757" spans="1:18" ht="12.75">
      <c r="A757" s="45">
        <v>46</v>
      </c>
      <c r="B757" s="1"/>
      <c r="C757" s="1"/>
      <c r="D757" s="45">
        <v>46</v>
      </c>
      <c r="E757" s="1"/>
      <c r="G757" s="45">
        <v>46</v>
      </c>
      <c r="H757" s="1"/>
      <c r="J757" s="1">
        <v>56</v>
      </c>
      <c r="K757" s="1"/>
      <c r="M757" s="57">
        <v>46</v>
      </c>
      <c r="N757" s="58"/>
      <c r="Q757" s="45"/>
      <c r="R757" s="1"/>
    </row>
    <row r="758" spans="1:18" ht="12.75">
      <c r="A758" s="45">
        <v>43</v>
      </c>
      <c r="B758" s="1"/>
      <c r="C758" s="1"/>
      <c r="D758" s="45">
        <v>43</v>
      </c>
      <c r="E758" s="1"/>
      <c r="G758" s="45">
        <v>43</v>
      </c>
      <c r="H758" s="1"/>
      <c r="J758" s="1">
        <v>66</v>
      </c>
      <c r="K758" s="1"/>
      <c r="M758" s="57">
        <v>43</v>
      </c>
      <c r="N758" s="58"/>
      <c r="Q758" s="45"/>
      <c r="R758" s="1"/>
    </row>
    <row r="759" spans="1:18" ht="12.75">
      <c r="A759" s="45">
        <v>14</v>
      </c>
      <c r="B759" s="1"/>
      <c r="C759" s="1"/>
      <c r="D759" s="45">
        <v>14</v>
      </c>
      <c r="E759" s="1"/>
      <c r="G759" s="45">
        <v>14</v>
      </c>
      <c r="H759" s="1"/>
      <c r="J759" s="1">
        <v>49</v>
      </c>
      <c r="K759" s="1"/>
      <c r="M759" s="57">
        <v>14</v>
      </c>
      <c r="N759" s="58"/>
      <c r="Q759" s="45"/>
      <c r="R759" s="1"/>
    </row>
    <row r="760" spans="1:18" ht="12.75">
      <c r="A760" s="45">
        <v>1</v>
      </c>
      <c r="B760" s="1"/>
      <c r="C760" s="1"/>
      <c r="D760" s="45">
        <v>1</v>
      </c>
      <c r="E760" s="1"/>
      <c r="G760" s="45">
        <v>1</v>
      </c>
      <c r="H760" s="1"/>
      <c r="J760" s="1">
        <v>74</v>
      </c>
      <c r="K760" s="1"/>
      <c r="M760" s="57">
        <v>1</v>
      </c>
      <c r="N760" s="58"/>
      <c r="Q760" s="45"/>
      <c r="R760" s="1"/>
    </row>
    <row r="761" spans="1:18" ht="12.75">
      <c r="A761" s="45">
        <v>3</v>
      </c>
      <c r="B761" s="1"/>
      <c r="C761" s="1"/>
      <c r="D761" s="45">
        <v>3</v>
      </c>
      <c r="E761" s="1"/>
      <c r="G761" s="45">
        <v>3</v>
      </c>
      <c r="H761" s="1"/>
      <c r="J761" s="1">
        <v>177</v>
      </c>
      <c r="K761" s="1"/>
      <c r="M761" s="57">
        <v>3</v>
      </c>
      <c r="N761" s="58"/>
      <c r="Q761" s="45"/>
      <c r="R761" s="1"/>
    </row>
    <row r="762" spans="1:18" ht="12.75">
      <c r="A762" s="45">
        <v>91</v>
      </c>
      <c r="B762" s="1"/>
      <c r="C762" s="1"/>
      <c r="D762" s="45">
        <v>91</v>
      </c>
      <c r="E762" s="1"/>
      <c r="G762" s="45">
        <v>91</v>
      </c>
      <c r="H762" s="1"/>
      <c r="J762" s="1">
        <v>220</v>
      </c>
      <c r="K762" s="1"/>
      <c r="M762" s="57">
        <v>91</v>
      </c>
      <c r="N762" s="58"/>
      <c r="Q762" s="45"/>
      <c r="R762" s="1"/>
    </row>
    <row r="763" spans="1:18" ht="12.75">
      <c r="A763" s="45">
        <v>40</v>
      </c>
      <c r="B763" s="1"/>
      <c r="C763" s="1"/>
      <c r="D763" s="45">
        <v>40</v>
      </c>
      <c r="E763" s="1"/>
      <c r="G763" s="45">
        <v>40</v>
      </c>
      <c r="H763" s="1"/>
      <c r="J763" s="1">
        <v>92</v>
      </c>
      <c r="K763" s="1"/>
      <c r="M763" s="57">
        <v>40</v>
      </c>
      <c r="N763" s="58"/>
      <c r="Q763" s="45"/>
      <c r="R763" s="1"/>
    </row>
    <row r="764" spans="1:18" ht="12.75">
      <c r="A764" s="45">
        <v>37</v>
      </c>
      <c r="B764" s="1"/>
      <c r="C764" s="1"/>
      <c r="D764" s="45">
        <v>37</v>
      </c>
      <c r="E764" s="1"/>
      <c r="G764" s="45">
        <v>37</v>
      </c>
      <c r="H764" s="1"/>
      <c r="J764" s="1">
        <v>146</v>
      </c>
      <c r="K764" s="1"/>
      <c r="M764" s="57">
        <v>37</v>
      </c>
      <c r="N764" s="58"/>
      <c r="Q764" s="45"/>
      <c r="R764" s="1"/>
    </row>
    <row r="765" spans="1:18" ht="12.75">
      <c r="A765" s="45">
        <v>9</v>
      </c>
      <c r="B765" s="1"/>
      <c r="C765" s="1"/>
      <c r="D765" s="45">
        <v>9</v>
      </c>
      <c r="E765" s="1"/>
      <c r="G765" s="45">
        <v>9</v>
      </c>
      <c r="H765" s="1"/>
      <c r="J765" s="1">
        <v>40</v>
      </c>
      <c r="K765" s="1"/>
      <c r="M765" s="57">
        <v>9</v>
      </c>
      <c r="N765" s="58"/>
      <c r="Q765" s="45"/>
      <c r="R765" s="1"/>
    </row>
    <row r="766" spans="1:18" ht="12.75">
      <c r="A766" s="45">
        <v>60</v>
      </c>
      <c r="B766" s="1"/>
      <c r="C766" s="1"/>
      <c r="D766" s="45">
        <v>60</v>
      </c>
      <c r="E766" s="1"/>
      <c r="G766" s="45">
        <v>60</v>
      </c>
      <c r="H766" s="1"/>
      <c r="J766" s="1">
        <v>190</v>
      </c>
      <c r="K766" s="1"/>
      <c r="M766" s="57">
        <v>60</v>
      </c>
      <c r="N766" s="58"/>
      <c r="Q766" s="45"/>
      <c r="R766" s="1"/>
    </row>
    <row r="767" spans="1:18" ht="12.75">
      <c r="A767" s="45">
        <v>363</v>
      </c>
      <c r="B767" s="1"/>
      <c r="C767" s="1"/>
      <c r="D767" s="45">
        <v>363</v>
      </c>
      <c r="E767" s="1"/>
      <c r="G767" s="45">
        <v>363</v>
      </c>
      <c r="H767" s="1"/>
      <c r="J767" s="1">
        <v>11</v>
      </c>
      <c r="K767" s="1"/>
      <c r="M767" s="57">
        <v>363</v>
      </c>
      <c r="N767" s="58"/>
      <c r="Q767" s="45"/>
      <c r="R767" s="1"/>
    </row>
    <row r="768" spans="1:18" ht="12.75">
      <c r="A768" s="45">
        <v>1</v>
      </c>
      <c r="B768" s="1"/>
      <c r="C768" s="1"/>
      <c r="D768" s="45">
        <v>1</v>
      </c>
      <c r="E768" s="1"/>
      <c r="G768" s="45">
        <v>1</v>
      </c>
      <c r="H768" s="1"/>
      <c r="J768" s="1">
        <v>120</v>
      </c>
      <c r="K768" s="1"/>
      <c r="M768" s="57">
        <v>1</v>
      </c>
      <c r="N768" s="58"/>
      <c r="Q768" s="45"/>
      <c r="R768" s="1"/>
    </row>
    <row r="769" spans="1:18" ht="12.75">
      <c r="A769" s="45">
        <v>91</v>
      </c>
      <c r="B769" s="1"/>
      <c r="C769" s="1"/>
      <c r="D769" s="45">
        <v>91</v>
      </c>
      <c r="E769" s="1"/>
      <c r="G769" s="45">
        <v>91</v>
      </c>
      <c r="H769" s="1"/>
      <c r="J769" s="1">
        <v>100</v>
      </c>
      <c r="K769" s="1"/>
      <c r="M769" s="57">
        <v>91</v>
      </c>
      <c r="N769" s="58"/>
      <c r="Q769" s="45"/>
      <c r="R769" s="1"/>
    </row>
    <row r="770" spans="1:18" ht="12.75">
      <c r="A770" s="45">
        <v>91</v>
      </c>
      <c r="B770" s="1"/>
      <c r="C770" s="1"/>
      <c r="D770" s="45">
        <v>91</v>
      </c>
      <c r="E770" s="1"/>
      <c r="G770" s="45">
        <v>91</v>
      </c>
      <c r="H770" s="1"/>
      <c r="J770" s="1">
        <v>130</v>
      </c>
      <c r="K770" s="1"/>
      <c r="M770" s="57">
        <v>91</v>
      </c>
      <c r="N770" s="58"/>
      <c r="Q770" s="45"/>
      <c r="R770" s="1"/>
    </row>
    <row r="771" spans="1:18" ht="12.75">
      <c r="A771" s="45">
        <v>91</v>
      </c>
      <c r="B771" s="1"/>
      <c r="C771" s="1"/>
      <c r="D771" s="45">
        <v>91</v>
      </c>
      <c r="E771" s="1"/>
      <c r="G771" s="45">
        <v>91</v>
      </c>
      <c r="H771" s="1"/>
      <c r="J771" s="1">
        <v>97</v>
      </c>
      <c r="K771" s="1"/>
      <c r="M771" s="57">
        <v>91</v>
      </c>
      <c r="N771" s="58"/>
      <c r="Q771" s="45"/>
      <c r="R771" s="1"/>
    </row>
    <row r="772" spans="1:18" ht="12.75">
      <c r="A772" s="45">
        <v>5</v>
      </c>
      <c r="B772" s="1"/>
      <c r="C772" s="1"/>
      <c r="D772" s="45">
        <v>5</v>
      </c>
      <c r="E772" s="1"/>
      <c r="G772" s="45">
        <v>5</v>
      </c>
      <c r="H772" s="1"/>
      <c r="J772" s="1">
        <v>43</v>
      </c>
      <c r="K772" s="1"/>
      <c r="M772" s="57">
        <v>5</v>
      </c>
      <c r="N772" s="58"/>
      <c r="Q772" s="45"/>
      <c r="R772" s="1"/>
    </row>
    <row r="773" spans="1:18" ht="12.75">
      <c r="A773" s="45">
        <v>16</v>
      </c>
      <c r="B773" s="1"/>
      <c r="C773" s="1"/>
      <c r="D773" s="45">
        <v>16</v>
      </c>
      <c r="E773" s="1"/>
      <c r="G773" s="45">
        <v>16</v>
      </c>
      <c r="H773" s="1"/>
      <c r="J773" s="1">
        <v>80</v>
      </c>
      <c r="K773" s="1"/>
      <c r="M773" s="57">
        <v>16</v>
      </c>
      <c r="N773" s="58"/>
      <c r="Q773" s="45"/>
      <c r="R773" s="1"/>
    </row>
    <row r="774" spans="1:18" ht="12.75">
      <c r="A774" s="45">
        <v>91</v>
      </c>
      <c r="B774" s="1"/>
      <c r="C774" s="1"/>
      <c r="D774" s="45">
        <v>91</v>
      </c>
      <c r="E774" s="1"/>
      <c r="G774" s="45">
        <v>91</v>
      </c>
      <c r="H774" s="1"/>
      <c r="J774" s="1">
        <v>46</v>
      </c>
      <c r="K774" s="1"/>
      <c r="M774" s="57">
        <v>91</v>
      </c>
      <c r="N774" s="58"/>
      <c r="Q774" s="45"/>
      <c r="R774" s="1"/>
    </row>
    <row r="775" spans="1:18" ht="12.75">
      <c r="A775" s="45">
        <v>25</v>
      </c>
      <c r="B775" s="1"/>
      <c r="C775" s="1"/>
      <c r="D775" s="45">
        <v>25</v>
      </c>
      <c r="E775" s="1"/>
      <c r="G775" s="45">
        <v>25</v>
      </c>
      <c r="H775" s="1"/>
      <c r="J775" s="1">
        <v>9</v>
      </c>
      <c r="K775" s="1"/>
      <c r="M775" s="57">
        <v>25</v>
      </c>
      <c r="N775" s="58"/>
      <c r="Q775" s="45"/>
      <c r="R775" s="1"/>
    </row>
    <row r="776" spans="1:18" ht="12.75">
      <c r="A776" s="45">
        <v>30</v>
      </c>
      <c r="B776" s="1"/>
      <c r="C776" s="1"/>
      <c r="D776" s="45">
        <v>30</v>
      </c>
      <c r="E776" s="1"/>
      <c r="G776" s="45">
        <v>30</v>
      </c>
      <c r="H776" s="1"/>
      <c r="J776" s="1">
        <v>21</v>
      </c>
      <c r="K776" s="1"/>
      <c r="M776" s="57">
        <v>30</v>
      </c>
      <c r="N776" s="58"/>
      <c r="Q776" s="45"/>
      <c r="R776" s="1"/>
    </row>
    <row r="777" spans="1:18" ht="12.75">
      <c r="A777" s="45">
        <v>36</v>
      </c>
      <c r="B777" s="1"/>
      <c r="C777" s="1"/>
      <c r="D777" s="45">
        <v>36</v>
      </c>
      <c r="E777" s="1"/>
      <c r="G777" s="45">
        <v>36</v>
      </c>
      <c r="H777" s="1"/>
      <c r="J777" s="1">
        <v>80</v>
      </c>
      <c r="K777" s="1"/>
      <c r="M777" s="57">
        <v>36</v>
      </c>
      <c r="N777" s="58"/>
      <c r="Q777" s="45"/>
      <c r="R777" s="1"/>
    </row>
    <row r="778" spans="1:18" ht="12.75">
      <c r="A778" s="45">
        <v>43</v>
      </c>
      <c r="B778" s="1"/>
      <c r="C778" s="1"/>
      <c r="D778" s="45">
        <v>43</v>
      </c>
      <c r="E778" s="1"/>
      <c r="G778" s="45">
        <v>43</v>
      </c>
      <c r="H778" s="1"/>
      <c r="J778" s="1">
        <v>200</v>
      </c>
      <c r="K778" s="1"/>
      <c r="M778" s="57">
        <v>43</v>
      </c>
      <c r="N778" s="58"/>
      <c r="Q778" s="45"/>
      <c r="R778" s="1"/>
    </row>
    <row r="779" spans="1:18" ht="12.75">
      <c r="A779" s="45">
        <v>33</v>
      </c>
      <c r="B779" s="1"/>
      <c r="C779" s="1"/>
      <c r="D779" s="45">
        <v>33</v>
      </c>
      <c r="E779" s="1"/>
      <c r="G779" s="45">
        <v>33</v>
      </c>
      <c r="H779" s="1"/>
      <c r="J779" s="1">
        <v>19</v>
      </c>
      <c r="K779" s="1"/>
      <c r="M779" s="57">
        <v>33</v>
      </c>
      <c r="N779" s="58"/>
      <c r="Q779" s="45"/>
      <c r="R779" s="1"/>
    </row>
    <row r="780" spans="1:18" ht="12.75">
      <c r="A780" s="45">
        <v>29</v>
      </c>
      <c r="B780" s="1"/>
      <c r="C780" s="1"/>
      <c r="D780" s="45">
        <v>29</v>
      </c>
      <c r="E780" s="1"/>
      <c r="G780" s="45">
        <v>29</v>
      </c>
      <c r="H780" s="1"/>
      <c r="J780" s="1">
        <v>134</v>
      </c>
      <c r="K780" s="1"/>
      <c r="M780" s="57">
        <v>29</v>
      </c>
      <c r="N780" s="58"/>
      <c r="Q780" s="45"/>
      <c r="R780" s="1"/>
    </row>
    <row r="781" spans="1:18" ht="12.75">
      <c r="A781" s="45">
        <v>16</v>
      </c>
      <c r="B781" s="1"/>
      <c r="C781" s="1"/>
      <c r="D781" s="45">
        <v>16</v>
      </c>
      <c r="E781" s="1"/>
      <c r="G781" s="45">
        <v>16</v>
      </c>
      <c r="H781" s="1"/>
      <c r="J781" s="1">
        <v>212</v>
      </c>
      <c r="K781" s="1"/>
      <c r="M781" s="57">
        <v>16</v>
      </c>
      <c r="N781" s="58"/>
      <c r="Q781" s="45"/>
      <c r="R781" s="1"/>
    </row>
    <row r="782" spans="1:18" ht="12.75">
      <c r="A782" s="45">
        <v>14</v>
      </c>
      <c r="B782" s="1"/>
      <c r="C782" s="1"/>
      <c r="D782" s="45">
        <v>14</v>
      </c>
      <c r="E782" s="1"/>
      <c r="G782" s="45">
        <v>14</v>
      </c>
      <c r="H782" s="1"/>
      <c r="J782" s="1">
        <v>33</v>
      </c>
      <c r="K782" s="1"/>
      <c r="M782" s="57">
        <v>14</v>
      </c>
      <c r="N782" s="58"/>
      <c r="Q782" s="45"/>
      <c r="R782" s="1"/>
    </row>
    <row r="783" spans="1:18" ht="12.75">
      <c r="A783" s="45">
        <v>43</v>
      </c>
      <c r="B783" s="1"/>
      <c r="C783" s="1"/>
      <c r="D783" s="45">
        <v>43</v>
      </c>
      <c r="E783" s="1"/>
      <c r="G783" s="45">
        <v>43</v>
      </c>
      <c r="H783" s="1"/>
      <c r="J783" s="1">
        <v>570</v>
      </c>
      <c r="K783" s="1"/>
      <c r="M783" s="57">
        <v>43</v>
      </c>
      <c r="N783" s="58"/>
      <c r="Q783" s="45"/>
      <c r="R783" s="1"/>
    </row>
    <row r="784" spans="1:18" ht="12.75">
      <c r="A784" s="45">
        <v>7</v>
      </c>
      <c r="B784" s="1"/>
      <c r="C784" s="1"/>
      <c r="D784" s="45">
        <v>7</v>
      </c>
      <c r="E784" s="1"/>
      <c r="G784" s="45">
        <v>7</v>
      </c>
      <c r="H784" s="1"/>
      <c r="J784" s="1">
        <v>41</v>
      </c>
      <c r="K784" s="1"/>
      <c r="M784" s="57">
        <v>7</v>
      </c>
      <c r="N784" s="58"/>
      <c r="Q784" s="45"/>
      <c r="R784" s="1"/>
    </row>
    <row r="785" spans="1:18" ht="12.75">
      <c r="A785" s="45">
        <v>30</v>
      </c>
      <c r="B785" s="1"/>
      <c r="C785" s="1"/>
      <c r="D785" s="45">
        <v>30</v>
      </c>
      <c r="E785" s="1"/>
      <c r="G785" s="45">
        <v>30</v>
      </c>
      <c r="H785" s="1"/>
      <c r="J785" s="1">
        <v>86</v>
      </c>
      <c r="K785" s="1"/>
      <c r="M785" s="57">
        <v>30</v>
      </c>
      <c r="N785" s="58"/>
      <c r="Q785" s="45"/>
      <c r="R785" s="1"/>
    </row>
    <row r="786" spans="1:18" ht="12.75">
      <c r="A786" s="45">
        <v>33</v>
      </c>
      <c r="B786" s="1"/>
      <c r="C786" s="1"/>
      <c r="D786" s="45">
        <v>33</v>
      </c>
      <c r="E786" s="1"/>
      <c r="G786" s="45">
        <v>33</v>
      </c>
      <c r="H786" s="1"/>
      <c r="J786" s="1">
        <v>20</v>
      </c>
      <c r="K786" s="1"/>
      <c r="M786" s="57">
        <v>33</v>
      </c>
      <c r="N786" s="58"/>
      <c r="Q786" s="45"/>
      <c r="R786" s="1"/>
    </row>
    <row r="787" spans="1:18" ht="12.75">
      <c r="A787" s="45">
        <v>91</v>
      </c>
      <c r="B787" s="1"/>
      <c r="C787" s="1"/>
      <c r="D787" s="45">
        <v>91</v>
      </c>
      <c r="E787" s="1"/>
      <c r="G787" s="45">
        <v>91</v>
      </c>
      <c r="H787" s="1"/>
      <c r="J787" s="1">
        <v>2</v>
      </c>
      <c r="K787" s="1"/>
      <c r="M787" s="57">
        <v>91</v>
      </c>
      <c r="N787" s="58"/>
      <c r="Q787" s="45"/>
      <c r="R787" s="1"/>
    </row>
    <row r="788" spans="1:18" ht="12.75">
      <c r="A788" s="45">
        <v>48</v>
      </c>
      <c r="B788" s="1"/>
      <c r="C788" s="1"/>
      <c r="D788" s="45">
        <v>48</v>
      </c>
      <c r="E788" s="1"/>
      <c r="G788" s="45">
        <v>48</v>
      </c>
      <c r="H788" s="1"/>
      <c r="J788" s="1">
        <v>8</v>
      </c>
      <c r="K788" s="1"/>
      <c r="M788" s="57">
        <v>48</v>
      </c>
      <c r="N788" s="58"/>
      <c r="Q788" s="45"/>
      <c r="R788" s="1"/>
    </row>
    <row r="789" spans="1:18" ht="12.75">
      <c r="A789" s="45">
        <v>24</v>
      </c>
      <c r="B789" s="1"/>
      <c r="C789" s="1"/>
      <c r="D789" s="45">
        <v>24</v>
      </c>
      <c r="E789" s="1"/>
      <c r="G789" s="45">
        <v>24</v>
      </c>
      <c r="H789" s="1"/>
      <c r="J789" s="1">
        <v>4</v>
      </c>
      <c r="K789" s="1"/>
      <c r="M789" s="57">
        <v>24</v>
      </c>
      <c r="N789" s="58"/>
      <c r="Q789" s="45"/>
      <c r="R789" s="1"/>
    </row>
    <row r="790" spans="1:18" ht="12.75">
      <c r="A790" s="45">
        <v>91</v>
      </c>
      <c r="B790" s="1"/>
      <c r="C790" s="1"/>
      <c r="D790" s="45">
        <v>91</v>
      </c>
      <c r="E790" s="1"/>
      <c r="G790" s="45">
        <v>91</v>
      </c>
      <c r="H790" s="1"/>
      <c r="J790" s="1">
        <v>8</v>
      </c>
      <c r="K790" s="1"/>
      <c r="M790" s="57">
        <v>91</v>
      </c>
      <c r="N790" s="58"/>
      <c r="Q790" s="45"/>
      <c r="R790" s="1"/>
    </row>
    <row r="791" spans="1:18" ht="12.75">
      <c r="A791" s="45">
        <v>182</v>
      </c>
      <c r="B791" s="1"/>
      <c r="C791" s="1"/>
      <c r="D791" s="45">
        <v>182</v>
      </c>
      <c r="E791" s="1"/>
      <c r="G791" s="45">
        <v>182</v>
      </c>
      <c r="H791" s="1"/>
      <c r="J791" s="1">
        <v>48</v>
      </c>
      <c r="K791" s="1"/>
      <c r="M791" s="57">
        <v>182</v>
      </c>
      <c r="N791" s="58"/>
      <c r="Q791" s="45"/>
      <c r="R791" s="1"/>
    </row>
    <row r="792" spans="1:18" ht="12.75">
      <c r="A792" s="45">
        <v>36</v>
      </c>
      <c r="B792" s="1"/>
      <c r="C792" s="1"/>
      <c r="D792" s="45">
        <v>36</v>
      </c>
      <c r="E792" s="1"/>
      <c r="G792" s="45">
        <v>36</v>
      </c>
      <c r="H792" s="1"/>
      <c r="J792" s="1">
        <v>87</v>
      </c>
      <c r="K792" s="1"/>
      <c r="M792" s="57">
        <v>36</v>
      </c>
      <c r="N792" s="58"/>
      <c r="Q792" s="45"/>
      <c r="R792" s="1"/>
    </row>
    <row r="793" spans="1:18" ht="12.75">
      <c r="A793" s="45">
        <v>25</v>
      </c>
      <c r="B793" s="1"/>
      <c r="C793" s="1"/>
      <c r="D793" s="45">
        <v>25</v>
      </c>
      <c r="E793" s="1"/>
      <c r="G793" s="45">
        <v>25</v>
      </c>
      <c r="H793" s="1"/>
      <c r="J793" s="1">
        <v>56</v>
      </c>
      <c r="K793" s="1"/>
      <c r="M793" s="57">
        <v>25</v>
      </c>
      <c r="N793" s="58"/>
      <c r="Q793" s="45"/>
      <c r="R793" s="1"/>
    </row>
    <row r="794" spans="1:18" ht="12.75">
      <c r="A794" s="45">
        <v>42</v>
      </c>
      <c r="B794" s="1"/>
      <c r="C794" s="1"/>
      <c r="D794" s="45">
        <v>42</v>
      </c>
      <c r="E794" s="1"/>
      <c r="G794" s="45">
        <v>42</v>
      </c>
      <c r="H794" s="1"/>
      <c r="J794" s="1">
        <v>195</v>
      </c>
      <c r="K794" s="1"/>
      <c r="M794" s="57">
        <v>42</v>
      </c>
      <c r="N794" s="58"/>
      <c r="Q794" s="45"/>
      <c r="R794" s="1"/>
    </row>
    <row r="795" spans="1:18" ht="12.75">
      <c r="A795" s="45">
        <v>182</v>
      </c>
      <c r="B795" s="1"/>
      <c r="C795" s="1"/>
      <c r="D795" s="45">
        <v>182</v>
      </c>
      <c r="E795" s="1"/>
      <c r="G795" s="45">
        <v>182</v>
      </c>
      <c r="H795" s="1"/>
      <c r="J795" s="1">
        <v>30</v>
      </c>
      <c r="K795" s="1"/>
      <c r="M795" s="57">
        <v>182</v>
      </c>
      <c r="N795" s="58"/>
      <c r="Q795" s="45"/>
      <c r="R795" s="1"/>
    </row>
    <row r="796" spans="1:18" ht="12.75">
      <c r="A796" s="45">
        <v>182</v>
      </c>
      <c r="B796" s="1"/>
      <c r="C796" s="1"/>
      <c r="D796" s="45">
        <v>182</v>
      </c>
      <c r="E796" s="1"/>
      <c r="G796" s="45">
        <v>182</v>
      </c>
      <c r="H796" s="1"/>
      <c r="J796" s="1">
        <v>82</v>
      </c>
      <c r="K796" s="1"/>
      <c r="M796" s="57">
        <v>182</v>
      </c>
      <c r="N796" s="58"/>
      <c r="Q796" s="45"/>
      <c r="R796" s="1"/>
    </row>
    <row r="797" spans="1:18" ht="12.75">
      <c r="A797" s="45">
        <v>33</v>
      </c>
      <c r="B797" s="1"/>
      <c r="C797" s="1"/>
      <c r="D797" s="45">
        <v>33</v>
      </c>
      <c r="E797" s="1"/>
      <c r="G797" s="45">
        <v>33</v>
      </c>
      <c r="H797" s="1"/>
      <c r="J797" s="1">
        <v>155</v>
      </c>
      <c r="K797" s="1"/>
      <c r="M797" s="57">
        <v>33</v>
      </c>
      <c r="N797" s="58"/>
      <c r="Q797" s="45"/>
      <c r="R797" s="1"/>
    </row>
    <row r="798" spans="1:18" ht="12.75">
      <c r="A798" s="45">
        <v>91</v>
      </c>
      <c r="B798" s="1"/>
      <c r="C798" s="1"/>
      <c r="D798" s="45">
        <v>91</v>
      </c>
      <c r="E798" s="1"/>
      <c r="G798" s="45">
        <v>91</v>
      </c>
      <c r="H798" s="1"/>
      <c r="J798" s="1">
        <v>62</v>
      </c>
      <c r="K798" s="1"/>
      <c r="M798" s="57">
        <v>91</v>
      </c>
      <c r="N798" s="58"/>
      <c r="Q798" s="45"/>
      <c r="R798" s="1"/>
    </row>
    <row r="799" spans="1:18" ht="12.75">
      <c r="A799" s="45">
        <v>182</v>
      </c>
      <c r="B799" s="1"/>
      <c r="C799" s="1"/>
      <c r="D799" s="45">
        <v>182</v>
      </c>
      <c r="E799" s="1"/>
      <c r="G799" s="45">
        <v>182</v>
      </c>
      <c r="H799" s="1"/>
      <c r="J799" s="1">
        <v>295</v>
      </c>
      <c r="K799" s="1"/>
      <c r="M799" s="57">
        <v>182</v>
      </c>
      <c r="N799" s="58"/>
      <c r="Q799" s="45"/>
      <c r="R799" s="1"/>
    </row>
    <row r="800" spans="1:18" ht="12.75">
      <c r="A800" s="45">
        <v>27</v>
      </c>
      <c r="B800" s="1"/>
      <c r="C800" s="1"/>
      <c r="D800" s="45">
        <v>27</v>
      </c>
      <c r="E800" s="1"/>
      <c r="G800" s="45">
        <v>27</v>
      </c>
      <c r="H800" s="1"/>
      <c r="J800" s="1">
        <v>110</v>
      </c>
      <c r="K800" s="1"/>
      <c r="M800" s="57">
        <v>27</v>
      </c>
      <c r="N800" s="58"/>
      <c r="Q800" s="45"/>
      <c r="R800" s="1"/>
    </row>
    <row r="801" spans="1:18" ht="12.75">
      <c r="A801" s="45">
        <v>16</v>
      </c>
      <c r="B801" s="1"/>
      <c r="C801" s="1"/>
      <c r="D801" s="45">
        <v>16</v>
      </c>
      <c r="E801" s="1"/>
      <c r="G801" s="45">
        <v>16</v>
      </c>
      <c r="H801" s="1"/>
      <c r="J801" s="1">
        <v>133</v>
      </c>
      <c r="K801" s="1"/>
      <c r="M801" s="57">
        <v>16</v>
      </c>
      <c r="N801" s="58"/>
      <c r="Q801" s="45"/>
      <c r="R801" s="1"/>
    </row>
    <row r="802" spans="1:18" ht="12.75">
      <c r="A802" s="45">
        <v>91</v>
      </c>
      <c r="B802" s="1"/>
      <c r="C802" s="1"/>
      <c r="D802" s="45">
        <v>91</v>
      </c>
      <c r="E802" s="1"/>
      <c r="G802" s="45">
        <v>91</v>
      </c>
      <c r="H802" s="1"/>
      <c r="J802" s="1">
        <v>59</v>
      </c>
      <c r="K802" s="1"/>
      <c r="M802" s="57">
        <v>91</v>
      </c>
      <c r="N802" s="58"/>
      <c r="Q802" s="45"/>
      <c r="R802" s="1"/>
    </row>
    <row r="803" spans="1:18" ht="12.75">
      <c r="A803" s="45">
        <v>18</v>
      </c>
      <c r="B803" s="1"/>
      <c r="C803" s="1"/>
      <c r="D803" s="45">
        <v>18</v>
      </c>
      <c r="E803" s="1"/>
      <c r="G803" s="45">
        <v>18</v>
      </c>
      <c r="H803" s="1"/>
      <c r="J803" s="1">
        <v>74</v>
      </c>
      <c r="K803" s="1"/>
      <c r="M803" s="57">
        <v>18</v>
      </c>
      <c r="N803" s="58"/>
      <c r="Q803" s="45"/>
      <c r="R803" s="1"/>
    </row>
    <row r="804" spans="1:18" ht="12.75">
      <c r="A804" s="45">
        <v>60</v>
      </c>
      <c r="B804" s="1"/>
      <c r="C804" s="1"/>
      <c r="D804" s="45">
        <v>60</v>
      </c>
      <c r="E804" s="1"/>
      <c r="G804" s="45">
        <v>60</v>
      </c>
      <c r="H804" s="1"/>
      <c r="J804" s="1">
        <v>14</v>
      </c>
      <c r="K804" s="1"/>
      <c r="M804" s="57">
        <v>60</v>
      </c>
      <c r="N804" s="58"/>
      <c r="Q804" s="45"/>
      <c r="R804" s="1"/>
    </row>
    <row r="805" spans="1:18" ht="12.75">
      <c r="A805" s="45">
        <v>91</v>
      </c>
      <c r="B805" s="1"/>
      <c r="C805" s="1"/>
      <c r="D805" s="45">
        <v>91</v>
      </c>
      <c r="E805" s="1"/>
      <c r="G805" s="45">
        <v>91</v>
      </c>
      <c r="H805" s="1"/>
      <c r="J805" s="1">
        <v>31</v>
      </c>
      <c r="K805" s="1"/>
      <c r="M805" s="57">
        <v>91</v>
      </c>
      <c r="N805" s="58"/>
      <c r="Q805" s="45"/>
      <c r="R805" s="1"/>
    </row>
    <row r="806" spans="1:18" ht="12.75">
      <c r="A806" s="45">
        <v>1</v>
      </c>
      <c r="B806" s="1"/>
      <c r="C806" s="1"/>
      <c r="D806" s="45">
        <v>1</v>
      </c>
      <c r="E806" s="1"/>
      <c r="G806" s="45">
        <v>1</v>
      </c>
      <c r="H806" s="1"/>
      <c r="J806" s="1">
        <v>300</v>
      </c>
      <c r="K806" s="1"/>
      <c r="M806" s="57">
        <v>1</v>
      </c>
      <c r="N806" s="58"/>
      <c r="Q806" s="45"/>
      <c r="R806" s="1"/>
    </row>
    <row r="807" spans="1:18" ht="12.75">
      <c r="A807" s="45">
        <v>37</v>
      </c>
      <c r="B807" s="1"/>
      <c r="C807" s="1"/>
      <c r="D807" s="45">
        <v>37</v>
      </c>
      <c r="E807" s="1"/>
      <c r="G807" s="45">
        <v>37</v>
      </c>
      <c r="H807" s="1"/>
      <c r="J807" s="1">
        <v>37</v>
      </c>
      <c r="K807" s="1"/>
      <c r="M807" s="57">
        <v>37</v>
      </c>
      <c r="N807" s="58"/>
      <c r="Q807" s="45"/>
      <c r="R807" s="1"/>
    </row>
    <row r="808" spans="1:18" ht="12.75">
      <c r="A808" s="45">
        <v>1</v>
      </c>
      <c r="B808" s="1"/>
      <c r="C808" s="1"/>
      <c r="D808" s="45">
        <v>1</v>
      </c>
      <c r="E808" s="1"/>
      <c r="G808" s="45">
        <v>1</v>
      </c>
      <c r="H808" s="1"/>
      <c r="J808" s="1">
        <v>40</v>
      </c>
      <c r="K808" s="1"/>
      <c r="M808" s="57">
        <v>1</v>
      </c>
      <c r="N808" s="58"/>
      <c r="Q808" s="45"/>
      <c r="R808" s="1"/>
    </row>
    <row r="809" spans="1:18" ht="12.75">
      <c r="A809" s="45">
        <v>26</v>
      </c>
      <c r="B809" s="1"/>
      <c r="C809" s="1"/>
      <c r="D809" s="45">
        <v>26</v>
      </c>
      <c r="E809" s="1"/>
      <c r="G809" s="45">
        <v>26</v>
      </c>
      <c r="H809" s="1"/>
      <c r="J809" s="1">
        <v>47</v>
      </c>
      <c r="K809" s="1"/>
      <c r="M809" s="57">
        <v>26</v>
      </c>
      <c r="N809" s="58"/>
      <c r="Q809" s="45"/>
      <c r="R809" s="1"/>
    </row>
    <row r="810" spans="1:18" ht="12.75">
      <c r="A810" s="45">
        <v>38</v>
      </c>
      <c r="B810" s="1"/>
      <c r="C810" s="1"/>
      <c r="D810" s="45">
        <v>38</v>
      </c>
      <c r="E810" s="1"/>
      <c r="G810" s="45">
        <v>38</v>
      </c>
      <c r="H810" s="1"/>
      <c r="J810" s="1">
        <v>8</v>
      </c>
      <c r="K810" s="1"/>
      <c r="M810" s="57">
        <v>38</v>
      </c>
      <c r="N810" s="58"/>
      <c r="Q810" s="45"/>
      <c r="R810" s="1"/>
    </row>
    <row r="811" spans="1:18" ht="12.75">
      <c r="A811" s="45">
        <v>25</v>
      </c>
      <c r="B811" s="1"/>
      <c r="C811" s="1"/>
      <c r="D811" s="45">
        <v>25</v>
      </c>
      <c r="E811" s="1"/>
      <c r="G811" s="45">
        <v>25</v>
      </c>
      <c r="H811" s="1"/>
      <c r="J811" s="1">
        <v>42</v>
      </c>
      <c r="K811" s="1"/>
      <c r="M811" s="57">
        <v>25</v>
      </c>
      <c r="N811" s="58"/>
      <c r="Q811" s="45"/>
      <c r="R811" s="1"/>
    </row>
    <row r="812" spans="1:18" ht="12.75">
      <c r="A812" s="45">
        <v>45</v>
      </c>
      <c r="B812" s="1"/>
      <c r="C812" s="1"/>
      <c r="D812" s="45">
        <v>45</v>
      </c>
      <c r="E812" s="1"/>
      <c r="G812" s="45">
        <v>45</v>
      </c>
      <c r="H812" s="1"/>
      <c r="J812" s="1">
        <v>12</v>
      </c>
      <c r="K812" s="1"/>
      <c r="M812" s="57">
        <v>45</v>
      </c>
      <c r="N812" s="58"/>
      <c r="Q812" s="45"/>
      <c r="R812" s="1"/>
    </row>
    <row r="813" spans="1:18" ht="12.75">
      <c r="A813" s="45">
        <v>30</v>
      </c>
      <c r="B813" s="1"/>
      <c r="C813" s="1"/>
      <c r="D813" s="45">
        <v>30</v>
      </c>
      <c r="E813" s="1"/>
      <c r="G813" s="45">
        <v>30</v>
      </c>
      <c r="H813" s="1"/>
      <c r="J813" s="1">
        <v>26</v>
      </c>
      <c r="K813" s="1"/>
      <c r="M813" s="57">
        <v>30</v>
      </c>
      <c r="N813" s="58"/>
      <c r="Q813" s="45"/>
      <c r="R813" s="1"/>
    </row>
    <row r="814" spans="1:18" ht="12.75">
      <c r="A814" s="45">
        <v>32</v>
      </c>
      <c r="B814" s="1"/>
      <c r="C814" s="1"/>
      <c r="D814" s="45">
        <v>32</v>
      </c>
      <c r="E814" s="1"/>
      <c r="G814" s="45">
        <v>32</v>
      </c>
      <c r="H814" s="1"/>
      <c r="J814" s="1">
        <v>132</v>
      </c>
      <c r="K814" s="1"/>
      <c r="M814" s="57">
        <v>32</v>
      </c>
      <c r="N814" s="58"/>
      <c r="Q814" s="45"/>
      <c r="R814" s="1"/>
    </row>
    <row r="815" spans="1:18" ht="12.75">
      <c r="A815" s="45">
        <v>34</v>
      </c>
      <c r="B815" s="1"/>
      <c r="C815" s="1"/>
      <c r="D815" s="45">
        <v>34</v>
      </c>
      <c r="E815" s="1"/>
      <c r="G815" s="45">
        <v>34</v>
      </c>
      <c r="H815" s="1"/>
      <c r="J815" s="1">
        <v>61</v>
      </c>
      <c r="K815" s="1"/>
      <c r="M815" s="57">
        <v>34</v>
      </c>
      <c r="N815" s="58"/>
      <c r="Q815" s="45"/>
      <c r="R815" s="1"/>
    </row>
    <row r="816" spans="1:18" ht="12.75">
      <c r="A816" s="45">
        <v>64</v>
      </c>
      <c r="B816" s="1"/>
      <c r="C816" s="1"/>
      <c r="D816" s="45">
        <v>64</v>
      </c>
      <c r="E816" s="1"/>
      <c r="G816" s="45">
        <v>64</v>
      </c>
      <c r="H816" s="1"/>
      <c r="J816" s="1">
        <v>180</v>
      </c>
      <c r="K816" s="1"/>
      <c r="M816" s="57">
        <v>64</v>
      </c>
      <c r="N816" s="58"/>
      <c r="Q816" s="45"/>
      <c r="R816" s="1"/>
    </row>
    <row r="817" spans="1:18" ht="12.75">
      <c r="A817" s="45">
        <v>21</v>
      </c>
      <c r="B817" s="1"/>
      <c r="C817" s="1"/>
      <c r="D817" s="45">
        <v>21</v>
      </c>
      <c r="E817" s="1"/>
      <c r="G817" s="45">
        <v>21</v>
      </c>
      <c r="H817" s="1"/>
      <c r="J817" s="1">
        <v>178</v>
      </c>
      <c r="K817" s="1"/>
      <c r="M817" s="57">
        <v>21</v>
      </c>
      <c r="N817" s="58"/>
      <c r="Q817" s="45"/>
      <c r="R817" s="1"/>
    </row>
    <row r="818" spans="1:18" ht="12.75">
      <c r="A818" s="45">
        <v>91</v>
      </c>
      <c r="B818" s="1"/>
      <c r="C818" s="1"/>
      <c r="D818" s="45">
        <v>91</v>
      </c>
      <c r="E818" s="1"/>
      <c r="G818" s="45">
        <v>91</v>
      </c>
      <c r="H818" s="1"/>
      <c r="J818" s="1">
        <v>30</v>
      </c>
      <c r="K818" s="1"/>
      <c r="M818" s="57">
        <v>91</v>
      </c>
      <c r="N818" s="58"/>
      <c r="Q818" s="45"/>
      <c r="R818" s="1"/>
    </row>
    <row r="819" spans="1:18" ht="12.75">
      <c r="A819" s="45">
        <v>22</v>
      </c>
      <c r="B819" s="1"/>
      <c r="C819" s="1"/>
      <c r="D819" s="45">
        <v>22</v>
      </c>
      <c r="E819" s="1"/>
      <c r="G819" s="45">
        <v>22</v>
      </c>
      <c r="H819" s="1"/>
      <c r="J819" s="1">
        <v>19</v>
      </c>
      <c r="K819" s="1"/>
      <c r="M819" s="57">
        <v>22</v>
      </c>
      <c r="N819" s="58"/>
      <c r="Q819" s="45"/>
      <c r="R819" s="1"/>
    </row>
    <row r="820" spans="1:18" ht="12.75">
      <c r="A820" s="45">
        <v>91</v>
      </c>
      <c r="B820" s="1"/>
      <c r="C820" s="1"/>
      <c r="D820" s="45">
        <v>91</v>
      </c>
      <c r="E820" s="1"/>
      <c r="G820" s="45">
        <v>91</v>
      </c>
      <c r="H820" s="1"/>
      <c r="J820" s="1">
        <v>99</v>
      </c>
      <c r="K820" s="1"/>
      <c r="M820" s="57">
        <v>91</v>
      </c>
      <c r="N820" s="58"/>
      <c r="Q820" s="45"/>
      <c r="R820" s="1"/>
    </row>
    <row r="821" spans="1:18" ht="12.75">
      <c r="A821" s="45">
        <v>24</v>
      </c>
      <c r="B821" s="1"/>
      <c r="C821" s="1"/>
      <c r="D821" s="45">
        <v>24</v>
      </c>
      <c r="E821" s="1"/>
      <c r="G821" s="45">
        <v>24</v>
      </c>
      <c r="H821" s="1"/>
      <c r="J821" s="1">
        <v>17</v>
      </c>
      <c r="K821" s="1"/>
      <c r="M821" s="57">
        <v>24</v>
      </c>
      <c r="N821" s="58"/>
      <c r="Q821" s="45"/>
      <c r="R821" s="1"/>
    </row>
    <row r="822" spans="1:18" ht="12.75">
      <c r="A822" s="45">
        <v>91</v>
      </c>
      <c r="B822" s="1"/>
      <c r="C822" s="1"/>
      <c r="D822" s="45">
        <v>91</v>
      </c>
      <c r="E822" s="1"/>
      <c r="G822" s="45">
        <v>91</v>
      </c>
      <c r="H822" s="1"/>
      <c r="J822" s="1">
        <v>170</v>
      </c>
      <c r="K822" s="1"/>
      <c r="M822" s="57">
        <v>91</v>
      </c>
      <c r="N822" s="58"/>
      <c r="Q822" s="45"/>
      <c r="R822" s="1"/>
    </row>
    <row r="823" spans="1:18" ht="12.75">
      <c r="A823" s="45">
        <v>28</v>
      </c>
      <c r="B823" s="1"/>
      <c r="C823" s="1"/>
      <c r="D823" s="45">
        <v>28</v>
      </c>
      <c r="E823" s="1"/>
      <c r="G823" s="45">
        <v>28</v>
      </c>
      <c r="H823" s="1"/>
      <c r="J823" s="1">
        <v>112</v>
      </c>
      <c r="K823" s="1"/>
      <c r="M823" s="57">
        <v>28</v>
      </c>
      <c r="N823" s="58"/>
      <c r="Q823" s="45"/>
      <c r="R823" s="1"/>
    </row>
    <row r="824" spans="1:18" ht="12.75">
      <c r="A824" s="45">
        <v>19</v>
      </c>
      <c r="B824" s="1"/>
      <c r="C824" s="1"/>
      <c r="D824" s="45">
        <v>19</v>
      </c>
      <c r="E824" s="1"/>
      <c r="G824" s="45">
        <v>19</v>
      </c>
      <c r="H824" s="1"/>
      <c r="J824" s="1">
        <v>120</v>
      </c>
      <c r="K824" s="1"/>
      <c r="M824" s="57">
        <v>19</v>
      </c>
      <c r="N824" s="58"/>
      <c r="Q824" s="45"/>
      <c r="R824" s="1"/>
    </row>
    <row r="825" spans="1:18" ht="12.75">
      <c r="A825" s="45">
        <v>29</v>
      </c>
      <c r="B825" s="1"/>
      <c r="C825" s="1"/>
      <c r="D825" s="45">
        <v>29</v>
      </c>
      <c r="E825" s="1"/>
      <c r="G825" s="45">
        <v>29</v>
      </c>
      <c r="H825" s="1"/>
      <c r="J825" s="1">
        <v>54</v>
      </c>
      <c r="K825" s="1"/>
      <c r="M825" s="57">
        <v>29</v>
      </c>
      <c r="N825" s="58"/>
      <c r="Q825" s="45"/>
      <c r="R825" s="1"/>
    </row>
    <row r="826" spans="1:18" ht="12.75">
      <c r="A826" s="45">
        <v>25</v>
      </c>
      <c r="B826" s="1"/>
      <c r="C826" s="1"/>
      <c r="D826" s="45">
        <v>25</v>
      </c>
      <c r="E826" s="1"/>
      <c r="G826" s="45">
        <v>25</v>
      </c>
      <c r="H826" s="1"/>
      <c r="J826" s="1">
        <v>73</v>
      </c>
      <c r="K826" s="1"/>
      <c r="M826" s="57">
        <v>25</v>
      </c>
      <c r="N826" s="58"/>
      <c r="Q826" s="45"/>
      <c r="R826" s="1"/>
    </row>
    <row r="827" spans="1:18" ht="12.75">
      <c r="A827" s="45">
        <v>52</v>
      </c>
      <c r="B827" s="1"/>
      <c r="C827" s="1"/>
      <c r="D827" s="45">
        <v>52</v>
      </c>
      <c r="E827" s="1"/>
      <c r="G827" s="45">
        <v>52</v>
      </c>
      <c r="H827" s="1"/>
      <c r="J827" s="1">
        <v>27</v>
      </c>
      <c r="K827" s="1"/>
      <c r="M827" s="57">
        <v>52</v>
      </c>
      <c r="N827" s="58"/>
      <c r="Q827" s="45"/>
      <c r="R827" s="1"/>
    </row>
    <row r="828" spans="1:18" ht="12.75">
      <c r="A828" s="45">
        <v>46</v>
      </c>
      <c r="B828" s="1"/>
      <c r="C828" s="1"/>
      <c r="D828" s="45">
        <v>46</v>
      </c>
      <c r="E828" s="1"/>
      <c r="G828" s="45">
        <v>46</v>
      </c>
      <c r="H828" s="1"/>
      <c r="J828" s="1">
        <v>71</v>
      </c>
      <c r="K828" s="1"/>
      <c r="M828" s="57">
        <v>46</v>
      </c>
      <c r="N828" s="58"/>
      <c r="Q828" s="45"/>
      <c r="R828" s="1"/>
    </row>
    <row r="829" spans="1:18" ht="12.75">
      <c r="A829" s="45">
        <v>10</v>
      </c>
      <c r="B829" s="1"/>
      <c r="C829" s="1"/>
      <c r="D829" s="45">
        <v>10</v>
      </c>
      <c r="E829" s="1"/>
      <c r="G829" s="45">
        <v>10</v>
      </c>
      <c r="H829" s="1"/>
      <c r="J829" s="1">
        <v>13</v>
      </c>
      <c r="K829" s="1"/>
      <c r="M829" s="57">
        <v>10</v>
      </c>
      <c r="N829" s="58"/>
      <c r="Q829" s="45"/>
      <c r="R829" s="1"/>
    </row>
    <row r="830" spans="1:18" ht="12.75">
      <c r="A830" s="45">
        <v>16</v>
      </c>
      <c r="B830" s="1"/>
      <c r="C830" s="1"/>
      <c r="D830" s="45">
        <v>16</v>
      </c>
      <c r="E830" s="1"/>
      <c r="G830" s="45">
        <v>16</v>
      </c>
      <c r="H830" s="1"/>
      <c r="J830" s="1">
        <v>119</v>
      </c>
      <c r="K830" s="1"/>
      <c r="M830" s="57">
        <v>16</v>
      </c>
      <c r="N830" s="58"/>
      <c r="Q830" s="45"/>
      <c r="R830" s="1"/>
    </row>
    <row r="831" spans="1:18" ht="12.75">
      <c r="A831" s="45">
        <v>14</v>
      </c>
      <c r="B831" s="1"/>
      <c r="C831" s="1"/>
      <c r="D831" s="45">
        <v>14</v>
      </c>
      <c r="E831" s="1"/>
      <c r="G831" s="45">
        <v>14</v>
      </c>
      <c r="H831" s="1"/>
      <c r="J831" s="1">
        <v>16</v>
      </c>
      <c r="K831" s="1"/>
      <c r="M831" s="57">
        <v>14</v>
      </c>
      <c r="N831" s="58"/>
      <c r="Q831" s="45"/>
      <c r="R831" s="1"/>
    </row>
    <row r="832" spans="1:18" ht="12.75">
      <c r="A832" s="45">
        <v>91</v>
      </c>
      <c r="B832" s="1"/>
      <c r="C832" s="1"/>
      <c r="D832" s="45">
        <v>91</v>
      </c>
      <c r="E832" s="1"/>
      <c r="G832" s="45">
        <v>91</v>
      </c>
      <c r="H832" s="1"/>
      <c r="J832" s="1">
        <v>173</v>
      </c>
      <c r="K832" s="1"/>
      <c r="M832" s="57">
        <v>91</v>
      </c>
      <c r="N832" s="58"/>
      <c r="Q832" s="45"/>
      <c r="R832" s="1"/>
    </row>
    <row r="833" spans="1:18" ht="12.75">
      <c r="A833" s="45">
        <v>39</v>
      </c>
      <c r="B833" s="1"/>
      <c r="C833" s="1"/>
      <c r="D833" s="45">
        <v>39</v>
      </c>
      <c r="E833" s="1"/>
      <c r="G833" s="45">
        <v>39</v>
      </c>
      <c r="H833" s="1"/>
      <c r="J833" s="1">
        <v>86</v>
      </c>
      <c r="K833" s="1"/>
      <c r="M833" s="57">
        <v>39</v>
      </c>
      <c r="N833" s="58"/>
      <c r="Q833" s="45"/>
      <c r="R833" s="1"/>
    </row>
    <row r="834" spans="1:18" ht="12.75">
      <c r="A834" s="45">
        <v>91</v>
      </c>
      <c r="B834" s="1"/>
      <c r="C834" s="1"/>
      <c r="D834" s="45">
        <v>91</v>
      </c>
      <c r="E834" s="1"/>
      <c r="G834" s="45">
        <v>91</v>
      </c>
      <c r="H834" s="1"/>
      <c r="J834" s="1">
        <v>250</v>
      </c>
      <c r="K834" s="1"/>
      <c r="M834" s="57">
        <v>91</v>
      </c>
      <c r="N834" s="58"/>
      <c r="Q834" s="45"/>
      <c r="R834" s="1"/>
    </row>
    <row r="835" spans="1:18" ht="12.75">
      <c r="A835" s="45">
        <v>1</v>
      </c>
      <c r="B835" s="1"/>
      <c r="C835" s="1"/>
      <c r="D835" s="45">
        <v>1</v>
      </c>
      <c r="E835" s="1"/>
      <c r="G835" s="45">
        <v>1</v>
      </c>
      <c r="H835" s="1"/>
      <c r="J835" s="1">
        <v>57</v>
      </c>
      <c r="K835" s="1"/>
      <c r="M835" s="57">
        <v>1</v>
      </c>
      <c r="N835" s="58"/>
      <c r="Q835" s="45"/>
      <c r="R835" s="1"/>
    </row>
    <row r="836" spans="1:18" ht="12.75">
      <c r="A836" s="45">
        <v>21</v>
      </c>
      <c r="B836" s="1"/>
      <c r="C836" s="1"/>
      <c r="D836" s="45">
        <v>21</v>
      </c>
      <c r="E836" s="1"/>
      <c r="G836" s="45">
        <v>21</v>
      </c>
      <c r="H836" s="1"/>
      <c r="J836" s="1">
        <v>8</v>
      </c>
      <c r="K836" s="1"/>
      <c r="M836" s="57">
        <v>21</v>
      </c>
      <c r="N836" s="58"/>
      <c r="Q836" s="45"/>
      <c r="R836" s="1"/>
    </row>
    <row r="837" spans="1:18" ht="12.75">
      <c r="A837" s="45">
        <v>1</v>
      </c>
      <c r="B837" s="1"/>
      <c r="C837" s="1"/>
      <c r="D837" s="45">
        <v>1</v>
      </c>
      <c r="E837" s="1"/>
      <c r="G837" s="45">
        <v>1</v>
      </c>
      <c r="H837" s="1"/>
      <c r="J837" s="1">
        <v>51</v>
      </c>
      <c r="K837" s="1"/>
      <c r="M837" s="57">
        <v>1</v>
      </c>
      <c r="N837" s="58"/>
      <c r="Q837" s="45"/>
      <c r="R837" s="1"/>
    </row>
    <row r="838" spans="1:18" ht="12.75">
      <c r="A838" s="45">
        <v>43</v>
      </c>
      <c r="B838" s="1"/>
      <c r="C838" s="1"/>
      <c r="D838" s="45">
        <v>43</v>
      </c>
      <c r="E838" s="1"/>
      <c r="G838" s="45">
        <v>43</v>
      </c>
      <c r="H838" s="1"/>
      <c r="J838" s="1">
        <v>27</v>
      </c>
      <c r="K838" s="1"/>
      <c r="M838" s="57">
        <v>43</v>
      </c>
      <c r="N838" s="58"/>
      <c r="Q838" s="45"/>
      <c r="R838" s="1"/>
    </row>
    <row r="839" spans="1:18" ht="12.75">
      <c r="A839" s="45">
        <v>17</v>
      </c>
      <c r="B839" s="1"/>
      <c r="C839" s="1"/>
      <c r="D839" s="45">
        <v>17</v>
      </c>
      <c r="E839" s="1"/>
      <c r="G839" s="45">
        <v>17</v>
      </c>
      <c r="H839" s="1"/>
      <c r="J839" s="1">
        <v>90</v>
      </c>
      <c r="K839" s="1"/>
      <c r="M839" s="57">
        <v>17</v>
      </c>
      <c r="N839" s="58"/>
      <c r="Q839" s="45"/>
      <c r="R839" s="1"/>
    </row>
    <row r="840" spans="1:18" ht="12.75">
      <c r="A840" s="45">
        <v>22</v>
      </c>
      <c r="B840" s="1"/>
      <c r="C840" s="1"/>
      <c r="D840" s="45">
        <v>22</v>
      </c>
      <c r="E840" s="1"/>
      <c r="G840" s="45">
        <v>22</v>
      </c>
      <c r="H840" s="1"/>
      <c r="J840" s="1">
        <v>5</v>
      </c>
      <c r="K840" s="1"/>
      <c r="M840" s="57">
        <v>22</v>
      </c>
      <c r="N840" s="58"/>
      <c r="Q840" s="45"/>
      <c r="R840" s="1"/>
    </row>
    <row r="841" spans="1:18" ht="12.75">
      <c r="A841" s="45">
        <v>26</v>
      </c>
      <c r="B841" s="1"/>
      <c r="C841" s="1"/>
      <c r="D841" s="45">
        <v>26</v>
      </c>
      <c r="E841" s="1"/>
      <c r="G841" s="45">
        <v>26</v>
      </c>
      <c r="H841" s="1"/>
      <c r="J841" s="1">
        <v>87</v>
      </c>
      <c r="K841" s="1"/>
      <c r="M841" s="57">
        <v>26</v>
      </c>
      <c r="N841" s="58"/>
      <c r="Q841" s="45"/>
      <c r="R841" s="1"/>
    </row>
    <row r="842" spans="1:18" ht="12.75">
      <c r="A842" s="45">
        <v>16</v>
      </c>
      <c r="B842" s="1"/>
      <c r="C842" s="1"/>
      <c r="D842" s="45">
        <v>16</v>
      </c>
      <c r="E842" s="1"/>
      <c r="G842" s="45">
        <v>16</v>
      </c>
      <c r="H842" s="1"/>
      <c r="J842" s="1">
        <v>66</v>
      </c>
      <c r="K842" s="1"/>
      <c r="M842" s="57">
        <v>16</v>
      </c>
      <c r="N842" s="58"/>
      <c r="Q842" s="45"/>
      <c r="R842" s="1"/>
    </row>
    <row r="843" spans="1:18" ht="12.75">
      <c r="A843" s="45">
        <v>35</v>
      </c>
      <c r="B843" s="1"/>
      <c r="C843" s="1"/>
      <c r="D843" s="45">
        <v>35</v>
      </c>
      <c r="E843" s="1"/>
      <c r="G843" s="45">
        <v>35</v>
      </c>
      <c r="H843" s="1"/>
      <c r="J843" s="1">
        <v>120</v>
      </c>
      <c r="K843" s="1"/>
      <c r="M843" s="57">
        <v>35</v>
      </c>
      <c r="N843" s="58"/>
      <c r="Q843" s="45"/>
      <c r="R843" s="1"/>
    </row>
    <row r="844" spans="1:18" ht="12.75">
      <c r="A844" s="45">
        <v>33</v>
      </c>
      <c r="B844" s="1"/>
      <c r="C844" s="1"/>
      <c r="D844" s="45">
        <v>33</v>
      </c>
      <c r="E844" s="1"/>
      <c r="G844" s="45">
        <v>33</v>
      </c>
      <c r="H844" s="1"/>
      <c r="J844" s="1">
        <v>80</v>
      </c>
      <c r="K844" s="1"/>
      <c r="M844" s="57">
        <v>33</v>
      </c>
      <c r="N844" s="58"/>
      <c r="Q844" s="45"/>
      <c r="R844" s="1"/>
    </row>
    <row r="845" spans="1:18" ht="12.75">
      <c r="A845" s="45">
        <v>91</v>
      </c>
      <c r="B845" s="1"/>
      <c r="C845" s="1"/>
      <c r="D845" s="45">
        <v>91</v>
      </c>
      <c r="E845" s="1"/>
      <c r="G845" s="45">
        <v>91</v>
      </c>
      <c r="H845" s="1"/>
      <c r="J845" s="1">
        <v>105</v>
      </c>
      <c r="K845" s="1"/>
      <c r="M845" s="57">
        <v>91</v>
      </c>
      <c r="N845" s="58"/>
      <c r="Q845" s="45"/>
      <c r="R845" s="1"/>
    </row>
    <row r="846" spans="1:18" ht="12.75">
      <c r="A846" s="45">
        <v>91</v>
      </c>
      <c r="B846" s="1"/>
      <c r="C846" s="1"/>
      <c r="D846" s="45">
        <v>91</v>
      </c>
      <c r="E846" s="1"/>
      <c r="G846" s="45">
        <v>91</v>
      </c>
      <c r="H846" s="1"/>
      <c r="J846" s="1">
        <v>43</v>
      </c>
      <c r="K846" s="1"/>
      <c r="M846" s="57">
        <v>91</v>
      </c>
      <c r="N846" s="58"/>
      <c r="Q846" s="45"/>
      <c r="R846" s="1"/>
    </row>
    <row r="847" spans="1:18" ht="12.75">
      <c r="A847" s="45">
        <v>14</v>
      </c>
      <c r="B847" s="1"/>
      <c r="C847" s="1"/>
      <c r="D847" s="45">
        <v>14</v>
      </c>
      <c r="E847" s="1"/>
      <c r="G847" s="45">
        <v>14</v>
      </c>
      <c r="H847" s="1"/>
      <c r="J847" s="1">
        <v>45</v>
      </c>
      <c r="K847" s="1"/>
      <c r="M847" s="57">
        <v>14</v>
      </c>
      <c r="N847" s="58"/>
      <c r="Q847" s="45"/>
      <c r="R847" s="1"/>
    </row>
    <row r="848" spans="1:18" ht="12.75">
      <c r="A848" s="45">
        <v>63</v>
      </c>
      <c r="B848" s="1"/>
      <c r="C848" s="1"/>
      <c r="D848" s="45">
        <v>63</v>
      </c>
      <c r="E848" s="1"/>
      <c r="G848" s="45">
        <v>63</v>
      </c>
      <c r="H848" s="1"/>
      <c r="J848" s="1">
        <v>13</v>
      </c>
      <c r="K848" s="1"/>
      <c r="M848" s="57">
        <v>63</v>
      </c>
      <c r="N848" s="58"/>
      <c r="Q848" s="45"/>
      <c r="R848" s="1"/>
    </row>
    <row r="849" spans="1:18" ht="12.75">
      <c r="A849" s="45">
        <v>27</v>
      </c>
      <c r="B849" s="1"/>
      <c r="C849" s="1"/>
      <c r="D849" s="45">
        <v>27</v>
      </c>
      <c r="E849" s="1"/>
      <c r="G849" s="45">
        <v>27</v>
      </c>
      <c r="H849" s="1"/>
      <c r="J849" s="1">
        <v>165</v>
      </c>
      <c r="K849" s="1"/>
      <c r="M849" s="57">
        <v>27</v>
      </c>
      <c r="N849" s="58"/>
      <c r="Q849" s="45"/>
      <c r="R849" s="1"/>
    </row>
    <row r="850" spans="1:18" ht="12.75">
      <c r="A850" s="45">
        <v>91</v>
      </c>
      <c r="B850" s="1"/>
      <c r="C850" s="1"/>
      <c r="D850" s="45">
        <v>91</v>
      </c>
      <c r="E850" s="1"/>
      <c r="G850" s="45">
        <v>91</v>
      </c>
      <c r="H850" s="1"/>
      <c r="J850" s="1">
        <v>19</v>
      </c>
      <c r="K850" s="1"/>
      <c r="M850" s="57">
        <v>91</v>
      </c>
      <c r="N850" s="58"/>
      <c r="Q850" s="45"/>
      <c r="R850" s="1"/>
    </row>
    <row r="851" spans="1:18" ht="12.75">
      <c r="A851" s="45">
        <v>12</v>
      </c>
      <c r="B851" s="1"/>
      <c r="C851" s="1"/>
      <c r="D851" s="45">
        <v>12</v>
      </c>
      <c r="E851" s="1"/>
      <c r="G851" s="45">
        <v>12</v>
      </c>
      <c r="H851" s="1"/>
      <c r="J851" s="1">
        <v>100</v>
      </c>
      <c r="K851" s="1"/>
      <c r="M851" s="57">
        <v>12</v>
      </c>
      <c r="N851" s="58"/>
      <c r="Q851" s="45"/>
      <c r="R851" s="1"/>
    </row>
    <row r="852" spans="1:18" ht="12.75">
      <c r="A852" s="45">
        <v>19</v>
      </c>
      <c r="B852" s="1"/>
      <c r="C852" s="1"/>
      <c r="D852" s="45">
        <v>19</v>
      </c>
      <c r="E852" s="1"/>
      <c r="G852" s="45">
        <v>19</v>
      </c>
      <c r="H852" s="1"/>
      <c r="J852" s="1">
        <v>120</v>
      </c>
      <c r="K852" s="1"/>
      <c r="M852" s="57">
        <v>19</v>
      </c>
      <c r="N852" s="58"/>
      <c r="Q852" s="45"/>
      <c r="R852" s="1"/>
    </row>
    <row r="853" spans="1:18" ht="12.75">
      <c r="A853" s="45">
        <v>35</v>
      </c>
      <c r="B853" s="1"/>
      <c r="C853" s="1"/>
      <c r="D853" s="45">
        <v>35</v>
      </c>
      <c r="E853" s="1"/>
      <c r="G853" s="45">
        <v>35</v>
      </c>
      <c r="H853" s="1"/>
      <c r="J853" s="1">
        <v>62</v>
      </c>
      <c r="K853" s="1"/>
      <c r="M853" s="57">
        <v>35</v>
      </c>
      <c r="N853" s="58"/>
      <c r="Q853" s="45"/>
      <c r="R853" s="1"/>
    </row>
    <row r="854" spans="1:18" ht="12.75">
      <c r="A854" s="45">
        <v>38</v>
      </c>
      <c r="B854" s="1"/>
      <c r="C854" s="1"/>
      <c r="D854" s="45">
        <v>38</v>
      </c>
      <c r="E854" s="1"/>
      <c r="G854" s="45">
        <v>38</v>
      </c>
      <c r="H854" s="1"/>
      <c r="J854" s="1">
        <v>53</v>
      </c>
      <c r="K854" s="1"/>
      <c r="M854" s="57">
        <v>38</v>
      </c>
      <c r="N854" s="58"/>
      <c r="Q854" s="45"/>
      <c r="R854" s="1"/>
    </row>
    <row r="855" spans="1:18" ht="12.75">
      <c r="A855" s="45">
        <v>34</v>
      </c>
      <c r="B855" s="1"/>
      <c r="C855" s="1"/>
      <c r="D855" s="45">
        <v>34</v>
      </c>
      <c r="E855" s="1"/>
      <c r="G855" s="45">
        <v>34</v>
      </c>
      <c r="H855" s="1"/>
      <c r="J855" s="1">
        <v>70</v>
      </c>
      <c r="K855" s="1"/>
      <c r="M855" s="57">
        <v>34</v>
      </c>
      <c r="N855" s="58"/>
      <c r="Q855" s="45"/>
      <c r="R855" s="1"/>
    </row>
    <row r="856" spans="1:18" ht="12.75">
      <c r="A856" s="45">
        <v>16</v>
      </c>
      <c r="B856" s="1"/>
      <c r="C856" s="1"/>
      <c r="D856" s="45">
        <v>16</v>
      </c>
      <c r="E856" s="1"/>
      <c r="G856" s="45">
        <v>16</v>
      </c>
      <c r="H856" s="1"/>
      <c r="J856" s="1">
        <v>205</v>
      </c>
      <c r="K856" s="1"/>
      <c r="M856" s="57">
        <v>16</v>
      </c>
      <c r="N856" s="58"/>
      <c r="Q856" s="45"/>
      <c r="R856" s="1"/>
    </row>
    <row r="857" spans="1:18" ht="12.75">
      <c r="A857" s="45">
        <v>91</v>
      </c>
      <c r="B857" s="1"/>
      <c r="C857" s="1"/>
      <c r="D857" s="45">
        <v>91</v>
      </c>
      <c r="E857" s="1"/>
      <c r="G857" s="45">
        <v>91</v>
      </c>
      <c r="H857" s="1"/>
      <c r="J857" s="1">
        <v>11</v>
      </c>
      <c r="K857" s="1"/>
      <c r="M857" s="57">
        <v>91</v>
      </c>
      <c r="N857" s="58"/>
      <c r="Q857" s="45"/>
      <c r="R857" s="1"/>
    </row>
    <row r="858" spans="1:18" ht="12.75">
      <c r="A858" s="45">
        <v>14</v>
      </c>
      <c r="B858" s="1"/>
      <c r="C858" s="1"/>
      <c r="D858" s="45">
        <v>14</v>
      </c>
      <c r="E858" s="1"/>
      <c r="G858" s="45">
        <v>14</v>
      </c>
      <c r="H858" s="1"/>
      <c r="J858" s="1">
        <v>27</v>
      </c>
      <c r="K858" s="1"/>
      <c r="M858" s="57">
        <v>14</v>
      </c>
      <c r="N858" s="58"/>
      <c r="Q858" s="45"/>
      <c r="R858" s="1"/>
    </row>
    <row r="859" spans="1:18" ht="12.75">
      <c r="A859" s="45">
        <v>60</v>
      </c>
      <c r="B859" s="1"/>
      <c r="C859" s="1"/>
      <c r="D859" s="45">
        <v>60</v>
      </c>
      <c r="E859" s="1"/>
      <c r="G859" s="45">
        <v>60</v>
      </c>
      <c r="H859" s="1"/>
      <c r="J859" s="1">
        <v>141</v>
      </c>
      <c r="K859" s="1"/>
      <c r="M859" s="57">
        <v>60</v>
      </c>
      <c r="N859" s="58"/>
      <c r="Q859" s="45"/>
      <c r="R859" s="1"/>
    </row>
    <row r="860" spans="1:18" ht="12.75">
      <c r="A860" s="45">
        <v>91</v>
      </c>
      <c r="B860" s="1"/>
      <c r="C860" s="1"/>
      <c r="D860" s="45">
        <v>91</v>
      </c>
      <c r="E860" s="1"/>
      <c r="G860" s="45">
        <v>91</v>
      </c>
      <c r="H860" s="1"/>
      <c r="J860" s="1">
        <v>89</v>
      </c>
      <c r="K860" s="1"/>
      <c r="M860" s="57">
        <v>91</v>
      </c>
      <c r="N860" s="58"/>
      <c r="Q860" s="45"/>
      <c r="R860" s="1"/>
    </row>
    <row r="861" spans="1:18" ht="12.75">
      <c r="A861" s="45">
        <v>51</v>
      </c>
      <c r="B861" s="1"/>
      <c r="C861" s="1"/>
      <c r="D861" s="45">
        <v>51</v>
      </c>
      <c r="E861" s="1"/>
      <c r="G861" s="45">
        <v>51</v>
      </c>
      <c r="H861" s="1"/>
      <c r="J861" s="1">
        <v>56</v>
      </c>
      <c r="K861" s="1"/>
      <c r="M861" s="57">
        <v>51</v>
      </c>
      <c r="N861" s="58"/>
      <c r="Q861" s="45"/>
      <c r="R861" s="1"/>
    </row>
    <row r="862" spans="1:18" ht="12.75">
      <c r="A862" s="45">
        <v>724</v>
      </c>
      <c r="B862" s="1"/>
      <c r="C862" s="1"/>
      <c r="D862" s="45">
        <v>724</v>
      </c>
      <c r="E862" s="1"/>
      <c r="G862" s="45">
        <v>724</v>
      </c>
      <c r="H862" s="1"/>
      <c r="J862" s="1">
        <v>117</v>
      </c>
      <c r="K862" s="1"/>
      <c r="M862" s="57">
        <v>724</v>
      </c>
      <c r="N862" s="58"/>
      <c r="Q862" s="45"/>
      <c r="R862" s="1"/>
    </row>
    <row r="863" spans="1:18" ht="12.75">
      <c r="A863" s="45">
        <v>1</v>
      </c>
      <c r="B863" s="1"/>
      <c r="C863" s="1"/>
      <c r="D863" s="45">
        <v>1</v>
      </c>
      <c r="E863" s="1"/>
      <c r="G863" s="45">
        <v>1</v>
      </c>
      <c r="H863" s="1"/>
      <c r="J863" s="1">
        <v>35</v>
      </c>
      <c r="K863" s="1"/>
      <c r="M863" s="57">
        <v>1</v>
      </c>
      <c r="N863" s="58"/>
      <c r="Q863" s="45"/>
      <c r="R863" s="1"/>
    </row>
    <row r="864" spans="1:18" ht="12.75">
      <c r="A864" s="45">
        <v>40</v>
      </c>
      <c r="B864" s="1"/>
      <c r="C864" s="1"/>
      <c r="D864" s="45">
        <v>40</v>
      </c>
      <c r="E864" s="1"/>
      <c r="G864" s="45">
        <v>40</v>
      </c>
      <c r="H864" s="1"/>
      <c r="J864" s="1">
        <v>160</v>
      </c>
      <c r="K864" s="1"/>
      <c r="M864" s="57">
        <v>40</v>
      </c>
      <c r="N864" s="58"/>
      <c r="Q864" s="45"/>
      <c r="R864" s="1"/>
    </row>
    <row r="865" spans="1:18" ht="12.75">
      <c r="A865" s="45">
        <v>10</v>
      </c>
      <c r="B865" s="1"/>
      <c r="C865" s="1"/>
      <c r="D865" s="45">
        <v>10</v>
      </c>
      <c r="E865" s="1"/>
      <c r="G865" s="45">
        <v>10</v>
      </c>
      <c r="H865" s="1"/>
      <c r="J865" s="1">
        <v>162</v>
      </c>
      <c r="K865" s="1"/>
      <c r="M865" s="57">
        <v>10</v>
      </c>
      <c r="N865" s="58"/>
      <c r="Q865" s="45"/>
      <c r="R865" s="1"/>
    </row>
    <row r="866" spans="1:18" ht="12.75">
      <c r="A866" s="45">
        <v>17</v>
      </c>
      <c r="B866" s="1"/>
      <c r="C866" s="1"/>
      <c r="D866" s="45">
        <v>17</v>
      </c>
      <c r="E866" s="1"/>
      <c r="G866" s="45">
        <v>17</v>
      </c>
      <c r="H866" s="1"/>
      <c r="J866" s="1">
        <v>100</v>
      </c>
      <c r="K866" s="1"/>
      <c r="M866" s="57">
        <v>17</v>
      </c>
      <c r="N866" s="58"/>
      <c r="Q866" s="45"/>
      <c r="R866" s="1"/>
    </row>
    <row r="867" spans="1:18" ht="12.75">
      <c r="A867" s="45">
        <v>31</v>
      </c>
      <c r="B867" s="1"/>
      <c r="C867" s="1"/>
      <c r="D867" s="45">
        <v>31</v>
      </c>
      <c r="E867" s="1"/>
      <c r="G867" s="45">
        <v>31</v>
      </c>
      <c r="H867" s="1"/>
      <c r="J867" s="1">
        <v>50</v>
      </c>
      <c r="K867" s="1"/>
      <c r="M867" s="57">
        <v>31</v>
      </c>
      <c r="N867" s="58"/>
      <c r="Q867" s="45"/>
      <c r="R867" s="1"/>
    </row>
    <row r="868" spans="1:18" ht="12.75">
      <c r="A868" s="45">
        <v>15</v>
      </c>
      <c r="B868" s="1"/>
      <c r="C868" s="1"/>
      <c r="D868" s="45">
        <v>15</v>
      </c>
      <c r="E868" s="1"/>
      <c r="G868" s="45">
        <v>15</v>
      </c>
      <c r="H868" s="1"/>
      <c r="J868" s="1">
        <v>2</v>
      </c>
      <c r="K868" s="1"/>
      <c r="M868" s="57">
        <v>15</v>
      </c>
      <c r="N868" s="58"/>
      <c r="Q868" s="45"/>
      <c r="R868" s="1"/>
    </row>
    <row r="869" spans="1:18" ht="12.75">
      <c r="A869" s="45">
        <v>48</v>
      </c>
      <c r="B869" s="1"/>
      <c r="C869" s="1"/>
      <c r="D869" s="45">
        <v>48</v>
      </c>
      <c r="E869" s="1"/>
      <c r="G869" s="45">
        <v>48</v>
      </c>
      <c r="H869" s="1"/>
      <c r="J869" s="1">
        <v>106</v>
      </c>
      <c r="K869" s="1"/>
      <c r="M869" s="57">
        <v>48</v>
      </c>
      <c r="N869" s="58"/>
      <c r="Q869" s="45"/>
      <c r="R869" s="1"/>
    </row>
    <row r="870" spans="1:18" ht="12.75">
      <c r="A870" s="45">
        <v>33</v>
      </c>
      <c r="B870" s="1"/>
      <c r="C870" s="1"/>
      <c r="D870" s="45">
        <v>33</v>
      </c>
      <c r="E870" s="1"/>
      <c r="G870" s="45">
        <v>33</v>
      </c>
      <c r="H870" s="1"/>
      <c r="J870" s="1">
        <v>66</v>
      </c>
      <c r="K870" s="1"/>
      <c r="M870" s="57">
        <v>33</v>
      </c>
      <c r="N870" s="58"/>
      <c r="Q870" s="45"/>
      <c r="R870" s="1"/>
    </row>
    <row r="871" spans="1:18" ht="12.75">
      <c r="A871" s="45">
        <v>20</v>
      </c>
      <c r="B871" s="1"/>
      <c r="C871" s="1"/>
      <c r="D871" s="45">
        <v>20</v>
      </c>
      <c r="E871" s="1"/>
      <c r="G871" s="45">
        <v>20</v>
      </c>
      <c r="H871" s="1"/>
      <c r="J871" s="1">
        <v>46</v>
      </c>
      <c r="K871" s="1"/>
      <c r="M871" s="57">
        <v>20</v>
      </c>
      <c r="N871" s="58"/>
      <c r="Q871" s="45"/>
      <c r="R871" s="1"/>
    </row>
    <row r="872" spans="1:18" ht="12.75">
      <c r="A872" s="45">
        <v>26</v>
      </c>
      <c r="B872" s="1"/>
      <c r="C872" s="1"/>
      <c r="D872" s="45">
        <v>26</v>
      </c>
      <c r="E872" s="1"/>
      <c r="G872" s="45">
        <v>26</v>
      </c>
      <c r="H872" s="1"/>
      <c r="J872" s="1">
        <v>17</v>
      </c>
      <c r="K872" s="1"/>
      <c r="M872" s="57">
        <v>26</v>
      </c>
      <c r="N872" s="58"/>
      <c r="Q872" s="45"/>
      <c r="R872" s="1"/>
    </row>
    <row r="873" spans="1:18" ht="12.75">
      <c r="A873" s="45">
        <v>34</v>
      </c>
      <c r="B873" s="1"/>
      <c r="C873" s="1"/>
      <c r="D873" s="45">
        <v>34</v>
      </c>
      <c r="E873" s="1"/>
      <c r="G873" s="45">
        <v>34</v>
      </c>
      <c r="H873" s="1"/>
      <c r="J873" s="1">
        <v>38</v>
      </c>
      <c r="K873" s="1"/>
      <c r="M873" s="57">
        <v>34</v>
      </c>
      <c r="N873" s="58"/>
      <c r="Q873" s="45"/>
      <c r="R873" s="1"/>
    </row>
    <row r="874" spans="1:18" ht="12.75">
      <c r="A874" s="45">
        <v>91</v>
      </c>
      <c r="B874" s="1"/>
      <c r="C874" s="1"/>
      <c r="D874" s="45">
        <v>91</v>
      </c>
      <c r="E874" s="1"/>
      <c r="G874" s="45">
        <v>91</v>
      </c>
      <c r="H874" s="1"/>
      <c r="J874" s="1">
        <v>40</v>
      </c>
      <c r="K874" s="1"/>
      <c r="M874" s="57">
        <v>91</v>
      </c>
      <c r="N874" s="58"/>
      <c r="Q874" s="45"/>
      <c r="R874" s="1"/>
    </row>
    <row r="875" spans="1:18" ht="12.75">
      <c r="A875" s="45">
        <v>36</v>
      </c>
      <c r="B875" s="1"/>
      <c r="C875" s="1"/>
      <c r="D875" s="45">
        <v>36</v>
      </c>
      <c r="E875" s="1"/>
      <c r="G875" s="45">
        <v>36</v>
      </c>
      <c r="H875" s="1"/>
      <c r="J875" s="1">
        <v>47</v>
      </c>
      <c r="K875" s="1"/>
      <c r="M875" s="57">
        <v>36</v>
      </c>
      <c r="N875" s="58"/>
      <c r="Q875" s="45"/>
      <c r="R875" s="1"/>
    </row>
    <row r="876" spans="1:18" ht="12.75">
      <c r="A876" s="45">
        <v>28</v>
      </c>
      <c r="B876" s="1"/>
      <c r="C876" s="1"/>
      <c r="D876" s="45">
        <v>28</v>
      </c>
      <c r="E876" s="1"/>
      <c r="G876" s="45">
        <v>28</v>
      </c>
      <c r="H876" s="1"/>
      <c r="J876" s="1">
        <v>200</v>
      </c>
      <c r="K876" s="1"/>
      <c r="M876" s="57">
        <v>28</v>
      </c>
      <c r="N876" s="58"/>
      <c r="Q876" s="45"/>
      <c r="R876" s="1"/>
    </row>
    <row r="877" spans="1:18" ht="12.75">
      <c r="A877" s="45">
        <v>13</v>
      </c>
      <c r="B877" s="1"/>
      <c r="C877" s="1"/>
      <c r="D877" s="45">
        <v>13</v>
      </c>
      <c r="E877" s="1"/>
      <c r="G877" s="45">
        <v>13</v>
      </c>
      <c r="H877" s="1"/>
      <c r="J877" s="1">
        <v>99</v>
      </c>
      <c r="K877" s="1"/>
      <c r="M877" s="57">
        <v>13</v>
      </c>
      <c r="N877" s="58"/>
      <c r="Q877" s="45"/>
      <c r="R877" s="1"/>
    </row>
    <row r="878" spans="1:18" ht="12.75">
      <c r="A878" s="45">
        <v>10</v>
      </c>
      <c r="B878" s="1"/>
      <c r="C878" s="1"/>
      <c r="D878" s="45">
        <v>10</v>
      </c>
      <c r="E878" s="1"/>
      <c r="G878" s="45">
        <v>10</v>
      </c>
      <c r="H878" s="1"/>
      <c r="J878" s="1">
        <v>225</v>
      </c>
      <c r="K878" s="1"/>
      <c r="M878" s="57">
        <v>10</v>
      </c>
      <c r="N878" s="58"/>
      <c r="Q878" s="45"/>
      <c r="R878" s="1"/>
    </row>
    <row r="879" spans="1:18" ht="12.75">
      <c r="A879" s="45">
        <v>91</v>
      </c>
      <c r="B879" s="1"/>
      <c r="C879" s="1"/>
      <c r="D879" s="45">
        <v>91</v>
      </c>
      <c r="E879" s="1"/>
      <c r="G879" s="45">
        <v>91</v>
      </c>
      <c r="H879" s="1"/>
      <c r="J879" s="1">
        <v>87</v>
      </c>
      <c r="K879" s="1"/>
      <c r="M879" s="57">
        <v>91</v>
      </c>
      <c r="N879" s="58"/>
      <c r="Q879" s="45"/>
      <c r="R879" s="1"/>
    </row>
    <row r="880" spans="1:18" ht="12.75">
      <c r="A880" s="45">
        <v>19</v>
      </c>
      <c r="B880" s="1"/>
      <c r="C880" s="1"/>
      <c r="D880" s="45">
        <v>19</v>
      </c>
      <c r="E880" s="1"/>
      <c r="G880" s="45">
        <v>19</v>
      </c>
      <c r="H880" s="1"/>
      <c r="J880" s="1">
        <v>130</v>
      </c>
      <c r="K880" s="1"/>
      <c r="M880" s="57">
        <v>19</v>
      </c>
      <c r="N880" s="58"/>
      <c r="Q880" s="45"/>
      <c r="R880" s="1"/>
    </row>
    <row r="881" spans="1:18" ht="12.75">
      <c r="A881" s="45">
        <v>11</v>
      </c>
      <c r="B881" s="1"/>
      <c r="C881" s="1"/>
      <c r="D881" s="45">
        <v>11</v>
      </c>
      <c r="E881" s="1"/>
      <c r="G881" s="45">
        <v>11</v>
      </c>
      <c r="H881" s="1"/>
      <c r="J881" s="1">
        <v>103</v>
      </c>
      <c r="K881" s="1"/>
      <c r="M881" s="57">
        <v>11</v>
      </c>
      <c r="N881" s="58"/>
      <c r="Q881" s="45"/>
      <c r="R881" s="1"/>
    </row>
    <row r="882" spans="1:18" ht="12.75">
      <c r="A882" s="45">
        <v>45</v>
      </c>
      <c r="B882" s="1"/>
      <c r="C882" s="1"/>
      <c r="D882" s="45">
        <v>45</v>
      </c>
      <c r="E882" s="1"/>
      <c r="G882" s="45">
        <v>45</v>
      </c>
      <c r="H882" s="1"/>
      <c r="J882" s="1">
        <v>33</v>
      </c>
      <c r="K882" s="1"/>
      <c r="M882" s="57">
        <v>45</v>
      </c>
      <c r="N882" s="58"/>
      <c r="Q882" s="45"/>
      <c r="R882" s="1"/>
    </row>
    <row r="883" spans="1:18" ht="12.75">
      <c r="A883" s="45">
        <v>91</v>
      </c>
      <c r="B883" s="1"/>
      <c r="C883" s="1"/>
      <c r="D883" s="45">
        <v>91</v>
      </c>
      <c r="E883" s="1"/>
      <c r="G883" s="45">
        <v>91</v>
      </c>
      <c r="H883" s="1"/>
      <c r="J883" s="1">
        <v>76</v>
      </c>
      <c r="K883" s="1"/>
      <c r="M883" s="57">
        <v>91</v>
      </c>
      <c r="N883" s="58"/>
      <c r="Q883" s="45"/>
      <c r="R883" s="1"/>
    </row>
    <row r="884" spans="1:18" ht="12.75">
      <c r="A884" s="45">
        <v>63</v>
      </c>
      <c r="B884" s="1"/>
      <c r="C884" s="1"/>
      <c r="D884" s="45">
        <v>63</v>
      </c>
      <c r="E884" s="1"/>
      <c r="G884" s="45">
        <v>63</v>
      </c>
      <c r="H884" s="1"/>
      <c r="J884" s="1">
        <v>38</v>
      </c>
      <c r="K884" s="1"/>
      <c r="M884" s="57">
        <v>63</v>
      </c>
      <c r="N884" s="58"/>
      <c r="Q884" s="45"/>
      <c r="R884" s="1"/>
    </row>
    <row r="885" spans="1:18" ht="12.75">
      <c r="A885" s="45">
        <v>91</v>
      </c>
      <c r="B885" s="1"/>
      <c r="C885" s="1"/>
      <c r="D885" s="45">
        <v>91</v>
      </c>
      <c r="E885" s="1"/>
      <c r="G885" s="45">
        <v>91</v>
      </c>
      <c r="H885" s="1"/>
      <c r="J885" s="1">
        <v>21</v>
      </c>
      <c r="K885" s="1"/>
      <c r="M885" s="57">
        <v>91</v>
      </c>
      <c r="N885" s="58"/>
      <c r="Q885" s="45"/>
      <c r="R885" s="1"/>
    </row>
    <row r="886" spans="1:18" ht="12.75">
      <c r="A886" s="45">
        <v>5</v>
      </c>
      <c r="B886" s="1"/>
      <c r="C886" s="1"/>
      <c r="D886" s="45">
        <v>5</v>
      </c>
      <c r="E886" s="1"/>
      <c r="G886" s="45">
        <v>5</v>
      </c>
      <c r="H886" s="1"/>
      <c r="J886" s="1">
        <v>29</v>
      </c>
      <c r="K886" s="1"/>
      <c r="M886" s="57">
        <v>5</v>
      </c>
      <c r="N886" s="58"/>
      <c r="Q886" s="45"/>
      <c r="R886" s="1"/>
    </row>
    <row r="887" spans="1:18" ht="12.75">
      <c r="A887" s="45">
        <v>53</v>
      </c>
      <c r="B887" s="1"/>
      <c r="C887" s="1"/>
      <c r="D887" s="45">
        <v>53</v>
      </c>
      <c r="E887" s="1"/>
      <c r="G887" s="45">
        <v>53</v>
      </c>
      <c r="H887" s="1"/>
      <c r="J887" s="1">
        <v>2</v>
      </c>
      <c r="K887" s="1"/>
      <c r="M887" s="57">
        <v>53</v>
      </c>
      <c r="N887" s="58"/>
      <c r="Q887" s="45"/>
      <c r="R887" s="1"/>
    </row>
    <row r="888" spans="1:18" ht="12.75">
      <c r="A888" s="45">
        <v>23</v>
      </c>
      <c r="B888" s="1"/>
      <c r="C888" s="1"/>
      <c r="D888" s="45">
        <v>23</v>
      </c>
      <c r="E888" s="1"/>
      <c r="G888" s="45">
        <v>23</v>
      </c>
      <c r="H888" s="1"/>
      <c r="J888" s="1">
        <v>31</v>
      </c>
      <c r="K888" s="1"/>
      <c r="M888" s="57">
        <v>23</v>
      </c>
      <c r="N888" s="58"/>
      <c r="Q888" s="45"/>
      <c r="R888" s="1"/>
    </row>
    <row r="889" spans="1:18" ht="12.75">
      <c r="A889" s="45">
        <v>27</v>
      </c>
      <c r="B889" s="1"/>
      <c r="C889" s="1"/>
      <c r="D889" s="45">
        <v>27</v>
      </c>
      <c r="E889" s="1"/>
      <c r="G889" s="45">
        <v>27</v>
      </c>
      <c r="H889" s="1"/>
      <c r="J889" s="1">
        <v>38</v>
      </c>
      <c r="K889" s="1"/>
      <c r="M889" s="57">
        <v>27</v>
      </c>
      <c r="N889" s="58"/>
      <c r="Q889" s="45"/>
      <c r="R889" s="1"/>
    </row>
    <row r="890" spans="1:18" ht="12.75">
      <c r="A890" s="45">
        <v>91</v>
      </c>
      <c r="B890" s="1"/>
      <c r="C890" s="1"/>
      <c r="D890" s="45">
        <v>91</v>
      </c>
      <c r="E890" s="1"/>
      <c r="G890" s="45">
        <v>91</v>
      </c>
      <c r="H890" s="1"/>
      <c r="J890" s="1">
        <v>72</v>
      </c>
      <c r="K890" s="1"/>
      <c r="M890" s="57">
        <v>91</v>
      </c>
      <c r="N890" s="58"/>
      <c r="Q890" s="45"/>
      <c r="R890" s="1"/>
    </row>
    <row r="891" spans="1:18" ht="12.75">
      <c r="A891" s="45">
        <v>182</v>
      </c>
      <c r="B891" s="1"/>
      <c r="C891" s="1"/>
      <c r="D891" s="45">
        <v>182</v>
      </c>
      <c r="E891" s="1"/>
      <c r="G891" s="45">
        <v>182</v>
      </c>
      <c r="H891" s="1"/>
      <c r="J891" s="1">
        <v>52</v>
      </c>
      <c r="K891" s="1"/>
      <c r="M891" s="57">
        <v>182</v>
      </c>
      <c r="N891" s="58"/>
      <c r="Q891" s="45"/>
      <c r="R891" s="1"/>
    </row>
    <row r="892" spans="1:18" ht="12.75">
      <c r="A892" s="45">
        <v>91</v>
      </c>
      <c r="B892" s="1"/>
      <c r="C892" s="1"/>
      <c r="D892" s="45">
        <v>91</v>
      </c>
      <c r="E892" s="1"/>
      <c r="G892" s="45">
        <v>91</v>
      </c>
      <c r="H892" s="1"/>
      <c r="J892" s="1">
        <v>530</v>
      </c>
      <c r="K892" s="1"/>
      <c r="M892" s="57">
        <v>91</v>
      </c>
      <c r="N892" s="58"/>
      <c r="Q892" s="45"/>
      <c r="R892" s="1"/>
    </row>
    <row r="893" spans="1:18" ht="12.75">
      <c r="A893" s="45">
        <v>53</v>
      </c>
      <c r="B893" s="1"/>
      <c r="C893" s="1"/>
      <c r="D893" s="45">
        <v>53</v>
      </c>
      <c r="E893" s="1"/>
      <c r="G893" s="45">
        <v>53</v>
      </c>
      <c r="H893" s="1"/>
      <c r="J893" s="1">
        <v>33</v>
      </c>
      <c r="K893" s="1"/>
      <c r="M893" s="57">
        <v>53</v>
      </c>
      <c r="N893" s="58"/>
      <c r="Q893" s="45"/>
      <c r="R893" s="1"/>
    </row>
    <row r="894" spans="1:18" ht="12.75">
      <c r="A894" s="45">
        <v>91</v>
      </c>
      <c r="B894" s="1"/>
      <c r="C894" s="1"/>
      <c r="D894" s="45">
        <v>91</v>
      </c>
      <c r="E894" s="1"/>
      <c r="G894" s="45">
        <v>91</v>
      </c>
      <c r="H894" s="1"/>
      <c r="J894" s="1">
        <v>6</v>
      </c>
      <c r="K894" s="1"/>
      <c r="M894" s="57">
        <v>91</v>
      </c>
      <c r="N894" s="58"/>
      <c r="Q894" s="45"/>
      <c r="R894" s="1"/>
    </row>
    <row r="895" spans="1:18" ht="12.75">
      <c r="A895" s="45">
        <v>91</v>
      </c>
      <c r="B895" s="1"/>
      <c r="C895" s="1"/>
      <c r="D895" s="45">
        <v>91</v>
      </c>
      <c r="E895" s="1"/>
      <c r="G895" s="45">
        <v>91</v>
      </c>
      <c r="H895" s="1"/>
      <c r="J895" s="1">
        <v>51</v>
      </c>
      <c r="K895" s="1"/>
      <c r="M895" s="57">
        <v>91</v>
      </c>
      <c r="N895" s="58"/>
      <c r="Q895" s="45"/>
      <c r="R895" s="1"/>
    </row>
    <row r="896" spans="1:18" ht="12.75">
      <c r="A896" s="45">
        <v>6</v>
      </c>
      <c r="B896" s="1"/>
      <c r="C896" s="1"/>
      <c r="D896" s="45">
        <v>6</v>
      </c>
      <c r="E896" s="1"/>
      <c r="G896" s="45">
        <v>6</v>
      </c>
      <c r="H896" s="1"/>
      <c r="J896" s="1">
        <v>130</v>
      </c>
      <c r="K896" s="1"/>
      <c r="M896" s="57">
        <v>6</v>
      </c>
      <c r="N896" s="58"/>
      <c r="Q896" s="45"/>
      <c r="R896" s="1"/>
    </row>
    <row r="897" spans="1:18" ht="12.75">
      <c r="A897" s="45">
        <v>91</v>
      </c>
      <c r="B897" s="1"/>
      <c r="C897" s="1"/>
      <c r="D897" s="45">
        <v>91</v>
      </c>
      <c r="E897" s="1"/>
      <c r="G897" s="45">
        <v>91</v>
      </c>
      <c r="H897" s="1"/>
      <c r="J897" s="1">
        <v>24</v>
      </c>
      <c r="K897" s="1"/>
      <c r="M897" s="57">
        <v>91</v>
      </c>
      <c r="N897" s="58"/>
      <c r="Q897" s="45"/>
      <c r="R897" s="1"/>
    </row>
    <row r="898" spans="1:18" ht="12.75">
      <c r="A898" s="45">
        <v>8</v>
      </c>
      <c r="B898" s="1"/>
      <c r="C898" s="1"/>
      <c r="D898" s="45">
        <v>8</v>
      </c>
      <c r="E898" s="1"/>
      <c r="G898" s="45">
        <v>8</v>
      </c>
      <c r="H898" s="1"/>
      <c r="J898" s="1">
        <v>165</v>
      </c>
      <c r="K898" s="1"/>
      <c r="M898" s="57">
        <v>8</v>
      </c>
      <c r="N898" s="58"/>
      <c r="Q898" s="45"/>
      <c r="R898" s="1"/>
    </row>
    <row r="899" spans="1:18" ht="12.75">
      <c r="A899" s="45">
        <v>14</v>
      </c>
      <c r="B899" s="1"/>
      <c r="C899" s="1"/>
      <c r="D899" s="45">
        <v>14</v>
      </c>
      <c r="E899" s="1"/>
      <c r="G899" s="45">
        <v>14</v>
      </c>
      <c r="H899" s="1"/>
      <c r="J899" s="1">
        <v>28</v>
      </c>
      <c r="K899" s="1"/>
      <c r="M899" s="57">
        <v>14</v>
      </c>
      <c r="N899" s="58"/>
      <c r="Q899" s="45"/>
      <c r="R899" s="1"/>
    </row>
    <row r="900" spans="1:18" ht="12.75">
      <c r="A900" s="45">
        <v>34</v>
      </c>
      <c r="B900" s="1"/>
      <c r="C900" s="1"/>
      <c r="D900" s="45">
        <v>34</v>
      </c>
      <c r="E900" s="1"/>
      <c r="G900" s="45">
        <v>34</v>
      </c>
      <c r="H900" s="1"/>
      <c r="J900" s="1">
        <v>510</v>
      </c>
      <c r="K900" s="1"/>
      <c r="M900" s="57">
        <v>34</v>
      </c>
      <c r="N900" s="58"/>
      <c r="Q900" s="45"/>
      <c r="R900" s="1"/>
    </row>
    <row r="901" spans="1:18" ht="12.75">
      <c r="A901" s="45">
        <v>24</v>
      </c>
      <c r="B901" s="1"/>
      <c r="C901" s="1"/>
      <c r="D901" s="45">
        <v>24</v>
      </c>
      <c r="E901" s="1"/>
      <c r="G901" s="45">
        <v>24</v>
      </c>
      <c r="H901" s="1"/>
      <c r="J901" s="1">
        <v>10</v>
      </c>
      <c r="K901" s="1"/>
      <c r="M901" s="57">
        <v>24</v>
      </c>
      <c r="N901" s="58"/>
      <c r="Q901" s="45"/>
      <c r="R901" s="1"/>
    </row>
    <row r="902" spans="1:14" ht="12.75">
      <c r="A902" s="45">
        <v>28</v>
      </c>
      <c r="B902" s="1"/>
      <c r="C902" s="1"/>
      <c r="D902" s="45">
        <v>28</v>
      </c>
      <c r="E902" s="1"/>
      <c r="G902" s="45">
        <v>28</v>
      </c>
      <c r="H902" s="1"/>
      <c r="J902" s="1">
        <v>77</v>
      </c>
      <c r="K902" s="1"/>
      <c r="M902" s="57">
        <v>28</v>
      </c>
      <c r="N902" s="58"/>
    </row>
    <row r="903" spans="1:14" ht="12.75">
      <c r="A903" s="45">
        <v>13</v>
      </c>
      <c r="D903" s="45">
        <v>13</v>
      </c>
      <c r="G903" s="45">
        <v>13</v>
      </c>
      <c r="M903" s="57">
        <v>13</v>
      </c>
      <c r="N903" s="59"/>
    </row>
    <row r="904" spans="1:14" ht="12.75">
      <c r="A904" s="45">
        <v>91</v>
      </c>
      <c r="D904" s="45">
        <v>91</v>
      </c>
      <c r="G904" s="45">
        <v>91</v>
      </c>
      <c r="M904" s="57">
        <v>91</v>
      </c>
      <c r="N904" s="59"/>
    </row>
    <row r="905" spans="1:14" ht="12.75">
      <c r="A905" s="45">
        <v>19</v>
      </c>
      <c r="D905" s="45">
        <v>19</v>
      </c>
      <c r="G905" s="45">
        <v>19</v>
      </c>
      <c r="M905" s="57">
        <v>19</v>
      </c>
      <c r="N905" s="59"/>
    </row>
    <row r="906" spans="1:14" ht="12.75">
      <c r="A906" s="45">
        <v>91</v>
      </c>
      <c r="D906" s="45">
        <v>91</v>
      </c>
      <c r="G906" s="45">
        <v>91</v>
      </c>
      <c r="M906" s="57">
        <v>91</v>
      </c>
      <c r="N906" s="59"/>
    </row>
    <row r="907" spans="1:14" ht="12.75">
      <c r="A907" s="45">
        <v>27</v>
      </c>
      <c r="D907" s="45">
        <v>27</v>
      </c>
      <c r="G907" s="45">
        <v>27</v>
      </c>
      <c r="M907" s="57">
        <v>27</v>
      </c>
      <c r="N907" s="59"/>
    </row>
    <row r="908" spans="1:14" ht="12.75">
      <c r="A908" s="45">
        <v>91</v>
      </c>
      <c r="D908" s="45">
        <v>91</v>
      </c>
      <c r="G908" s="45">
        <v>91</v>
      </c>
      <c r="M908" s="57">
        <v>91</v>
      </c>
      <c r="N908" s="59"/>
    </row>
    <row r="909" spans="1:14" ht="12.75">
      <c r="A909" s="45">
        <v>25</v>
      </c>
      <c r="D909" s="45">
        <v>25</v>
      </c>
      <c r="G909" s="45">
        <v>25</v>
      </c>
      <c r="M909" s="57">
        <v>25</v>
      </c>
      <c r="N909" s="59"/>
    </row>
    <row r="910" spans="1:14" ht="12.75">
      <c r="A910" s="45">
        <v>14</v>
      </c>
      <c r="D910" s="45">
        <v>14</v>
      </c>
      <c r="G910" s="45">
        <v>14</v>
      </c>
      <c r="M910" s="57">
        <v>14</v>
      </c>
      <c r="N910" s="59"/>
    </row>
    <row r="911" spans="1:14" ht="12.75">
      <c r="A911" s="45">
        <v>22</v>
      </c>
      <c r="D911" s="45">
        <v>22</v>
      </c>
      <c r="G911" s="45">
        <v>22</v>
      </c>
      <c r="M911" s="57">
        <v>22</v>
      </c>
      <c r="N911" s="59"/>
    </row>
    <row r="912" spans="1:14" ht="12.75">
      <c r="A912" s="45">
        <v>91</v>
      </c>
      <c r="D912" s="45">
        <v>91</v>
      </c>
      <c r="G912" s="45">
        <v>91</v>
      </c>
      <c r="M912" s="57">
        <v>91</v>
      </c>
      <c r="N912" s="59"/>
    </row>
    <row r="913" spans="1:14" ht="12.75">
      <c r="A913" s="45">
        <v>62</v>
      </c>
      <c r="D913" s="45">
        <v>62</v>
      </c>
      <c r="G913" s="45">
        <v>62</v>
      </c>
      <c r="M913" s="57">
        <v>62</v>
      </c>
      <c r="N913" s="59"/>
    </row>
    <row r="914" spans="1:14" ht="12.75">
      <c r="A914" s="45">
        <v>19</v>
      </c>
      <c r="D914" s="45">
        <v>19</v>
      </c>
      <c r="G914" s="45">
        <v>19</v>
      </c>
      <c r="M914" s="57">
        <v>19</v>
      </c>
      <c r="N914" s="59"/>
    </row>
    <row r="915" spans="1:14" ht="12.75">
      <c r="A915" s="45">
        <v>91</v>
      </c>
      <c r="D915" s="45">
        <v>91</v>
      </c>
      <c r="G915" s="45">
        <v>91</v>
      </c>
      <c r="M915" s="57">
        <v>91</v>
      </c>
      <c r="N915" s="59"/>
    </row>
    <row r="916" spans="1:14" ht="12.75">
      <c r="A916" s="45">
        <v>22</v>
      </c>
      <c r="D916" s="45">
        <v>22</v>
      </c>
      <c r="G916" s="45">
        <v>22</v>
      </c>
      <c r="M916" s="57">
        <v>22</v>
      </c>
      <c r="N916" s="59"/>
    </row>
    <row r="917" spans="1:14" ht="12.75">
      <c r="A917" s="45">
        <v>8</v>
      </c>
      <c r="D917" s="45">
        <v>8</v>
      </c>
      <c r="G917" s="45">
        <v>8</v>
      </c>
      <c r="M917" s="57">
        <v>8</v>
      </c>
      <c r="N917" s="59"/>
    </row>
    <row r="918" spans="1:14" ht="12.75">
      <c r="A918" s="45">
        <v>50</v>
      </c>
      <c r="D918" s="45">
        <v>50</v>
      </c>
      <c r="G918" s="45">
        <v>50</v>
      </c>
      <c r="M918" s="57">
        <v>50</v>
      </c>
      <c r="N918" s="59"/>
    </row>
    <row r="919" spans="1:14" ht="12.75">
      <c r="A919" s="45">
        <v>27</v>
      </c>
      <c r="D919" s="45">
        <v>27</v>
      </c>
      <c r="G919" s="45">
        <v>27</v>
      </c>
      <c r="M919" s="57">
        <v>27</v>
      </c>
      <c r="N919" s="59"/>
    </row>
    <row r="920" spans="1:14" ht="12.75">
      <c r="A920" s="45">
        <v>3</v>
      </c>
      <c r="D920" s="45">
        <v>3</v>
      </c>
      <c r="G920" s="45">
        <v>3</v>
      </c>
      <c r="M920" s="57">
        <v>3</v>
      </c>
      <c r="N920" s="59"/>
    </row>
    <row r="921" spans="1:14" ht="12.75">
      <c r="A921" s="45">
        <v>47</v>
      </c>
      <c r="D921" s="45">
        <v>47</v>
      </c>
      <c r="G921" s="45">
        <v>47</v>
      </c>
      <c r="M921" s="57">
        <v>47</v>
      </c>
      <c r="N921" s="59"/>
    </row>
    <row r="922" spans="1:14" ht="12.75">
      <c r="A922" s="45">
        <v>36</v>
      </c>
      <c r="D922" s="45">
        <v>36</v>
      </c>
      <c r="G922" s="45">
        <v>36</v>
      </c>
      <c r="M922" s="57">
        <v>36</v>
      </c>
      <c r="N922" s="59"/>
    </row>
    <row r="923" spans="1:14" ht="12.75">
      <c r="A923" s="45">
        <v>91</v>
      </c>
      <c r="D923" s="45">
        <v>91</v>
      </c>
      <c r="G923" s="45">
        <v>91</v>
      </c>
      <c r="M923" s="57">
        <v>91</v>
      </c>
      <c r="N923" s="59"/>
    </row>
    <row r="924" spans="1:14" ht="12.75">
      <c r="A924" s="45">
        <v>19</v>
      </c>
      <c r="D924" s="45">
        <v>19</v>
      </c>
      <c r="G924" s="45">
        <v>19</v>
      </c>
      <c r="M924" s="57">
        <v>19</v>
      </c>
      <c r="N924" s="59"/>
    </row>
    <row r="925" spans="1:14" ht="12.75">
      <c r="A925" s="45">
        <v>182</v>
      </c>
      <c r="D925" s="45">
        <v>182</v>
      </c>
      <c r="G925" s="45">
        <v>182</v>
      </c>
      <c r="M925" s="57">
        <v>182</v>
      </c>
      <c r="N925" s="59"/>
    </row>
    <row r="926" spans="1:14" ht="12.75">
      <c r="A926" s="45">
        <v>91</v>
      </c>
      <c r="D926" s="45">
        <v>91</v>
      </c>
      <c r="G926" s="45">
        <v>91</v>
      </c>
      <c r="M926" s="57">
        <v>91</v>
      </c>
      <c r="N926" s="59"/>
    </row>
    <row r="927" spans="1:14" ht="12.75">
      <c r="A927" s="45">
        <v>19</v>
      </c>
      <c r="D927" s="45">
        <v>19</v>
      </c>
      <c r="G927" s="45">
        <v>19</v>
      </c>
      <c r="M927" s="57">
        <v>19</v>
      </c>
      <c r="N927" s="59"/>
    </row>
    <row r="928" spans="1:14" ht="12.75">
      <c r="A928" s="45">
        <v>41</v>
      </c>
      <c r="D928" s="45">
        <v>41</v>
      </c>
      <c r="G928" s="45">
        <v>41</v>
      </c>
      <c r="M928" s="57">
        <v>41</v>
      </c>
      <c r="N928" s="59"/>
    </row>
    <row r="929" spans="1:14" ht="12.75">
      <c r="A929" s="45">
        <v>91</v>
      </c>
      <c r="D929" s="45">
        <v>91</v>
      </c>
      <c r="G929" s="45">
        <v>91</v>
      </c>
      <c r="M929" s="57">
        <v>91</v>
      </c>
      <c r="N929" s="59"/>
    </row>
    <row r="930" spans="1:14" ht="12.75">
      <c r="A930" s="45">
        <v>33</v>
      </c>
      <c r="D930" s="45">
        <v>33</v>
      </c>
      <c r="G930" s="45">
        <v>33</v>
      </c>
      <c r="M930" s="57">
        <v>33</v>
      </c>
      <c r="N930" s="59"/>
    </row>
    <row r="931" spans="1:14" ht="12.75">
      <c r="A931" s="45">
        <v>91</v>
      </c>
      <c r="D931" s="45">
        <v>91</v>
      </c>
      <c r="G931" s="45">
        <v>91</v>
      </c>
      <c r="M931" s="57">
        <v>91</v>
      </c>
      <c r="N931" s="59"/>
    </row>
    <row r="932" spans="1:14" ht="12.75">
      <c r="A932" s="45">
        <v>41</v>
      </c>
      <c r="D932" s="45">
        <v>41</v>
      </c>
      <c r="G932" s="45">
        <v>41</v>
      </c>
      <c r="M932" s="57">
        <v>41</v>
      </c>
      <c r="N932" s="59"/>
    </row>
    <row r="933" spans="1:14" ht="12.75">
      <c r="A933" s="45">
        <v>17</v>
      </c>
      <c r="D933" s="45">
        <v>17</v>
      </c>
      <c r="G933" s="45">
        <v>17</v>
      </c>
      <c r="M933" s="57">
        <v>17</v>
      </c>
      <c r="N933" s="59"/>
    </row>
    <row r="934" spans="1:14" ht="12.75">
      <c r="A934" s="45">
        <v>39</v>
      </c>
      <c r="D934" s="45">
        <v>39</v>
      </c>
      <c r="G934" s="45">
        <v>39</v>
      </c>
      <c r="M934" s="57">
        <v>39</v>
      </c>
      <c r="N934" s="59"/>
    </row>
    <row r="935" spans="1:14" ht="12.75">
      <c r="A935" s="45">
        <v>35</v>
      </c>
      <c r="D935" s="45">
        <v>35</v>
      </c>
      <c r="G935" s="45">
        <v>35</v>
      </c>
      <c r="M935" s="57">
        <v>35</v>
      </c>
      <c r="N935" s="59"/>
    </row>
    <row r="936" spans="1:14" ht="12.75">
      <c r="A936" s="45">
        <v>9</v>
      </c>
      <c r="D936" s="45">
        <v>9</v>
      </c>
      <c r="G936" s="45">
        <v>9</v>
      </c>
      <c r="M936" s="57">
        <v>9</v>
      </c>
      <c r="N936" s="59"/>
    </row>
    <row r="937" spans="1:14" ht="12.75">
      <c r="A937" s="45">
        <v>91</v>
      </c>
      <c r="D937" s="45">
        <v>91</v>
      </c>
      <c r="G937" s="45">
        <v>91</v>
      </c>
      <c r="M937" s="57">
        <v>91</v>
      </c>
      <c r="N937" s="59"/>
    </row>
    <row r="938" spans="1:14" ht="12.75">
      <c r="A938" s="45">
        <v>15</v>
      </c>
      <c r="D938" s="45">
        <v>15</v>
      </c>
      <c r="G938" s="45">
        <v>15</v>
      </c>
      <c r="M938" s="57">
        <v>15</v>
      </c>
      <c r="N938" s="59"/>
    </row>
    <row r="939" spans="1:14" ht="12.75">
      <c r="A939" s="45">
        <v>91</v>
      </c>
      <c r="D939" s="45">
        <v>91</v>
      </c>
      <c r="G939" s="45">
        <v>91</v>
      </c>
      <c r="M939" s="57">
        <v>91</v>
      </c>
      <c r="N939" s="59"/>
    </row>
    <row r="940" spans="1:14" ht="12.75">
      <c r="A940" s="45">
        <v>182</v>
      </c>
      <c r="D940" s="45">
        <v>182</v>
      </c>
      <c r="G940" s="45">
        <v>182</v>
      </c>
      <c r="M940" s="57">
        <v>182</v>
      </c>
      <c r="N940" s="59"/>
    </row>
    <row r="941" spans="1:14" ht="12.75">
      <c r="A941" s="45">
        <v>91</v>
      </c>
      <c r="D941" s="45">
        <v>91</v>
      </c>
      <c r="G941" s="45">
        <v>91</v>
      </c>
      <c r="M941" s="57">
        <v>91</v>
      </c>
      <c r="N941" s="59"/>
    </row>
    <row r="942" spans="1:14" ht="12.75">
      <c r="A942" s="45">
        <v>51</v>
      </c>
      <c r="D942" s="45">
        <v>51</v>
      </c>
      <c r="G942" s="45">
        <v>51</v>
      </c>
      <c r="M942" s="57">
        <v>51</v>
      </c>
      <c r="N942" s="59"/>
    </row>
    <row r="943" spans="1:14" ht="12.75">
      <c r="A943" s="45">
        <v>40</v>
      </c>
      <c r="D943" s="45">
        <v>40</v>
      </c>
      <c r="G943" s="45">
        <v>40</v>
      </c>
      <c r="M943" s="57">
        <v>40</v>
      </c>
      <c r="N943" s="59"/>
    </row>
    <row r="944" spans="1:14" ht="12.75">
      <c r="A944" s="45">
        <v>14</v>
      </c>
      <c r="D944" s="45">
        <v>14</v>
      </c>
      <c r="G944" s="45">
        <v>14</v>
      </c>
      <c r="M944" s="57">
        <v>14</v>
      </c>
      <c r="N944" s="59"/>
    </row>
    <row r="945" spans="1:14" ht="12.75">
      <c r="A945" s="45">
        <v>91</v>
      </c>
      <c r="D945" s="45">
        <v>91</v>
      </c>
      <c r="G945" s="45">
        <v>91</v>
      </c>
      <c r="M945" s="57">
        <v>91</v>
      </c>
      <c r="N945" s="59"/>
    </row>
    <row r="946" spans="1:14" ht="12.75">
      <c r="A946" s="45">
        <v>43</v>
      </c>
      <c r="D946" s="45">
        <v>43</v>
      </c>
      <c r="G946" s="45">
        <v>43</v>
      </c>
      <c r="M946" s="57">
        <v>43</v>
      </c>
      <c r="N946" s="59"/>
    </row>
    <row r="947" spans="1:14" ht="12.75">
      <c r="A947" s="45">
        <v>60</v>
      </c>
      <c r="D947" s="45">
        <v>60</v>
      </c>
      <c r="G947" s="45">
        <v>60</v>
      </c>
      <c r="M947" s="57">
        <v>60</v>
      </c>
      <c r="N947" s="59"/>
    </row>
    <row r="948" spans="1:14" ht="12.75">
      <c r="A948" s="45">
        <v>36</v>
      </c>
      <c r="D948" s="45">
        <v>36</v>
      </c>
      <c r="G948" s="45">
        <v>36</v>
      </c>
      <c r="M948" s="57">
        <v>36</v>
      </c>
      <c r="N948" s="59"/>
    </row>
    <row r="949" spans="1:14" ht="12.75">
      <c r="A949" s="45">
        <v>1</v>
      </c>
      <c r="D949" s="45">
        <v>1</v>
      </c>
      <c r="G949" s="45">
        <v>1</v>
      </c>
      <c r="M949" s="57">
        <v>1</v>
      </c>
      <c r="N949" s="59"/>
    </row>
    <row r="950" spans="1:14" ht="12.75">
      <c r="A950" s="45">
        <v>33</v>
      </c>
      <c r="D950" s="45">
        <v>33</v>
      </c>
      <c r="G950" s="45">
        <v>33</v>
      </c>
      <c r="M950" s="57">
        <v>33</v>
      </c>
      <c r="N950" s="59"/>
    </row>
    <row r="951" spans="1:14" ht="12.75">
      <c r="A951" s="45">
        <v>30</v>
      </c>
      <c r="D951" s="45">
        <v>30</v>
      </c>
      <c r="G951" s="45">
        <v>30</v>
      </c>
      <c r="M951" s="57">
        <v>30</v>
      </c>
      <c r="N951" s="59"/>
    </row>
    <row r="952" spans="1:14" ht="12.75">
      <c r="A952" s="45">
        <v>91</v>
      </c>
      <c r="D952" s="45">
        <v>91</v>
      </c>
      <c r="G952" s="45">
        <v>91</v>
      </c>
      <c r="M952" s="57">
        <v>91</v>
      </c>
      <c r="N952" s="59"/>
    </row>
    <row r="953" spans="1:14" ht="12.75">
      <c r="A953" s="45">
        <v>35</v>
      </c>
      <c r="D953" s="45">
        <v>35</v>
      </c>
      <c r="G953" s="45">
        <v>35</v>
      </c>
      <c r="M953" s="57">
        <v>35</v>
      </c>
      <c r="N953" s="59"/>
    </row>
    <row r="954" spans="1:14" ht="12.75">
      <c r="A954" s="45">
        <v>91</v>
      </c>
      <c r="D954" s="45">
        <v>91</v>
      </c>
      <c r="G954" s="45">
        <v>91</v>
      </c>
      <c r="M954" s="57">
        <v>91</v>
      </c>
      <c r="N954" s="59"/>
    </row>
    <row r="955" spans="1:14" ht="12.75">
      <c r="A955" s="45">
        <v>182</v>
      </c>
      <c r="D955" s="45">
        <v>182</v>
      </c>
      <c r="G955" s="45">
        <v>182</v>
      </c>
      <c r="M955" s="57">
        <v>182</v>
      </c>
      <c r="N955" s="59"/>
    </row>
    <row r="956" spans="1:14" ht="12.75">
      <c r="A956" s="45">
        <v>91</v>
      </c>
      <c r="D956" s="45">
        <v>91</v>
      </c>
      <c r="G956" s="45">
        <v>91</v>
      </c>
      <c r="M956" s="57">
        <v>91</v>
      </c>
      <c r="N956" s="59"/>
    </row>
    <row r="957" spans="1:14" ht="12.75">
      <c r="A957" s="45">
        <v>91</v>
      </c>
      <c r="D957" s="45">
        <v>91</v>
      </c>
      <c r="G957" s="45">
        <v>91</v>
      </c>
      <c r="M957" s="57">
        <v>91</v>
      </c>
      <c r="N957" s="59"/>
    </row>
    <row r="958" spans="1:14" ht="12.75">
      <c r="A958" s="45">
        <v>91</v>
      </c>
      <c r="D958" s="45">
        <v>91</v>
      </c>
      <c r="G958" s="45">
        <v>91</v>
      </c>
      <c r="M958" s="57">
        <v>91</v>
      </c>
      <c r="N958" s="59"/>
    </row>
    <row r="959" spans="1:14" ht="12.75">
      <c r="A959" s="45">
        <v>22</v>
      </c>
      <c r="D959" s="45">
        <v>22</v>
      </c>
      <c r="G959" s="45">
        <v>22</v>
      </c>
      <c r="M959" s="57">
        <v>22</v>
      </c>
      <c r="N959" s="59"/>
    </row>
    <row r="960" spans="1:14" ht="12.75">
      <c r="A960" s="45">
        <v>63</v>
      </c>
      <c r="D960" s="45">
        <v>63</v>
      </c>
      <c r="G960" s="45">
        <v>63</v>
      </c>
      <c r="M960" s="57">
        <v>63</v>
      </c>
      <c r="N960" s="59"/>
    </row>
    <row r="961" spans="1:14" ht="12.75">
      <c r="A961" s="45">
        <v>33</v>
      </c>
      <c r="D961" s="45">
        <v>33</v>
      </c>
      <c r="G961" s="45">
        <v>33</v>
      </c>
      <c r="M961" s="57">
        <v>33</v>
      </c>
      <c r="N961" s="59"/>
    </row>
    <row r="962" spans="1:14" ht="12.75">
      <c r="A962" s="45">
        <v>19</v>
      </c>
      <c r="D962" s="45">
        <v>19</v>
      </c>
      <c r="G962" s="45">
        <v>19</v>
      </c>
      <c r="M962" s="57">
        <v>19</v>
      </c>
      <c r="N962" s="59"/>
    </row>
    <row r="963" spans="1:14" ht="12.75">
      <c r="A963" s="45">
        <v>23</v>
      </c>
      <c r="D963" s="45">
        <v>23</v>
      </c>
      <c r="G963" s="45">
        <v>23</v>
      </c>
      <c r="M963" s="57">
        <v>23</v>
      </c>
      <c r="N963" s="59"/>
    </row>
    <row r="964" spans="1:14" ht="12.75">
      <c r="A964" s="45">
        <v>53</v>
      </c>
      <c r="D964" s="45">
        <v>53</v>
      </c>
      <c r="G964" s="45">
        <v>53</v>
      </c>
      <c r="M964" s="57">
        <v>53</v>
      </c>
      <c r="N964" s="59"/>
    </row>
    <row r="965" spans="1:14" ht="12.75">
      <c r="A965" s="45">
        <v>22</v>
      </c>
      <c r="D965" s="45">
        <v>22</v>
      </c>
      <c r="G965" s="45">
        <v>22</v>
      </c>
      <c r="M965" s="57">
        <v>22</v>
      </c>
      <c r="N965" s="59"/>
    </row>
    <row r="966" spans="1:14" ht="12.75">
      <c r="A966" s="45">
        <v>39</v>
      </c>
      <c r="D966" s="45">
        <v>39</v>
      </c>
      <c r="G966" s="45">
        <v>39</v>
      </c>
      <c r="M966" s="57">
        <v>39</v>
      </c>
      <c r="N966" s="59"/>
    </row>
    <row r="967" spans="1:14" ht="12.75">
      <c r="A967" s="45">
        <v>36</v>
      </c>
      <c r="D967" s="45">
        <v>36</v>
      </c>
      <c r="G967" s="45">
        <v>36</v>
      </c>
      <c r="M967" s="57">
        <v>36</v>
      </c>
      <c r="N967" s="59"/>
    </row>
    <row r="968" spans="1:14" ht="12.75">
      <c r="A968" s="45">
        <v>12</v>
      </c>
      <c r="D968" s="45">
        <v>12</v>
      </c>
      <c r="G968" s="45">
        <v>12</v>
      </c>
      <c r="M968" s="57">
        <v>12</v>
      </c>
      <c r="N968" s="59"/>
    </row>
    <row r="969" spans="1:14" ht="12.75">
      <c r="A969" s="45">
        <v>25</v>
      </c>
      <c r="D969" s="45">
        <v>25</v>
      </c>
      <c r="G969" s="45">
        <v>25</v>
      </c>
      <c r="M969" s="57">
        <v>25</v>
      </c>
      <c r="N969" s="59"/>
    </row>
    <row r="970" spans="1:14" ht="12.75">
      <c r="A970" s="45">
        <v>26</v>
      </c>
      <c r="D970" s="45">
        <v>26</v>
      </c>
      <c r="G970" s="45">
        <v>26</v>
      </c>
      <c r="M970" s="57">
        <v>26</v>
      </c>
      <c r="N970" s="59"/>
    </row>
    <row r="971" spans="1:14" ht="12.75">
      <c r="A971" s="45">
        <v>91</v>
      </c>
      <c r="D971" s="45">
        <v>91</v>
      </c>
      <c r="G971" s="45">
        <v>91</v>
      </c>
      <c r="M971" s="57">
        <v>91</v>
      </c>
      <c r="N971" s="59"/>
    </row>
    <row r="972" spans="1:14" ht="12.75">
      <c r="A972" s="45">
        <v>37</v>
      </c>
      <c r="D972" s="45">
        <v>37</v>
      </c>
      <c r="G972" s="45">
        <v>37</v>
      </c>
      <c r="M972" s="57">
        <v>37</v>
      </c>
      <c r="N972" s="59"/>
    </row>
    <row r="973" spans="1:14" ht="12.75">
      <c r="A973" s="45">
        <v>22</v>
      </c>
      <c r="D973" s="45">
        <v>22</v>
      </c>
      <c r="G973" s="45">
        <v>22</v>
      </c>
      <c r="M973" s="57">
        <v>22</v>
      </c>
      <c r="N973" s="59"/>
    </row>
    <row r="974" spans="1:14" ht="12.75">
      <c r="A974" s="45">
        <v>35</v>
      </c>
      <c r="D974" s="45">
        <v>35</v>
      </c>
      <c r="G974" s="45">
        <v>35</v>
      </c>
      <c r="M974" s="57">
        <v>35</v>
      </c>
      <c r="N974" s="59"/>
    </row>
    <row r="975" spans="1:14" ht="12.75">
      <c r="A975" s="45">
        <v>37</v>
      </c>
      <c r="D975" s="45">
        <v>37</v>
      </c>
      <c r="G975" s="45">
        <v>37</v>
      </c>
      <c r="M975" s="57">
        <v>37</v>
      </c>
      <c r="N975" s="59"/>
    </row>
    <row r="976" spans="1:14" ht="12.75">
      <c r="A976" s="45">
        <v>11</v>
      </c>
      <c r="D976" s="45">
        <v>11</v>
      </c>
      <c r="G976" s="45">
        <v>11</v>
      </c>
      <c r="M976" s="57">
        <v>11</v>
      </c>
      <c r="N976" s="59"/>
    </row>
    <row r="977" spans="1:14" ht="12.75">
      <c r="A977" s="45">
        <v>25</v>
      </c>
      <c r="D977" s="45">
        <v>25</v>
      </c>
      <c r="G977" s="45">
        <v>25</v>
      </c>
      <c r="M977" s="57">
        <v>25</v>
      </c>
      <c r="N977" s="59"/>
    </row>
    <row r="978" spans="1:14" ht="12.75">
      <c r="A978" s="45">
        <v>20</v>
      </c>
      <c r="D978" s="45">
        <v>20</v>
      </c>
      <c r="G978" s="45">
        <v>20</v>
      </c>
      <c r="M978" s="57">
        <v>20</v>
      </c>
      <c r="N978" s="59"/>
    </row>
    <row r="979" spans="1:14" ht="12.75">
      <c r="A979" s="45">
        <v>21</v>
      </c>
      <c r="D979" s="45">
        <v>21</v>
      </c>
      <c r="G979" s="45">
        <v>21</v>
      </c>
      <c r="M979" s="57">
        <v>21</v>
      </c>
      <c r="N979" s="59"/>
    </row>
    <row r="980" spans="1:14" ht="12.75">
      <c r="A980" s="45">
        <v>35</v>
      </c>
      <c r="D980" s="45">
        <v>35</v>
      </c>
      <c r="G980" s="45">
        <v>35</v>
      </c>
      <c r="M980" s="57">
        <v>35</v>
      </c>
      <c r="N980" s="59"/>
    </row>
    <row r="981" spans="1:14" ht="12.75">
      <c r="A981" s="45">
        <v>56</v>
      </c>
      <c r="D981" s="45">
        <v>56</v>
      </c>
      <c r="G981" s="45">
        <v>56</v>
      </c>
      <c r="M981" s="57">
        <v>56</v>
      </c>
      <c r="N981" s="59"/>
    </row>
    <row r="982" spans="1:14" ht="12.75">
      <c r="A982" s="45">
        <v>57</v>
      </c>
      <c r="D982" s="45">
        <v>57</v>
      </c>
      <c r="G982" s="45">
        <v>57</v>
      </c>
      <c r="M982" s="57">
        <v>57</v>
      </c>
      <c r="N982" s="59"/>
    </row>
    <row r="983" spans="1:14" ht="12.75">
      <c r="A983" s="45">
        <v>91</v>
      </c>
      <c r="D983" s="45">
        <v>91</v>
      </c>
      <c r="G983" s="45">
        <v>91</v>
      </c>
      <c r="M983" s="57">
        <v>91</v>
      </c>
      <c r="N983" s="59"/>
    </row>
    <row r="984" spans="1:14" ht="12.75">
      <c r="A984" s="45">
        <v>27</v>
      </c>
      <c r="D984" s="45">
        <v>27</v>
      </c>
      <c r="G984" s="45">
        <v>27</v>
      </c>
      <c r="M984" s="57">
        <v>27</v>
      </c>
      <c r="N984" s="59"/>
    </row>
    <row r="985" spans="1:14" ht="12.75">
      <c r="A985" s="45">
        <v>24</v>
      </c>
      <c r="D985" s="45">
        <v>24</v>
      </c>
      <c r="G985" s="45">
        <v>24</v>
      </c>
      <c r="M985" s="57">
        <v>24</v>
      </c>
      <c r="N985" s="59"/>
    </row>
    <row r="986" spans="1:14" ht="12.75">
      <c r="A986" s="45">
        <v>32</v>
      </c>
      <c r="D986" s="45">
        <v>32</v>
      </c>
      <c r="G986" s="45">
        <v>32</v>
      </c>
      <c r="M986" s="57">
        <v>32</v>
      </c>
      <c r="N986" s="59"/>
    </row>
    <row r="987" spans="1:14" ht="12.75">
      <c r="A987" s="45">
        <v>41</v>
      </c>
      <c r="D987" s="45">
        <v>41</v>
      </c>
      <c r="G987" s="45">
        <v>41</v>
      </c>
      <c r="M987" s="57">
        <v>41</v>
      </c>
      <c r="N987" s="59"/>
    </row>
    <row r="988" spans="1:14" ht="12.75">
      <c r="A988" s="45">
        <v>43</v>
      </c>
      <c r="D988" s="45">
        <v>43</v>
      </c>
      <c r="G988" s="45">
        <v>43</v>
      </c>
      <c r="M988" s="57">
        <v>43</v>
      </c>
      <c r="N988" s="59"/>
    </row>
    <row r="989" spans="1:14" ht="12.75">
      <c r="A989" s="45">
        <v>41</v>
      </c>
      <c r="D989" s="45">
        <v>41</v>
      </c>
      <c r="G989" s="45">
        <v>41</v>
      </c>
      <c r="M989" s="57">
        <v>41</v>
      </c>
      <c r="N989" s="59"/>
    </row>
    <row r="990" spans="1:14" ht="12.75">
      <c r="A990" s="45">
        <v>28</v>
      </c>
      <c r="D990" s="45">
        <v>28</v>
      </c>
      <c r="G990" s="45">
        <v>28</v>
      </c>
      <c r="M990" s="57">
        <v>28</v>
      </c>
      <c r="N990" s="59"/>
    </row>
    <row r="991" spans="1:14" ht="12.75">
      <c r="A991" s="45">
        <v>34</v>
      </c>
      <c r="D991" s="45">
        <v>34</v>
      </c>
      <c r="G991" s="45">
        <v>34</v>
      </c>
      <c r="M991" s="57">
        <v>34</v>
      </c>
      <c r="N991" s="59"/>
    </row>
    <row r="992" spans="1:14" ht="12.75">
      <c r="A992" s="45">
        <v>21</v>
      </c>
      <c r="D992" s="45">
        <v>21</v>
      </c>
      <c r="G992" s="45">
        <v>21</v>
      </c>
      <c r="M992" s="57">
        <v>21</v>
      </c>
      <c r="N992" s="59"/>
    </row>
    <row r="993" spans="1:14" ht="12.75">
      <c r="A993" s="45">
        <v>31</v>
      </c>
      <c r="D993" s="45">
        <v>31</v>
      </c>
      <c r="G993" s="45">
        <v>31</v>
      </c>
      <c r="M993" s="57">
        <v>31</v>
      </c>
      <c r="N993" s="59"/>
    </row>
    <row r="994" spans="1:14" ht="12.75">
      <c r="A994" s="45">
        <v>46</v>
      </c>
      <c r="D994" s="45">
        <v>46</v>
      </c>
      <c r="G994" s="45">
        <v>46</v>
      </c>
      <c r="M994" s="57">
        <v>46</v>
      </c>
      <c r="N994" s="59"/>
    </row>
    <row r="995" spans="1:14" ht="12.75">
      <c r="A995" s="45">
        <v>91</v>
      </c>
      <c r="D995" s="45">
        <v>91</v>
      </c>
      <c r="G995" s="45">
        <v>91</v>
      </c>
      <c r="M995" s="57">
        <v>91</v>
      </c>
      <c r="N995" s="59"/>
    </row>
    <row r="996" spans="1:14" ht="12.75">
      <c r="A996" s="45">
        <v>29</v>
      </c>
      <c r="D996" s="45">
        <v>29</v>
      </c>
      <c r="G996" s="45">
        <v>29</v>
      </c>
      <c r="M996" s="57">
        <v>29</v>
      </c>
      <c r="N996" s="59"/>
    </row>
    <row r="997" spans="1:14" ht="12.75">
      <c r="A997" s="45">
        <v>31</v>
      </c>
      <c r="D997" s="45">
        <v>31</v>
      </c>
      <c r="G997" s="45">
        <v>31</v>
      </c>
      <c r="M997" s="57">
        <v>31</v>
      </c>
      <c r="N997" s="59"/>
    </row>
    <row r="998" spans="1:14" ht="12.75">
      <c r="A998" s="45">
        <v>1</v>
      </c>
      <c r="D998" s="45">
        <v>1</v>
      </c>
      <c r="G998" s="45">
        <v>1</v>
      </c>
      <c r="M998" s="57">
        <v>1</v>
      </c>
      <c r="N998" s="59"/>
    </row>
    <row r="999" spans="1:14" ht="12.75">
      <c r="A999" s="45">
        <v>55</v>
      </c>
      <c r="D999" s="45">
        <v>55</v>
      </c>
      <c r="G999" s="45">
        <v>55</v>
      </c>
      <c r="M999" s="57">
        <v>55</v>
      </c>
      <c r="N999" s="59"/>
    </row>
    <row r="1000" spans="1:14" ht="12.75">
      <c r="A1000" s="45">
        <v>26</v>
      </c>
      <c r="D1000" s="45">
        <v>26</v>
      </c>
      <c r="G1000" s="45">
        <v>26</v>
      </c>
      <c r="M1000" s="57">
        <v>26</v>
      </c>
      <c r="N1000" s="59"/>
    </row>
    <row r="1001" spans="1:14" ht="12.75">
      <c r="A1001" s="45">
        <v>13</v>
      </c>
      <c r="D1001" s="45">
        <v>13</v>
      </c>
      <c r="G1001" s="45">
        <v>13</v>
      </c>
      <c r="M1001" s="57">
        <v>13</v>
      </c>
      <c r="N1001" s="59"/>
    </row>
    <row r="1002" spans="1:14" ht="12.75">
      <c r="A1002" s="45">
        <v>20</v>
      </c>
      <c r="D1002" s="45">
        <v>20</v>
      </c>
      <c r="G1002" s="45">
        <v>20</v>
      </c>
      <c r="M1002" s="57">
        <v>20</v>
      </c>
      <c r="N1002" s="59"/>
    </row>
    <row r="1003" spans="13:14" ht="12.75">
      <c r="M1003" s="57"/>
      <c r="N1003" s="59"/>
    </row>
    <row r="1004" spans="13:14" ht="12.75">
      <c r="M1004" s="57"/>
      <c r="N1004" s="59"/>
    </row>
    <row r="1005" spans="13:14" ht="12.75">
      <c r="M1005" s="57"/>
      <c r="N1005" s="59"/>
    </row>
    <row r="1006" spans="13:14" ht="12.75">
      <c r="M1006" s="57"/>
      <c r="N1006" s="59"/>
    </row>
    <row r="1007" spans="13:14" ht="12.75">
      <c r="M1007" s="57"/>
      <c r="N1007" s="59"/>
    </row>
    <row r="1008" spans="13:14" ht="12.75">
      <c r="M1008" s="57"/>
      <c r="N1008" s="59"/>
    </row>
    <row r="1009" spans="13:14" ht="12.75">
      <c r="M1009" s="57"/>
      <c r="N1009" s="59"/>
    </row>
    <row r="1010" spans="13:14" ht="12.75">
      <c r="M1010" s="57"/>
      <c r="N1010" s="59"/>
    </row>
    <row r="1011" spans="13:14" ht="12.75">
      <c r="M1011" s="57"/>
      <c r="N1011" s="59"/>
    </row>
    <row r="1012" spans="13:14" ht="12.75">
      <c r="M1012" s="57"/>
      <c r="N1012" s="59"/>
    </row>
    <row r="1013" spans="13:14" ht="12.75">
      <c r="M1013" s="57"/>
      <c r="N1013" s="59"/>
    </row>
    <row r="1014" spans="13:14" ht="12.75">
      <c r="M1014" s="57"/>
      <c r="N1014" s="59"/>
    </row>
    <row r="1015" spans="13:14" ht="12.75">
      <c r="M1015" s="57"/>
      <c r="N1015" s="59"/>
    </row>
    <row r="1016" spans="13:14" ht="12.75">
      <c r="M1016" s="57"/>
      <c r="N1016" s="59"/>
    </row>
    <row r="1017" spans="13:14" ht="12.75">
      <c r="M1017" s="57"/>
      <c r="N1017" s="59"/>
    </row>
    <row r="1018" spans="13:14" ht="12.75">
      <c r="M1018" s="57"/>
      <c r="N1018" s="59"/>
    </row>
    <row r="1019" spans="13:14" ht="12.75">
      <c r="M1019" s="57"/>
      <c r="N1019" s="59"/>
    </row>
    <row r="1020" spans="13:14" ht="12.75">
      <c r="M1020" s="57"/>
      <c r="N1020" s="59"/>
    </row>
    <row r="1021" spans="13:14" ht="12.75">
      <c r="M1021" s="57"/>
      <c r="N1021" s="59"/>
    </row>
    <row r="1022" spans="13:14" ht="12.75">
      <c r="M1022" s="57"/>
      <c r="N1022" s="59"/>
    </row>
    <row r="1023" spans="13:14" ht="12.75">
      <c r="M1023" s="57"/>
      <c r="N1023" s="59"/>
    </row>
    <row r="1024" spans="13:14" ht="12.75">
      <c r="M1024" s="57"/>
      <c r="N1024" s="59"/>
    </row>
    <row r="1025" spans="13:14" ht="12.75">
      <c r="M1025" s="57"/>
      <c r="N1025" s="59"/>
    </row>
    <row r="1026" spans="13:14" ht="12.75">
      <c r="M1026" s="57"/>
      <c r="N1026" s="59"/>
    </row>
    <row r="1027" spans="13:14" ht="12.75">
      <c r="M1027" s="57"/>
      <c r="N1027" s="59"/>
    </row>
    <row r="1028" spans="13:14" ht="12.75">
      <c r="M1028" s="57"/>
      <c r="N1028" s="59"/>
    </row>
    <row r="1029" spans="13:14" ht="12.75">
      <c r="M1029" s="57"/>
      <c r="N1029" s="59"/>
    </row>
    <row r="1030" spans="13:14" ht="12.75">
      <c r="M1030" s="57"/>
      <c r="N1030" s="59"/>
    </row>
    <row r="1031" spans="13:14" ht="12.75">
      <c r="M1031" s="57"/>
      <c r="N1031" s="59"/>
    </row>
    <row r="1032" spans="13:14" ht="12.75">
      <c r="M1032" s="57"/>
      <c r="N1032" s="59"/>
    </row>
    <row r="1033" spans="13:14" ht="12.75">
      <c r="M1033" s="57"/>
      <c r="N1033" s="59"/>
    </row>
    <row r="1034" spans="13:14" ht="12.75">
      <c r="M1034" s="57"/>
      <c r="N1034" s="59"/>
    </row>
    <row r="1035" spans="13:14" ht="12.75">
      <c r="M1035" s="57"/>
      <c r="N1035" s="59"/>
    </row>
    <row r="1036" spans="13:14" ht="12.75">
      <c r="M1036" s="57"/>
      <c r="N1036" s="59"/>
    </row>
    <row r="1037" spans="13:14" ht="12.75">
      <c r="M1037" s="57"/>
      <c r="N1037" s="59"/>
    </row>
    <row r="1038" spans="13:14" ht="12.75">
      <c r="M1038" s="57"/>
      <c r="N1038" s="59"/>
    </row>
    <row r="1039" spans="13:14" ht="12.75">
      <c r="M1039" s="57"/>
      <c r="N1039" s="59"/>
    </row>
    <row r="1040" spans="13:14" ht="12.75">
      <c r="M1040" s="57"/>
      <c r="N1040" s="59"/>
    </row>
    <row r="1041" spans="13:14" ht="12.75">
      <c r="M1041" s="57"/>
      <c r="N1041" s="59"/>
    </row>
    <row r="1042" spans="13:14" ht="12.75">
      <c r="M1042" s="57"/>
      <c r="N1042" s="59"/>
    </row>
    <row r="1043" spans="13:14" ht="12.75">
      <c r="M1043" s="57"/>
      <c r="N1043" s="59"/>
    </row>
    <row r="1044" spans="13:14" ht="12.75">
      <c r="M1044" s="57"/>
      <c r="N1044" s="59"/>
    </row>
    <row r="1045" spans="13:14" ht="12.75">
      <c r="M1045" s="57"/>
      <c r="N1045" s="59"/>
    </row>
    <row r="1046" spans="13:14" ht="12.75">
      <c r="M1046" s="57"/>
      <c r="N1046" s="59"/>
    </row>
    <row r="1047" spans="13:14" ht="12.75">
      <c r="M1047" s="57"/>
      <c r="N1047" s="59"/>
    </row>
    <row r="1048" spans="13:14" ht="12.75">
      <c r="M1048" s="57"/>
      <c r="N1048" s="59"/>
    </row>
    <row r="1049" spans="13:14" ht="12.75">
      <c r="M1049" s="57"/>
      <c r="N1049" s="59"/>
    </row>
    <row r="1050" spans="13:14" ht="12.75">
      <c r="M1050" s="57"/>
      <c r="N1050" s="59"/>
    </row>
    <row r="1051" spans="13:14" ht="12.75">
      <c r="M1051" s="57"/>
      <c r="N1051" s="59"/>
    </row>
    <row r="1052" spans="13:14" ht="12.75">
      <c r="M1052" s="57"/>
      <c r="N1052" s="59"/>
    </row>
    <row r="1053" spans="13:14" ht="12.75">
      <c r="M1053" s="59"/>
      <c r="N1053" s="59"/>
    </row>
    <row r="1054" spans="13:14" ht="12.75">
      <c r="M1054" s="59"/>
      <c r="N1054" s="59"/>
    </row>
    <row r="1055" spans="13:14" ht="12.75">
      <c r="M1055" s="59"/>
      <c r="N1055" s="59"/>
    </row>
    <row r="1056" spans="13:14" ht="12.75">
      <c r="M1056" s="59"/>
      <c r="N1056" s="59"/>
    </row>
    <row r="1057" spans="13:14" ht="12.75">
      <c r="M1057" s="59"/>
      <c r="N1057" s="59"/>
    </row>
    <row r="1058" spans="13:14" ht="12.75">
      <c r="M1058" s="59"/>
      <c r="N1058" s="59"/>
    </row>
    <row r="1059" spans="13:14" ht="12.75">
      <c r="M1059" s="59"/>
      <c r="N1059" s="59"/>
    </row>
    <row r="1060" spans="13:14" ht="12.75">
      <c r="M1060" s="59"/>
      <c r="N1060" s="59"/>
    </row>
    <row r="1061" spans="13:14" ht="12.75">
      <c r="M1061" s="59"/>
      <c r="N1061" s="59"/>
    </row>
    <row r="1062" spans="13:14" ht="12.75">
      <c r="M1062" s="59"/>
      <c r="N1062" s="59"/>
    </row>
    <row r="1063" spans="13:14" ht="12.75">
      <c r="M1063" s="59"/>
      <c r="N1063" s="59"/>
    </row>
    <row r="1064" spans="13:14" ht="12.75">
      <c r="M1064" s="59"/>
      <c r="N1064" s="59"/>
    </row>
    <row r="1065" spans="13:14" ht="12.75">
      <c r="M1065" s="59"/>
      <c r="N1065" s="59"/>
    </row>
    <row r="1066" spans="13:14" ht="12.75">
      <c r="M1066" s="59"/>
      <c r="N1066" s="59"/>
    </row>
    <row r="1067" spans="13:14" ht="12.75">
      <c r="M1067" s="59"/>
      <c r="N1067" s="59"/>
    </row>
    <row r="1068" spans="13:14" ht="12.75">
      <c r="M1068" s="59"/>
      <c r="N1068" s="59"/>
    </row>
    <row r="1069" spans="13:14" ht="12.75">
      <c r="M1069" s="59"/>
      <c r="N1069" s="59"/>
    </row>
    <row r="1070" spans="13:14" ht="12.75">
      <c r="M1070" s="59"/>
      <c r="N1070" s="59"/>
    </row>
    <row r="1071" spans="13:14" ht="12.75">
      <c r="M1071" s="59"/>
      <c r="N1071" s="59"/>
    </row>
    <row r="1072" spans="13:14" ht="12.75">
      <c r="M1072" s="59"/>
      <c r="N1072" s="59"/>
    </row>
    <row r="1073" spans="13:14" ht="12.75">
      <c r="M1073" s="59"/>
      <c r="N1073" s="59"/>
    </row>
    <row r="1074" spans="13:14" ht="12.75">
      <c r="M1074" s="59"/>
      <c r="N1074" s="59"/>
    </row>
    <row r="1075" spans="13:14" ht="12.75">
      <c r="M1075" s="59"/>
      <c r="N1075" s="59"/>
    </row>
    <row r="1076" spans="13:14" ht="12.75">
      <c r="M1076" s="59"/>
      <c r="N1076" s="59"/>
    </row>
    <row r="1077" spans="13:14" ht="12.75">
      <c r="M1077" s="59"/>
      <c r="N1077" s="59"/>
    </row>
    <row r="1078" spans="13:14" ht="12.75">
      <c r="M1078" s="59"/>
      <c r="N1078" s="59"/>
    </row>
    <row r="1079" spans="13:14" ht="12.75">
      <c r="M1079" s="59"/>
      <c r="N1079" s="59"/>
    </row>
    <row r="1080" spans="13:14" ht="12.75">
      <c r="M1080" s="59"/>
      <c r="N1080" s="59"/>
    </row>
    <row r="1081" spans="13:14" ht="12.75">
      <c r="M1081" s="59"/>
      <c r="N1081" s="59"/>
    </row>
    <row r="1082" spans="13:14" ht="12.75">
      <c r="M1082" s="59"/>
      <c r="N1082" s="59"/>
    </row>
    <row r="1083" spans="13:14" ht="12.75">
      <c r="M1083" s="59"/>
      <c r="N1083" s="59"/>
    </row>
    <row r="1084" spans="13:14" ht="12.75">
      <c r="M1084" s="59"/>
      <c r="N1084" s="59"/>
    </row>
    <row r="1085" spans="13:14" ht="12.75">
      <c r="M1085" s="59"/>
      <c r="N1085" s="59"/>
    </row>
    <row r="1086" spans="13:14" ht="12.75">
      <c r="M1086" s="59"/>
      <c r="N1086" s="59"/>
    </row>
    <row r="1087" spans="13:14" ht="12.75">
      <c r="M1087" s="59"/>
      <c r="N1087" s="59"/>
    </row>
    <row r="1088" spans="13:14" ht="12.75">
      <c r="M1088" s="59"/>
      <c r="N1088" s="59"/>
    </row>
    <row r="1089" spans="13:14" ht="12.75">
      <c r="M1089" s="59"/>
      <c r="N1089" s="59"/>
    </row>
    <row r="1090" spans="13:14" ht="12.75">
      <c r="M1090" s="59"/>
      <c r="N1090" s="59"/>
    </row>
    <row r="1091" spans="13:14" ht="12.75">
      <c r="M1091" s="59"/>
      <c r="N1091" s="59"/>
    </row>
    <row r="1092" spans="13:14" ht="12.75">
      <c r="M1092" s="59"/>
      <c r="N1092" s="59"/>
    </row>
    <row r="1093" spans="13:14" ht="12.75">
      <c r="M1093" s="59"/>
      <c r="N1093" s="59"/>
    </row>
    <row r="1094" spans="13:14" ht="12.75">
      <c r="M1094" s="59"/>
      <c r="N1094" s="59"/>
    </row>
    <row r="1095" spans="13:14" ht="12.75">
      <c r="M1095" s="59"/>
      <c r="N1095" s="59"/>
    </row>
    <row r="1096" spans="13:14" ht="12.75">
      <c r="M1096" s="59"/>
      <c r="N1096" s="59"/>
    </row>
    <row r="1097" spans="13:14" ht="12.75">
      <c r="M1097" s="59"/>
      <c r="N1097" s="59"/>
    </row>
    <row r="1098" spans="13:14" ht="12.75">
      <c r="M1098" s="59"/>
      <c r="N1098" s="59"/>
    </row>
    <row r="1099" spans="13:14" ht="12.75">
      <c r="M1099" s="59"/>
      <c r="N1099" s="59"/>
    </row>
    <row r="1100" spans="13:14" ht="12.75">
      <c r="M1100" s="59"/>
      <c r="N1100" s="59"/>
    </row>
    <row r="1101" spans="13:14" ht="12.75">
      <c r="M1101" s="59"/>
      <c r="N1101" s="59"/>
    </row>
    <row r="1102" spans="13:14" ht="12.75">
      <c r="M1102" s="59"/>
      <c r="N1102" s="59"/>
    </row>
    <row r="1103" spans="13:14" ht="12.75">
      <c r="M1103" s="59"/>
      <c r="N1103" s="59"/>
    </row>
    <row r="1104" spans="13:14" ht="12.75">
      <c r="M1104" s="59"/>
      <c r="N1104" s="59"/>
    </row>
    <row r="1105" spans="13:14" ht="12.75">
      <c r="M1105" s="59"/>
      <c r="N1105" s="59"/>
    </row>
    <row r="1106" spans="13:14" ht="12.75">
      <c r="M1106" s="59"/>
      <c r="N1106" s="59"/>
    </row>
    <row r="1107" spans="13:14" ht="12.75">
      <c r="M1107" s="59"/>
      <c r="N1107" s="59"/>
    </row>
    <row r="1108" spans="13:14" ht="12.75">
      <c r="M1108" s="59"/>
      <c r="N1108" s="59"/>
    </row>
    <row r="1109" spans="13:14" ht="12.75">
      <c r="M1109" s="59"/>
      <c r="N1109" s="59"/>
    </row>
    <row r="1110" spans="13:14" ht="12.75">
      <c r="M1110" s="59"/>
      <c r="N1110" s="59"/>
    </row>
    <row r="1111" spans="13:14" ht="12.75">
      <c r="M1111" s="59"/>
      <c r="N1111" s="59"/>
    </row>
    <row r="1112" spans="13:14" ht="12.75">
      <c r="M1112" s="59"/>
      <c r="N1112" s="59"/>
    </row>
    <row r="1113" spans="13:14" ht="12.75">
      <c r="M1113" s="59"/>
      <c r="N1113" s="59"/>
    </row>
    <row r="1114" spans="13:14" ht="12.75">
      <c r="M1114" s="59"/>
      <c r="N1114" s="59"/>
    </row>
    <row r="1115" spans="13:14" ht="12.75">
      <c r="M1115" s="59"/>
      <c r="N1115" s="59"/>
    </row>
    <row r="1116" spans="13:14" ht="12.75">
      <c r="M1116" s="59"/>
      <c r="N1116" s="59"/>
    </row>
    <row r="1117" spans="13:14" ht="12.75">
      <c r="M1117" s="59"/>
      <c r="N1117" s="59"/>
    </row>
    <row r="1118" spans="13:14" ht="12.75">
      <c r="M1118" s="59"/>
      <c r="N1118" s="59"/>
    </row>
    <row r="1119" spans="13:14" ht="12.75">
      <c r="M1119" s="59"/>
      <c r="N1119" s="59"/>
    </row>
    <row r="1120" spans="13:14" ht="12.75">
      <c r="M1120" s="59"/>
      <c r="N1120" s="59"/>
    </row>
    <row r="1121" spans="13:14" ht="12.75">
      <c r="M1121" s="59"/>
      <c r="N1121" s="59"/>
    </row>
    <row r="1122" spans="13:14" ht="12.75">
      <c r="M1122" s="59"/>
      <c r="N1122" s="59"/>
    </row>
    <row r="1123" spans="13:14" ht="12.75">
      <c r="M1123" s="59"/>
      <c r="N1123" s="59"/>
    </row>
    <row r="1124" spans="13:14" ht="12.75">
      <c r="M1124" s="59"/>
      <c r="N1124" s="59"/>
    </row>
    <row r="1125" spans="13:14" ht="12.75">
      <c r="M1125" s="59"/>
      <c r="N1125" s="59"/>
    </row>
    <row r="1126" spans="13:14" ht="12.75">
      <c r="M1126" s="59"/>
      <c r="N1126" s="59"/>
    </row>
    <row r="1127" spans="13:14" ht="12.75">
      <c r="M1127" s="59"/>
      <c r="N1127" s="59"/>
    </row>
    <row r="1128" spans="13:14" ht="12.75">
      <c r="M1128" s="59"/>
      <c r="N1128" s="59"/>
    </row>
    <row r="1129" spans="13:14" ht="12.75">
      <c r="M1129" s="59"/>
      <c r="N1129" s="59"/>
    </row>
    <row r="1130" spans="13:14" ht="12.75">
      <c r="M1130" s="59"/>
      <c r="N1130" s="59"/>
    </row>
    <row r="1131" spans="13:14" ht="12.75">
      <c r="M1131" s="59"/>
      <c r="N1131" s="59"/>
    </row>
    <row r="1132" spans="13:14" ht="12.75">
      <c r="M1132" s="59"/>
      <c r="N1132" s="59"/>
    </row>
    <row r="1133" spans="13:14" ht="12.75">
      <c r="M1133" s="59"/>
      <c r="N1133" s="59"/>
    </row>
    <row r="1134" spans="13:14" ht="12.75">
      <c r="M1134" s="59"/>
      <c r="N1134" s="59"/>
    </row>
    <row r="1135" spans="13:14" ht="12.75">
      <c r="M1135" s="59"/>
      <c r="N1135" s="59"/>
    </row>
    <row r="1136" spans="13:14" ht="12.75">
      <c r="M1136" s="59"/>
      <c r="N1136" s="59"/>
    </row>
    <row r="1137" spans="13:14" ht="12.75">
      <c r="M1137" s="59"/>
      <c r="N1137" s="59"/>
    </row>
    <row r="1138" spans="13:14" ht="12.75">
      <c r="M1138" s="59"/>
      <c r="N1138" s="59"/>
    </row>
    <row r="1139" spans="13:14" ht="12.75">
      <c r="M1139" s="59"/>
      <c r="N1139" s="59"/>
    </row>
    <row r="1140" spans="13:14" ht="12.75">
      <c r="M1140" s="59"/>
      <c r="N1140" s="59"/>
    </row>
    <row r="1141" spans="13:14" ht="12.75">
      <c r="M1141" s="59"/>
      <c r="N1141" s="59"/>
    </row>
    <row r="1142" spans="13:14" ht="12.75">
      <c r="M1142" s="59"/>
      <c r="N1142" s="59"/>
    </row>
    <row r="1143" spans="13:14" ht="12.75">
      <c r="M1143" s="59"/>
      <c r="N1143" s="59"/>
    </row>
    <row r="1144" spans="13:14" ht="12.75">
      <c r="M1144" s="59"/>
      <c r="N1144" s="59"/>
    </row>
    <row r="1145" spans="13:14" ht="12.75">
      <c r="M1145" s="59"/>
      <c r="N1145" s="59"/>
    </row>
    <row r="1146" spans="13:14" ht="12.75">
      <c r="M1146" s="59"/>
      <c r="N1146" s="59"/>
    </row>
    <row r="1147" spans="13:14" ht="12.75">
      <c r="M1147" s="59"/>
      <c r="N1147" s="59"/>
    </row>
    <row r="1148" spans="13:14" ht="12.75">
      <c r="M1148" s="59"/>
      <c r="N1148" s="59"/>
    </row>
    <row r="1149" spans="13:14" ht="12.75">
      <c r="M1149" s="59"/>
      <c r="N1149" s="59"/>
    </row>
    <row r="1150" spans="13:14" ht="12.75">
      <c r="M1150" s="59"/>
      <c r="N1150" s="59"/>
    </row>
    <row r="1151" spans="13:14" ht="12.75">
      <c r="M1151" s="59"/>
      <c r="N1151" s="59"/>
    </row>
    <row r="1152" spans="13:14" ht="12.75">
      <c r="M1152" s="59"/>
      <c r="N1152" s="59"/>
    </row>
    <row r="1153" spans="13:14" ht="12.75">
      <c r="M1153" s="59"/>
      <c r="N1153" s="59"/>
    </row>
    <row r="1154" spans="13:14" ht="12.75">
      <c r="M1154" s="59"/>
      <c r="N1154" s="59"/>
    </row>
    <row r="1155" spans="13:14" ht="12.75">
      <c r="M1155" s="59"/>
      <c r="N1155" s="59"/>
    </row>
    <row r="1156" spans="13:14" ht="12.75">
      <c r="M1156" s="59"/>
      <c r="N1156" s="59"/>
    </row>
    <row r="1157" spans="13:14" ht="12.75">
      <c r="M1157" s="59"/>
      <c r="N1157" s="59"/>
    </row>
    <row r="1158" spans="13:14" ht="12.75">
      <c r="M1158" s="59"/>
      <c r="N1158" s="59"/>
    </row>
    <row r="1159" spans="13:14" ht="12.75">
      <c r="M1159" s="59"/>
      <c r="N1159" s="59"/>
    </row>
    <row r="1160" spans="13:14" ht="12.75">
      <c r="M1160" s="59"/>
      <c r="N1160" s="59"/>
    </row>
    <row r="1161" spans="13:14" ht="12.75">
      <c r="M1161" s="59"/>
      <c r="N1161" s="59"/>
    </row>
    <row r="1162" spans="13:14" ht="12.75">
      <c r="M1162" s="59"/>
      <c r="N1162" s="59"/>
    </row>
    <row r="1163" spans="13:14" ht="12.75">
      <c r="M1163" s="59"/>
      <c r="N1163" s="59"/>
    </row>
    <row r="1164" spans="13:14" ht="12.75">
      <c r="M1164" s="59"/>
      <c r="N1164" s="59"/>
    </row>
    <row r="1165" spans="13:14" ht="12.75">
      <c r="M1165" s="59"/>
      <c r="N1165" s="59"/>
    </row>
    <row r="1166" spans="13:14" ht="12.75">
      <c r="M1166" s="59"/>
      <c r="N1166" s="59"/>
    </row>
    <row r="1167" spans="13:14" ht="12.75">
      <c r="M1167" s="59"/>
      <c r="N1167" s="59"/>
    </row>
    <row r="1168" spans="13:14" ht="12.75">
      <c r="M1168" s="59"/>
      <c r="N1168" s="59"/>
    </row>
    <row r="1169" spans="13:14" ht="12.75">
      <c r="M1169" s="59"/>
      <c r="N1169" s="59"/>
    </row>
    <row r="1170" spans="13:14" ht="12.75">
      <c r="M1170" s="59"/>
      <c r="N1170" s="59"/>
    </row>
    <row r="1171" spans="13:14" ht="12.75">
      <c r="M1171" s="59"/>
      <c r="N1171" s="59"/>
    </row>
    <row r="1172" spans="13:14" ht="12.75">
      <c r="M1172" s="59"/>
      <c r="N1172" s="59"/>
    </row>
    <row r="1173" spans="13:14" ht="12.75">
      <c r="M1173" s="59"/>
      <c r="N1173" s="59"/>
    </row>
    <row r="1174" spans="13:14" ht="12.75">
      <c r="M1174" s="59"/>
      <c r="N1174" s="59"/>
    </row>
    <row r="1175" spans="13:14" ht="12.75">
      <c r="M1175" s="59"/>
      <c r="N1175" s="59"/>
    </row>
    <row r="1176" spans="13:14" ht="12.75">
      <c r="M1176" s="59"/>
      <c r="N1176" s="59"/>
    </row>
    <row r="1177" spans="13:14" ht="12.75">
      <c r="M1177" s="59"/>
      <c r="N1177" s="59"/>
    </row>
    <row r="1178" spans="13:14" ht="12.75">
      <c r="M1178" s="59"/>
      <c r="N1178" s="59"/>
    </row>
    <row r="1179" spans="13:14" ht="12.75">
      <c r="M1179" s="59"/>
      <c r="N1179" s="59"/>
    </row>
    <row r="1180" spans="13:14" ht="12.75">
      <c r="M1180" s="59"/>
      <c r="N1180" s="59"/>
    </row>
    <row r="1181" spans="13:14" ht="12.75">
      <c r="M1181" s="59"/>
      <c r="N1181" s="59"/>
    </row>
    <row r="1182" spans="13:14" ht="12.75">
      <c r="M1182" s="59"/>
      <c r="N1182" s="59"/>
    </row>
    <row r="1183" spans="13:14" ht="12.75">
      <c r="M1183" s="59"/>
      <c r="N1183" s="59"/>
    </row>
    <row r="1184" spans="13:14" ht="12.75">
      <c r="M1184" s="59"/>
      <c r="N1184" s="59"/>
    </row>
    <row r="1185" spans="13:14" ht="12.75">
      <c r="M1185" s="59"/>
      <c r="N1185" s="59"/>
    </row>
    <row r="1186" spans="13:14" ht="12.75">
      <c r="M1186" s="59"/>
      <c r="N1186" s="59"/>
    </row>
    <row r="1187" spans="13:14" ht="12.75">
      <c r="M1187" s="59"/>
      <c r="N1187" s="59"/>
    </row>
    <row r="1188" spans="13:14" ht="12.75">
      <c r="M1188" s="59"/>
      <c r="N1188" s="59"/>
    </row>
    <row r="1189" spans="13:14" ht="12.75">
      <c r="M1189" s="59"/>
      <c r="N1189" s="59"/>
    </row>
    <row r="1190" spans="13:14" ht="12.75">
      <c r="M1190" s="59"/>
      <c r="N1190" s="59"/>
    </row>
    <row r="1191" spans="13:14" ht="12.75">
      <c r="M1191" s="59"/>
      <c r="N1191" s="59"/>
    </row>
    <row r="1192" spans="13:14" ht="12.75">
      <c r="M1192" s="59"/>
      <c r="N1192" s="59"/>
    </row>
    <row r="1193" spans="13:14" ht="12.75">
      <c r="M1193" s="59"/>
      <c r="N1193" s="59"/>
    </row>
    <row r="1194" spans="13:14" ht="12.75">
      <c r="M1194" s="59"/>
      <c r="N1194" s="59"/>
    </row>
    <row r="1195" spans="13:14" ht="12.75">
      <c r="M1195" s="59"/>
      <c r="N1195" s="59"/>
    </row>
    <row r="1196" spans="13:14" ht="12.75">
      <c r="M1196" s="59"/>
      <c r="N1196" s="59"/>
    </row>
    <row r="1197" spans="13:14" ht="12.75">
      <c r="M1197" s="59"/>
      <c r="N1197" s="59"/>
    </row>
    <row r="1198" spans="13:14" ht="12.75">
      <c r="M1198" s="59"/>
      <c r="N1198" s="59"/>
    </row>
    <row r="1199" spans="13:14" ht="12.75">
      <c r="M1199" s="59"/>
      <c r="N1199" s="59"/>
    </row>
    <row r="1200" spans="13:14" ht="12.75">
      <c r="M1200" s="59"/>
      <c r="N1200" s="59"/>
    </row>
    <row r="1201" spans="13:14" ht="12.75">
      <c r="M1201" s="59"/>
      <c r="N1201" s="59"/>
    </row>
    <row r="1202" spans="13:14" ht="12.75">
      <c r="M1202" s="59"/>
      <c r="N1202" s="59"/>
    </row>
    <row r="1203" spans="13:14" ht="12.75">
      <c r="M1203" s="59"/>
      <c r="N1203" s="59"/>
    </row>
    <row r="1204" spans="13:14" ht="12.75">
      <c r="M1204" s="59"/>
      <c r="N1204" s="59"/>
    </row>
    <row r="1205" spans="13:14" ht="12.75">
      <c r="M1205" s="59"/>
      <c r="N1205" s="59"/>
    </row>
    <row r="1206" spans="13:14" ht="12.75">
      <c r="M1206" s="59"/>
      <c r="N1206" s="59"/>
    </row>
    <row r="1207" spans="13:14" ht="12.75">
      <c r="M1207" s="59"/>
      <c r="N1207" s="59"/>
    </row>
    <row r="1208" spans="13:14" ht="12.75">
      <c r="M1208" s="59"/>
      <c r="N1208" s="59"/>
    </row>
    <row r="1209" spans="13:14" ht="12.75">
      <c r="M1209" s="59"/>
      <c r="N1209" s="59"/>
    </row>
    <row r="1210" spans="13:14" ht="12.75">
      <c r="M1210" s="59"/>
      <c r="N1210" s="59"/>
    </row>
    <row r="1211" spans="13:14" ht="12.75">
      <c r="M1211" s="59"/>
      <c r="N1211" s="59"/>
    </row>
    <row r="1212" spans="13:14" ht="12.75">
      <c r="M1212" s="59"/>
      <c r="N1212" s="59"/>
    </row>
    <row r="1213" spans="13:14" ht="12.75">
      <c r="M1213" s="59"/>
      <c r="N1213" s="59"/>
    </row>
    <row r="1214" spans="13:14" ht="12.75">
      <c r="M1214" s="59"/>
      <c r="N1214" s="59"/>
    </row>
    <row r="1215" spans="13:14" ht="12.75">
      <c r="M1215" s="59"/>
      <c r="N1215" s="59"/>
    </row>
    <row r="1216" spans="13:14" ht="12.75">
      <c r="M1216" s="59"/>
      <c r="N1216" s="59"/>
    </row>
    <row r="1217" spans="13:14" ht="12.75">
      <c r="M1217" s="59"/>
      <c r="N1217" s="59"/>
    </row>
    <row r="1218" spans="13:14" ht="12.75">
      <c r="M1218" s="59"/>
      <c r="N1218" s="59"/>
    </row>
    <row r="1219" spans="13:14" ht="12.75">
      <c r="M1219" s="59"/>
      <c r="N1219" s="59"/>
    </row>
    <row r="1220" spans="13:14" ht="12.75">
      <c r="M1220" s="59"/>
      <c r="N1220" s="59"/>
    </row>
    <row r="1221" spans="13:14" ht="12.75">
      <c r="M1221" s="59"/>
      <c r="N1221" s="59"/>
    </row>
    <row r="1222" spans="13:14" ht="12.75">
      <c r="M1222" s="59"/>
      <c r="N1222" s="59"/>
    </row>
    <row r="1223" spans="13:14" ht="12.75">
      <c r="M1223" s="59"/>
      <c r="N1223" s="59"/>
    </row>
    <row r="1224" spans="13:14" ht="12.75">
      <c r="M1224" s="59"/>
      <c r="N1224" s="59"/>
    </row>
    <row r="1225" spans="13:14" ht="12.75">
      <c r="M1225" s="59"/>
      <c r="N1225" s="59"/>
    </row>
    <row r="1226" spans="13:14" ht="12.75">
      <c r="M1226" s="59"/>
      <c r="N1226" s="59"/>
    </row>
    <row r="1227" spans="13:14" ht="12.75">
      <c r="M1227" s="59"/>
      <c r="N1227" s="59"/>
    </row>
    <row r="1228" spans="13:14" ht="12.75">
      <c r="M1228" s="59"/>
      <c r="N1228" s="59"/>
    </row>
    <row r="1229" spans="13:14" ht="12.75">
      <c r="M1229" s="59"/>
      <c r="N1229" s="59"/>
    </row>
    <row r="1230" spans="13:14" ht="12.75">
      <c r="M1230" s="59"/>
      <c r="N1230" s="59"/>
    </row>
    <row r="1231" spans="13:14" ht="12.75">
      <c r="M1231" s="59"/>
      <c r="N1231" s="59"/>
    </row>
    <row r="1232" spans="13:14" ht="12.75">
      <c r="M1232" s="59"/>
      <c r="N1232" s="59"/>
    </row>
    <row r="1233" spans="13:14" ht="12.75">
      <c r="M1233" s="59"/>
      <c r="N1233" s="59"/>
    </row>
    <row r="1234" spans="13:14" ht="12.75">
      <c r="M1234" s="59"/>
      <c r="N1234" s="59"/>
    </row>
    <row r="1235" spans="13:14" ht="12.75">
      <c r="M1235" s="59"/>
      <c r="N1235" s="59"/>
    </row>
    <row r="1236" spans="13:14" ht="12.75">
      <c r="M1236" s="59"/>
      <c r="N1236" s="59"/>
    </row>
    <row r="1237" spans="13:14" ht="12.75">
      <c r="M1237" s="59"/>
      <c r="N1237" s="59"/>
    </row>
    <row r="1238" spans="13:14" ht="12.75">
      <c r="M1238" s="59"/>
      <c r="N1238" s="59"/>
    </row>
    <row r="1239" spans="13:14" ht="12.75">
      <c r="M1239" s="59"/>
      <c r="N1239" s="59"/>
    </row>
    <row r="1240" spans="13:14" ht="12.75">
      <c r="M1240" s="59"/>
      <c r="N1240" s="59"/>
    </row>
    <row r="1241" spans="13:14" ht="12.75">
      <c r="M1241" s="59"/>
      <c r="N1241" s="59"/>
    </row>
    <row r="1242" spans="13:14" ht="12.75">
      <c r="M1242" s="59"/>
      <c r="N1242" s="59"/>
    </row>
    <row r="1243" spans="13:14" ht="12.75">
      <c r="M1243" s="59"/>
      <c r="N1243" s="59"/>
    </row>
    <row r="1244" spans="13:14" ht="12.75">
      <c r="M1244" s="59"/>
      <c r="N1244" s="59"/>
    </row>
    <row r="1245" spans="13:14" ht="12.75">
      <c r="M1245" s="59"/>
      <c r="N1245" s="59"/>
    </row>
    <row r="1246" spans="13:14" ht="12.75">
      <c r="M1246" s="59"/>
      <c r="N1246" s="59"/>
    </row>
    <row r="1247" spans="13:14" ht="12.75">
      <c r="M1247" s="59"/>
      <c r="N1247" s="59"/>
    </row>
    <row r="1248" spans="13:14" ht="12.75">
      <c r="M1248" s="59"/>
      <c r="N1248" s="59"/>
    </row>
    <row r="1249" spans="13:14" ht="12.75">
      <c r="M1249" s="59"/>
      <c r="N1249" s="59"/>
    </row>
    <row r="1250" spans="13:14" ht="12.75">
      <c r="M1250" s="59"/>
      <c r="N1250" s="59"/>
    </row>
    <row r="1251" spans="13:14" ht="12.75">
      <c r="M1251" s="59"/>
      <c r="N1251" s="59"/>
    </row>
    <row r="1252" spans="13:14" ht="12.75">
      <c r="M1252" s="59"/>
      <c r="N1252" s="59"/>
    </row>
    <row r="1253" spans="13:14" ht="12.75">
      <c r="M1253" s="59"/>
      <c r="N1253" s="59"/>
    </row>
    <row r="1254" spans="13:14" ht="12.75">
      <c r="M1254" s="59"/>
      <c r="N1254" s="59"/>
    </row>
    <row r="1255" spans="13:14" ht="12.75">
      <c r="M1255" s="59"/>
      <c r="N1255" s="59"/>
    </row>
    <row r="1256" spans="13:14" ht="12.75">
      <c r="M1256" s="59"/>
      <c r="N1256" s="59"/>
    </row>
    <row r="1257" spans="13:14" ht="12.75">
      <c r="M1257" s="59"/>
      <c r="N1257" s="59"/>
    </row>
    <row r="1258" spans="13:14" ht="12.75">
      <c r="M1258" s="59"/>
      <c r="N1258" s="59"/>
    </row>
    <row r="1259" spans="13:14" ht="12.75">
      <c r="M1259" s="59"/>
      <c r="N1259" s="59"/>
    </row>
    <row r="1260" spans="13:14" ht="12.75">
      <c r="M1260" s="59"/>
      <c r="N1260" s="59"/>
    </row>
    <row r="1261" spans="13:14" ht="12.75">
      <c r="M1261" s="59"/>
      <c r="N1261" s="59"/>
    </row>
    <row r="1262" spans="13:14" ht="12.75">
      <c r="M1262" s="59"/>
      <c r="N1262" s="59"/>
    </row>
    <row r="1263" spans="13:14" ht="12.75">
      <c r="M1263" s="59"/>
      <c r="N1263" s="59"/>
    </row>
    <row r="1264" spans="13:14" ht="12.75">
      <c r="M1264" s="59"/>
      <c r="N1264" s="59"/>
    </row>
    <row r="1265" spans="13:14" ht="12.75">
      <c r="M1265" s="59"/>
      <c r="N1265" s="59"/>
    </row>
    <row r="1266" spans="13:14" ht="12.75">
      <c r="M1266" s="59"/>
      <c r="N1266" s="59"/>
    </row>
    <row r="1267" spans="13:14" ht="12.75">
      <c r="M1267" s="59"/>
      <c r="N1267" s="59"/>
    </row>
    <row r="1268" spans="13:14" ht="12.75">
      <c r="M1268" s="59"/>
      <c r="N1268" s="59"/>
    </row>
    <row r="1269" spans="13:14" ht="12.75">
      <c r="M1269" s="59"/>
      <c r="N1269" s="59"/>
    </row>
    <row r="1270" spans="13:14" ht="12.75">
      <c r="M1270" s="59"/>
      <c r="N1270" s="59"/>
    </row>
    <row r="1271" spans="13:14" ht="12.75">
      <c r="M1271" s="59"/>
      <c r="N1271" s="59"/>
    </row>
    <row r="1272" spans="13:14" ht="12.75">
      <c r="M1272" s="59"/>
      <c r="N1272" s="59"/>
    </row>
    <row r="1273" spans="13:14" ht="12.75">
      <c r="M1273" s="59"/>
      <c r="N1273" s="59"/>
    </row>
    <row r="1274" spans="13:14" ht="12.75">
      <c r="M1274" s="59"/>
      <c r="N1274" s="59"/>
    </row>
    <row r="1275" spans="13:14" ht="12.75">
      <c r="M1275" s="59"/>
      <c r="N1275" s="59"/>
    </row>
    <row r="1276" spans="13:14" ht="12.75">
      <c r="M1276" s="59"/>
      <c r="N1276" s="59"/>
    </row>
    <row r="1277" spans="13:14" ht="12.75">
      <c r="M1277" s="59"/>
      <c r="N1277" s="59"/>
    </row>
    <row r="1278" spans="13:14" ht="12.75">
      <c r="M1278" s="59"/>
      <c r="N1278" s="59"/>
    </row>
    <row r="1279" spans="13:14" ht="12.75">
      <c r="M1279" s="59"/>
      <c r="N1279" s="59"/>
    </row>
    <row r="1280" spans="13:14" ht="12.75">
      <c r="M1280" s="59"/>
      <c r="N1280" s="59"/>
    </row>
    <row r="1281" spans="13:14" ht="12.75">
      <c r="M1281" s="59"/>
      <c r="N1281" s="59"/>
    </row>
    <row r="1282" spans="13:14" ht="12.75">
      <c r="M1282" s="59"/>
      <c r="N1282" s="59"/>
    </row>
    <row r="1283" spans="13:14" ht="12.75">
      <c r="M1283" s="59"/>
      <c r="N1283" s="59"/>
    </row>
    <row r="1284" spans="13:14" ht="12.75">
      <c r="M1284" s="59"/>
      <c r="N1284" s="59"/>
    </row>
    <row r="1285" spans="13:14" ht="12.75">
      <c r="M1285" s="59"/>
      <c r="N1285" s="59"/>
    </row>
    <row r="1286" spans="13:14" ht="12.75">
      <c r="M1286" s="59"/>
      <c r="N1286" s="59"/>
    </row>
    <row r="1287" spans="13:14" ht="12.75">
      <c r="M1287" s="59"/>
      <c r="N1287" s="59"/>
    </row>
    <row r="1288" spans="13:14" ht="12.75">
      <c r="M1288" s="59"/>
      <c r="N1288" s="59"/>
    </row>
    <row r="1289" spans="13:14" ht="12.75">
      <c r="M1289" s="59"/>
      <c r="N1289" s="59"/>
    </row>
    <row r="1290" spans="13:14" ht="12.75">
      <c r="M1290" s="59"/>
      <c r="N1290" s="59"/>
    </row>
    <row r="1291" spans="13:14" ht="12.75">
      <c r="M1291" s="59"/>
      <c r="N1291" s="59"/>
    </row>
    <row r="1292" spans="13:14" ht="12.75">
      <c r="M1292" s="59"/>
      <c r="N1292" s="59"/>
    </row>
    <row r="1293" spans="13:14" ht="12.75">
      <c r="M1293" s="59"/>
      <c r="N1293" s="59"/>
    </row>
    <row r="1294" spans="13:14" ht="12.75">
      <c r="M1294" s="59"/>
      <c r="N1294" s="59"/>
    </row>
    <row r="1295" spans="13:14" ht="12.75">
      <c r="M1295" s="59"/>
      <c r="N1295" s="59"/>
    </row>
    <row r="1296" spans="13:14" ht="12.75">
      <c r="M1296" s="59"/>
      <c r="N1296" s="59"/>
    </row>
    <row r="1297" spans="13:14" ht="12.75">
      <c r="M1297" s="59"/>
      <c r="N1297" s="59"/>
    </row>
    <row r="1298" spans="13:14" ht="12.75">
      <c r="M1298" s="59"/>
      <c r="N1298" s="59"/>
    </row>
    <row r="1299" spans="13:14" ht="12.75">
      <c r="M1299" s="59"/>
      <c r="N1299" s="59"/>
    </row>
    <row r="1300" spans="13:14" ht="12.75">
      <c r="M1300" s="59"/>
      <c r="N1300" s="59"/>
    </row>
    <row r="1301" spans="13:14" ht="12.75">
      <c r="M1301" s="59"/>
      <c r="N1301" s="59"/>
    </row>
    <row r="1302" spans="13:14" ht="12.75">
      <c r="M1302" s="59"/>
      <c r="N1302" s="59"/>
    </row>
    <row r="1303" spans="13:14" ht="12.75">
      <c r="M1303" s="59"/>
      <c r="N1303" s="59"/>
    </row>
    <row r="1304" spans="13:14" ht="12.75">
      <c r="M1304" s="59"/>
      <c r="N1304" s="59"/>
    </row>
    <row r="1305" spans="13:14" ht="12.75">
      <c r="M1305" s="59"/>
      <c r="N1305" s="59"/>
    </row>
    <row r="1306" spans="13:14" ht="12.75">
      <c r="M1306" s="59"/>
      <c r="N1306" s="59"/>
    </row>
    <row r="1307" spans="13:14" ht="12.75">
      <c r="M1307" s="59"/>
      <c r="N1307" s="59"/>
    </row>
    <row r="1308" spans="13:14" ht="12.75">
      <c r="M1308" s="59"/>
      <c r="N1308" s="59"/>
    </row>
    <row r="1309" spans="13:14" ht="12.75">
      <c r="M1309" s="59"/>
      <c r="N1309" s="59"/>
    </row>
    <row r="1310" spans="13:14" ht="12.75">
      <c r="M1310" s="59"/>
      <c r="N1310" s="59"/>
    </row>
    <row r="1311" spans="13:14" ht="12.75">
      <c r="M1311" s="59"/>
      <c r="N1311" s="59"/>
    </row>
    <row r="1312" spans="13:14" ht="12.75">
      <c r="M1312" s="59"/>
      <c r="N1312" s="59"/>
    </row>
    <row r="1313" spans="13:14" ht="12.75">
      <c r="M1313" s="59"/>
      <c r="N1313" s="59"/>
    </row>
    <row r="1314" spans="13:14" ht="12.75">
      <c r="M1314" s="59"/>
      <c r="N1314" s="59"/>
    </row>
    <row r="1315" spans="13:14" ht="12.75">
      <c r="M1315" s="59"/>
      <c r="N1315" s="59"/>
    </row>
    <row r="1316" spans="13:14" ht="12.75">
      <c r="M1316" s="59"/>
      <c r="N1316" s="59"/>
    </row>
    <row r="1317" spans="13:14" ht="12.75">
      <c r="M1317" s="59"/>
      <c r="N1317" s="59"/>
    </row>
    <row r="1318" spans="13:14" ht="12.75">
      <c r="M1318" s="59"/>
      <c r="N1318" s="59"/>
    </row>
    <row r="1319" spans="13:14" ht="12.75">
      <c r="M1319" s="59"/>
      <c r="N1319" s="59"/>
    </row>
    <row r="1320" spans="13:14" ht="12.75">
      <c r="M1320" s="59"/>
      <c r="N1320" s="59"/>
    </row>
    <row r="1321" spans="13:14" ht="12.75">
      <c r="M1321" s="59"/>
      <c r="N1321" s="59"/>
    </row>
    <row r="1322" spans="13:14" ht="12.75">
      <c r="M1322" s="59"/>
      <c r="N1322" s="59"/>
    </row>
    <row r="1323" spans="13:14" ht="12.75">
      <c r="M1323" s="59"/>
      <c r="N1323" s="59"/>
    </row>
    <row r="1324" spans="13:14" ht="12.75">
      <c r="M1324" s="59"/>
      <c r="N1324" s="59"/>
    </row>
    <row r="1325" spans="13:14" ht="12.75">
      <c r="M1325" s="59"/>
      <c r="N1325" s="59"/>
    </row>
    <row r="1326" spans="13:14" ht="12.75">
      <c r="M1326" s="59"/>
      <c r="N1326" s="59"/>
    </row>
    <row r="1327" spans="13:14" ht="12.75">
      <c r="M1327" s="59"/>
      <c r="N1327" s="59"/>
    </row>
    <row r="1328" spans="13:14" ht="12.75">
      <c r="M1328" s="59"/>
      <c r="N1328" s="59"/>
    </row>
    <row r="1329" spans="13:14" ht="12.75">
      <c r="M1329" s="59"/>
      <c r="N1329" s="59"/>
    </row>
    <row r="1330" spans="13:14" ht="12.75">
      <c r="M1330" s="59"/>
      <c r="N1330" s="59"/>
    </row>
    <row r="1331" spans="13:14" ht="12.75">
      <c r="M1331" s="59"/>
      <c r="N1331" s="59"/>
    </row>
    <row r="1332" spans="13:14" ht="12.75">
      <c r="M1332" s="59"/>
      <c r="N1332" s="59"/>
    </row>
    <row r="1333" spans="13:14" ht="12.75">
      <c r="M1333" s="59"/>
      <c r="N1333" s="59"/>
    </row>
    <row r="1334" spans="13:14" ht="12.75">
      <c r="M1334" s="59"/>
      <c r="N1334" s="59"/>
    </row>
    <row r="1335" spans="13:14" ht="12.75">
      <c r="M1335" s="59"/>
      <c r="N1335" s="59"/>
    </row>
    <row r="1336" spans="13:14" ht="12.75">
      <c r="M1336" s="59"/>
      <c r="N1336" s="59"/>
    </row>
    <row r="1337" spans="13:14" ht="12.75">
      <c r="M1337" s="59"/>
      <c r="N1337" s="59"/>
    </row>
    <row r="1338" spans="13:14" ht="12.75">
      <c r="M1338" s="59"/>
      <c r="N1338" s="59"/>
    </row>
    <row r="1339" spans="13:14" ht="12.75">
      <c r="M1339" s="59"/>
      <c r="N1339" s="59"/>
    </row>
    <row r="1340" spans="13:14" ht="12.75">
      <c r="M1340" s="59"/>
      <c r="N1340" s="59"/>
    </row>
    <row r="1341" spans="13:14" ht="12.75">
      <c r="M1341" s="59"/>
      <c r="N1341" s="59"/>
    </row>
    <row r="1342" spans="13:14" ht="12.75">
      <c r="M1342" s="59"/>
      <c r="N1342" s="59"/>
    </row>
    <row r="1343" spans="13:14" ht="12.75">
      <c r="M1343" s="59"/>
      <c r="N1343" s="59"/>
    </row>
    <row r="1344" spans="13:14" ht="12.75">
      <c r="M1344" s="59"/>
      <c r="N1344" s="59"/>
    </row>
    <row r="1345" spans="13:14" ht="12.75">
      <c r="M1345" s="59"/>
      <c r="N1345" s="59"/>
    </row>
    <row r="1346" spans="13:14" ht="12.75">
      <c r="M1346" s="59"/>
      <c r="N1346" s="59"/>
    </row>
    <row r="1347" spans="13:14" ht="12.75">
      <c r="M1347" s="59"/>
      <c r="N1347" s="59"/>
    </row>
    <row r="1348" spans="13:14" ht="12.75">
      <c r="M1348" s="59"/>
      <c r="N1348" s="59"/>
    </row>
    <row r="1349" spans="13:14" ht="12.75">
      <c r="M1349" s="59"/>
      <c r="N1349" s="59"/>
    </row>
    <row r="1350" spans="13:14" ht="12.75">
      <c r="M1350" s="59"/>
      <c r="N1350" s="59"/>
    </row>
    <row r="1351" spans="13:14" ht="12.75">
      <c r="M1351" s="59"/>
      <c r="N1351" s="59"/>
    </row>
    <row r="1352" spans="13:14" ht="12.75">
      <c r="M1352" s="59"/>
      <c r="N1352" s="59"/>
    </row>
    <row r="1353" spans="13:14" ht="12.75">
      <c r="M1353" s="59"/>
      <c r="N1353" s="59"/>
    </row>
    <row r="1354" spans="13:14" ht="12.75">
      <c r="M1354" s="59"/>
      <c r="N1354" s="59"/>
    </row>
    <row r="1355" spans="13:14" ht="12.75">
      <c r="M1355" s="59"/>
      <c r="N1355" s="59"/>
    </row>
    <row r="1356" spans="13:14" ht="12.75">
      <c r="M1356" s="59"/>
      <c r="N1356" s="59"/>
    </row>
    <row r="1357" spans="13:14" ht="12.75">
      <c r="M1357" s="59"/>
      <c r="N1357" s="59"/>
    </row>
    <row r="1358" spans="13:14" ht="12.75">
      <c r="M1358" s="59"/>
      <c r="N1358" s="59"/>
    </row>
    <row r="1359" spans="13:14" ht="12.75">
      <c r="M1359" s="59"/>
      <c r="N1359" s="59"/>
    </row>
    <row r="1360" spans="13:14" ht="12.75">
      <c r="M1360" s="59"/>
      <c r="N1360" s="59"/>
    </row>
    <row r="1361" spans="13:14" ht="12.75">
      <c r="M1361" s="59"/>
      <c r="N1361" s="59"/>
    </row>
    <row r="1362" spans="13:14" ht="12.75">
      <c r="M1362" s="59"/>
      <c r="N1362" s="59"/>
    </row>
    <row r="1363" spans="13:14" ht="12.75">
      <c r="M1363" s="59"/>
      <c r="N1363" s="59"/>
    </row>
    <row r="1364" spans="13:14" ht="12.75">
      <c r="M1364" s="59"/>
      <c r="N1364" s="59"/>
    </row>
    <row r="1365" spans="13:14" ht="12.75">
      <c r="M1365" s="59"/>
      <c r="N1365" s="59"/>
    </row>
    <row r="1366" spans="13:14" ht="12.75">
      <c r="M1366" s="59"/>
      <c r="N1366" s="59"/>
    </row>
    <row r="1367" spans="13:14" ht="12.75">
      <c r="M1367" s="59"/>
      <c r="N1367" s="59"/>
    </row>
    <row r="1368" spans="13:14" ht="12.75">
      <c r="M1368" s="59"/>
      <c r="N1368" s="59"/>
    </row>
    <row r="1369" spans="13:14" ht="12.75">
      <c r="M1369" s="59"/>
      <c r="N1369" s="59"/>
    </row>
    <row r="1370" spans="13:14" ht="12.75">
      <c r="M1370" s="59"/>
      <c r="N1370" s="59"/>
    </row>
    <row r="1371" spans="13:14" ht="12.75">
      <c r="M1371" s="59"/>
      <c r="N1371" s="59"/>
    </row>
    <row r="1372" spans="13:14" ht="12.75">
      <c r="M1372" s="59"/>
      <c r="N1372" s="59"/>
    </row>
    <row r="1373" spans="13:14" ht="12.75">
      <c r="M1373" s="59"/>
      <c r="N1373" s="59"/>
    </row>
    <row r="1374" spans="13:14" ht="12.75">
      <c r="M1374" s="59"/>
      <c r="N1374" s="59"/>
    </row>
    <row r="1375" spans="13:14" ht="12.75">
      <c r="M1375" s="59"/>
      <c r="N1375" s="59"/>
    </row>
    <row r="1376" spans="13:14" ht="12.75">
      <c r="M1376" s="59"/>
      <c r="N1376" s="59"/>
    </row>
    <row r="1377" spans="13:14" ht="12.75">
      <c r="M1377" s="59"/>
      <c r="N1377" s="59"/>
    </row>
    <row r="1378" spans="13:14" ht="12.75">
      <c r="M1378" s="59"/>
      <c r="N1378" s="59"/>
    </row>
    <row r="1379" spans="13:14" ht="12.75">
      <c r="M1379" s="59"/>
      <c r="N1379" s="59"/>
    </row>
    <row r="1380" spans="13:14" ht="12.75">
      <c r="M1380" s="59"/>
      <c r="N1380" s="59"/>
    </row>
    <row r="1381" spans="13:14" ht="12.75">
      <c r="M1381" s="59"/>
      <c r="N1381" s="59"/>
    </row>
    <row r="1382" spans="13:14" ht="12.75">
      <c r="M1382" s="59"/>
      <c r="N1382" s="59"/>
    </row>
    <row r="1383" spans="13:14" ht="12.75">
      <c r="M1383" s="59"/>
      <c r="N1383" s="59"/>
    </row>
    <row r="1384" spans="13:14" ht="12.75">
      <c r="M1384" s="59"/>
      <c r="N1384" s="59"/>
    </row>
    <row r="1385" spans="13:14" ht="12.75">
      <c r="M1385" s="59"/>
      <c r="N1385" s="59"/>
    </row>
    <row r="1386" spans="13:14" ht="12.75">
      <c r="M1386" s="59"/>
      <c r="N1386" s="59"/>
    </row>
    <row r="1387" spans="13:14" ht="12.75">
      <c r="M1387" s="59"/>
      <c r="N1387" s="59"/>
    </row>
    <row r="1388" spans="13:14" ht="12.75">
      <c r="M1388" s="59"/>
      <c r="N1388" s="59"/>
    </row>
    <row r="1389" spans="13:14" ht="12.75">
      <c r="M1389" s="59"/>
      <c r="N1389" s="59"/>
    </row>
    <row r="1390" spans="13:14" ht="12.75">
      <c r="M1390" s="59"/>
      <c r="N1390" s="59"/>
    </row>
    <row r="1391" spans="13:14" ht="12.75">
      <c r="M1391" s="59"/>
      <c r="N1391" s="59"/>
    </row>
    <row r="1392" spans="13:14" ht="12.75">
      <c r="M1392" s="59"/>
      <c r="N1392" s="59"/>
    </row>
    <row r="1393" spans="13:14" ht="12.75">
      <c r="M1393" s="59"/>
      <c r="N1393" s="59"/>
    </row>
    <row r="1394" spans="13:14" ht="12.75">
      <c r="M1394" s="59"/>
      <c r="N1394" s="59"/>
    </row>
    <row r="1395" spans="13:14" ht="12.75">
      <c r="M1395" s="59"/>
      <c r="N1395" s="59"/>
    </row>
    <row r="1396" spans="13:14" ht="12.75">
      <c r="M1396" s="59"/>
      <c r="N1396" s="59"/>
    </row>
    <row r="1397" spans="13:14" ht="12.75">
      <c r="M1397" s="59"/>
      <c r="N1397" s="59"/>
    </row>
    <row r="1398" spans="13:14" ht="12.75">
      <c r="M1398" s="59"/>
      <c r="N1398" s="59"/>
    </row>
    <row r="1399" spans="13:14" ht="12.75">
      <c r="M1399" s="59"/>
      <c r="N1399" s="59"/>
    </row>
    <row r="1400" spans="13:14" ht="12.75">
      <c r="M1400" s="59"/>
      <c r="N1400" s="59"/>
    </row>
    <row r="1401" spans="13:14" ht="12.75">
      <c r="M1401" s="59"/>
      <c r="N1401" s="59"/>
    </row>
    <row r="1402" spans="13:14" ht="12.75">
      <c r="M1402" s="59"/>
      <c r="N1402" s="59"/>
    </row>
    <row r="1403" spans="13:14" ht="12.75">
      <c r="M1403" s="59"/>
      <c r="N1403" s="59"/>
    </row>
    <row r="1404" spans="13:14" ht="12.75">
      <c r="M1404" s="59"/>
      <c r="N1404" s="59"/>
    </row>
    <row r="1405" spans="13:14" ht="12.75">
      <c r="M1405" s="59"/>
      <c r="N1405" s="59"/>
    </row>
    <row r="1406" spans="13:14" ht="12.75">
      <c r="M1406" s="59"/>
      <c r="N1406" s="59"/>
    </row>
    <row r="1407" spans="13:14" ht="12.75">
      <c r="M1407" s="59"/>
      <c r="N1407" s="59"/>
    </row>
    <row r="1408" spans="13:14" ht="12.75">
      <c r="M1408" s="59"/>
      <c r="N1408" s="59"/>
    </row>
    <row r="1409" spans="13:14" ht="12.75">
      <c r="M1409" s="59"/>
      <c r="N1409" s="59"/>
    </row>
    <row r="1410" spans="13:14" ht="12.75">
      <c r="M1410" s="59"/>
      <c r="N1410" s="59"/>
    </row>
    <row r="1411" spans="13:14" ht="12.75">
      <c r="M1411" s="59"/>
      <c r="N1411" s="59"/>
    </row>
    <row r="1412" spans="13:14" ht="12.75">
      <c r="M1412" s="59"/>
      <c r="N1412" s="59"/>
    </row>
    <row r="1413" spans="13:14" ht="12.75">
      <c r="M1413" s="59"/>
      <c r="N1413" s="59"/>
    </row>
    <row r="1414" spans="13:14" ht="12.75">
      <c r="M1414" s="59"/>
      <c r="N1414" s="59"/>
    </row>
    <row r="1415" spans="13:14" ht="12.75">
      <c r="M1415" s="59"/>
      <c r="N1415" s="59"/>
    </row>
    <row r="1416" spans="13:14" ht="12.75">
      <c r="M1416" s="59"/>
      <c r="N1416" s="59"/>
    </row>
    <row r="1417" spans="13:14" ht="12.75">
      <c r="M1417" s="59"/>
      <c r="N1417" s="59"/>
    </row>
    <row r="1418" spans="13:14" ht="12.75">
      <c r="M1418" s="59"/>
      <c r="N1418" s="59"/>
    </row>
    <row r="1419" spans="13:14" ht="12.75">
      <c r="M1419" s="59"/>
      <c r="N1419" s="59"/>
    </row>
    <row r="1420" spans="13:14" ht="12.75">
      <c r="M1420" s="59"/>
      <c r="N1420" s="59"/>
    </row>
    <row r="1421" spans="13:14" ht="12.75">
      <c r="M1421" s="59"/>
      <c r="N1421" s="59"/>
    </row>
    <row r="1422" spans="13:14" ht="12.75">
      <c r="M1422" s="59"/>
      <c r="N1422" s="59"/>
    </row>
    <row r="1423" spans="13:14" ht="12.75">
      <c r="M1423" s="59"/>
      <c r="N1423" s="59"/>
    </row>
    <row r="1424" spans="13:14" ht="12.75">
      <c r="M1424" s="59"/>
      <c r="N1424" s="59"/>
    </row>
    <row r="1425" spans="13:14" ht="12.75">
      <c r="M1425" s="59"/>
      <c r="N1425" s="59"/>
    </row>
    <row r="1426" spans="13:14" ht="12.75">
      <c r="M1426" s="59"/>
      <c r="N1426" s="59"/>
    </row>
    <row r="1427" spans="13:14" ht="12.75">
      <c r="M1427" s="59"/>
      <c r="N1427" s="59"/>
    </row>
    <row r="1428" spans="13:14" ht="12.75">
      <c r="M1428" s="59"/>
      <c r="N1428" s="59"/>
    </row>
    <row r="1429" spans="13:14" ht="12.75">
      <c r="M1429" s="59"/>
      <c r="N1429" s="59"/>
    </row>
    <row r="1430" spans="13:14" ht="12.75">
      <c r="M1430" s="59"/>
      <c r="N1430" s="59"/>
    </row>
    <row r="1431" spans="13:14" ht="12.75">
      <c r="M1431" s="59"/>
      <c r="N1431" s="59"/>
    </row>
    <row r="1432" spans="13:14" ht="12.75">
      <c r="M1432" s="59"/>
      <c r="N1432" s="59"/>
    </row>
    <row r="1433" spans="13:14" ht="12.75">
      <c r="M1433" s="59"/>
      <c r="N1433" s="59"/>
    </row>
    <row r="1434" spans="13:14" ht="12.75">
      <c r="M1434" s="59"/>
      <c r="N1434" s="59"/>
    </row>
    <row r="1435" spans="13:14" ht="12.75">
      <c r="M1435" s="59"/>
      <c r="N1435" s="59"/>
    </row>
    <row r="1436" spans="13:14" ht="12.75">
      <c r="M1436" s="59"/>
      <c r="N1436" s="59"/>
    </row>
    <row r="1437" spans="13:14" ht="12.75">
      <c r="M1437" s="59"/>
      <c r="N1437" s="59"/>
    </row>
    <row r="1438" spans="13:14" ht="12.75">
      <c r="M1438" s="59"/>
      <c r="N1438" s="59"/>
    </row>
    <row r="1439" spans="13:14" ht="12.75">
      <c r="M1439" s="59"/>
      <c r="N1439" s="59"/>
    </row>
    <row r="1440" spans="13:14" ht="12.75">
      <c r="M1440" s="59"/>
      <c r="N1440" s="59"/>
    </row>
    <row r="1441" spans="13:14" ht="12.75">
      <c r="M1441" s="59"/>
      <c r="N1441" s="59"/>
    </row>
    <row r="1442" spans="13:14" ht="12.75">
      <c r="M1442" s="59"/>
      <c r="N1442" s="59"/>
    </row>
    <row r="1443" spans="13:14" ht="12.75">
      <c r="M1443" s="59"/>
      <c r="N1443" s="59"/>
    </row>
    <row r="1444" spans="13:14" ht="12.75">
      <c r="M1444" s="59"/>
      <c r="N1444" s="59"/>
    </row>
    <row r="1445" spans="13:14" ht="12.75">
      <c r="M1445" s="59"/>
      <c r="N1445" s="59"/>
    </row>
    <row r="1446" spans="13:14" ht="12.75">
      <c r="M1446" s="59"/>
      <c r="N1446" s="59"/>
    </row>
    <row r="1447" spans="13:14" ht="12.75">
      <c r="M1447" s="59"/>
      <c r="N1447" s="59"/>
    </row>
    <row r="1448" spans="13:14" ht="12.75">
      <c r="M1448" s="59"/>
      <c r="N1448" s="59"/>
    </row>
    <row r="1449" spans="13:14" ht="12.75">
      <c r="M1449" s="59"/>
      <c r="N1449" s="59"/>
    </row>
    <row r="1450" spans="13:14" ht="12.75">
      <c r="M1450" s="59"/>
      <c r="N1450" s="59"/>
    </row>
    <row r="1451" spans="13:14" ht="12.75">
      <c r="M1451" s="59"/>
      <c r="N1451" s="59"/>
    </row>
    <row r="1452" spans="13:14" ht="12.75">
      <c r="M1452" s="59"/>
      <c r="N1452" s="59"/>
    </row>
    <row r="1453" spans="13:14" ht="12.75">
      <c r="M1453" s="59"/>
      <c r="N1453" s="59"/>
    </row>
    <row r="1454" spans="13:14" ht="12.75">
      <c r="M1454" s="59"/>
      <c r="N1454" s="59"/>
    </row>
    <row r="1455" spans="13:14" ht="12.75">
      <c r="M1455" s="59"/>
      <c r="N1455" s="59"/>
    </row>
    <row r="1456" spans="13:14" ht="12.75">
      <c r="M1456" s="59"/>
      <c r="N1456" s="59"/>
    </row>
    <row r="1457" spans="13:14" ht="12.75">
      <c r="M1457" s="59"/>
      <c r="N1457" s="59"/>
    </row>
    <row r="1458" spans="13:14" ht="12.75">
      <c r="M1458" s="59"/>
      <c r="N1458" s="59"/>
    </row>
    <row r="1459" spans="13:14" ht="12.75">
      <c r="M1459" s="59"/>
      <c r="N1459" s="59"/>
    </row>
    <row r="1460" spans="13:14" ht="12.75">
      <c r="M1460" s="59"/>
      <c r="N1460" s="59"/>
    </row>
    <row r="1461" spans="13:14" ht="12.75">
      <c r="M1461" s="59"/>
      <c r="N1461" s="59"/>
    </row>
    <row r="1462" spans="13:14" ht="12.75">
      <c r="M1462" s="59"/>
      <c r="N1462" s="59"/>
    </row>
    <row r="1463" spans="13:14" ht="12.75">
      <c r="M1463" s="59"/>
      <c r="N1463" s="59"/>
    </row>
    <row r="1464" spans="13:14" ht="12.75">
      <c r="M1464" s="59"/>
      <c r="N1464" s="59"/>
    </row>
    <row r="1465" spans="13:14" ht="12.75">
      <c r="M1465" s="59"/>
      <c r="N1465" s="59"/>
    </row>
    <row r="1466" spans="13:14" ht="12.75">
      <c r="M1466" s="59"/>
      <c r="N1466" s="59"/>
    </row>
    <row r="1467" spans="13:14" ht="12.75">
      <c r="M1467" s="59"/>
      <c r="N1467" s="59"/>
    </row>
    <row r="1468" spans="13:14" ht="12.75">
      <c r="M1468" s="59"/>
      <c r="N1468" s="59"/>
    </row>
    <row r="1469" spans="13:14" ht="12.75">
      <c r="M1469" s="59"/>
      <c r="N1469" s="59"/>
    </row>
    <row r="1470" spans="13:14" ht="12.75">
      <c r="M1470" s="59"/>
      <c r="N1470" s="59"/>
    </row>
    <row r="1471" spans="13:14" ht="12.75">
      <c r="M1471" s="59"/>
      <c r="N1471" s="59"/>
    </row>
    <row r="1472" spans="13:14" ht="12.75">
      <c r="M1472" s="59"/>
      <c r="N1472" s="59"/>
    </row>
    <row r="1473" spans="13:14" ht="12.75">
      <c r="M1473" s="59"/>
      <c r="N1473" s="59"/>
    </row>
    <row r="1474" spans="13:14" ht="12.75">
      <c r="M1474" s="59"/>
      <c r="N1474" s="59"/>
    </row>
    <row r="1475" spans="13:14" ht="12.75">
      <c r="M1475" s="59"/>
      <c r="N1475" s="59"/>
    </row>
    <row r="1476" spans="13:14" ht="12.75">
      <c r="M1476" s="59"/>
      <c r="N1476" s="59"/>
    </row>
    <row r="1477" spans="13:14" ht="12.75">
      <c r="M1477" s="59"/>
      <c r="N1477" s="59"/>
    </row>
    <row r="1478" spans="13:14" ht="12.75">
      <c r="M1478" s="59"/>
      <c r="N1478" s="59"/>
    </row>
    <row r="1479" spans="13:14" ht="12.75">
      <c r="M1479" s="59"/>
      <c r="N1479" s="59"/>
    </row>
    <row r="1480" spans="13:14" ht="12.75">
      <c r="M1480" s="59"/>
      <c r="N1480" s="59"/>
    </row>
    <row r="1481" spans="13:14" ht="12.75">
      <c r="M1481" s="59"/>
      <c r="N1481" s="59"/>
    </row>
    <row r="1482" spans="13:14" ht="12.75">
      <c r="M1482" s="59"/>
      <c r="N1482" s="59"/>
    </row>
    <row r="1483" spans="13:14" ht="12.75">
      <c r="M1483" s="59"/>
      <c r="N1483" s="59"/>
    </row>
    <row r="1484" spans="13:14" ht="12.75">
      <c r="M1484" s="59"/>
      <c r="N1484" s="59"/>
    </row>
    <row r="1485" spans="13:14" ht="12.75">
      <c r="M1485" s="59"/>
      <c r="N1485" s="59"/>
    </row>
    <row r="1486" spans="13:14" ht="12.75">
      <c r="M1486" s="59"/>
      <c r="N1486" s="59"/>
    </row>
    <row r="1487" spans="13:14" ht="12.75">
      <c r="M1487" s="59"/>
      <c r="N1487" s="59"/>
    </row>
    <row r="1488" spans="13:14" ht="12.75">
      <c r="M1488" s="59"/>
      <c r="N1488" s="59"/>
    </row>
    <row r="1489" spans="13:14" ht="12.75">
      <c r="M1489" s="59"/>
      <c r="N1489" s="59"/>
    </row>
    <row r="1490" spans="13:14" ht="12.75">
      <c r="M1490" s="59"/>
      <c r="N1490" s="59"/>
    </row>
    <row r="1491" spans="13:14" ht="12.75">
      <c r="M1491" s="59"/>
      <c r="N1491" s="59"/>
    </row>
    <row r="1492" spans="13:14" ht="12.75">
      <c r="M1492" s="59"/>
      <c r="N1492" s="59"/>
    </row>
    <row r="1493" spans="13:14" ht="12.75">
      <c r="M1493" s="59"/>
      <c r="N1493" s="59"/>
    </row>
    <row r="1494" spans="13:14" ht="12.75">
      <c r="M1494" s="59"/>
      <c r="N1494" s="59"/>
    </row>
    <row r="1495" spans="13:14" ht="12.75">
      <c r="M1495" s="59"/>
      <c r="N1495" s="59"/>
    </row>
    <row r="1496" spans="13:14" ht="12.75">
      <c r="M1496" s="59"/>
      <c r="N1496" s="59"/>
    </row>
    <row r="1497" spans="13:14" ht="12.75">
      <c r="M1497" s="59"/>
      <c r="N1497" s="59"/>
    </row>
    <row r="1498" spans="13:14" ht="12.75">
      <c r="M1498" s="59"/>
      <c r="N1498" s="59"/>
    </row>
    <row r="1499" spans="13:14" ht="12.75">
      <c r="M1499" s="59"/>
      <c r="N1499" s="59"/>
    </row>
    <row r="1500" spans="13:14" ht="12.75">
      <c r="M1500" s="59"/>
      <c r="N1500" s="59"/>
    </row>
    <row r="1501" spans="13:14" ht="12.75">
      <c r="M1501" s="59"/>
      <c r="N1501" s="59"/>
    </row>
    <row r="1502" spans="13:14" ht="12.75">
      <c r="M1502" s="59"/>
      <c r="N1502" s="59"/>
    </row>
    <row r="1503" spans="13:14" ht="12.75">
      <c r="M1503" s="59"/>
      <c r="N1503" s="59"/>
    </row>
    <row r="1504" spans="13:14" ht="12.75">
      <c r="M1504" s="59"/>
      <c r="N1504" s="59"/>
    </row>
    <row r="1505" spans="13:14" ht="12.75">
      <c r="M1505" s="59"/>
      <c r="N1505" s="59"/>
    </row>
    <row r="1506" spans="13:14" ht="12.75">
      <c r="M1506" s="59"/>
      <c r="N1506" s="59"/>
    </row>
    <row r="1507" spans="13:14" ht="12.75">
      <c r="M1507" s="59"/>
      <c r="N1507" s="59"/>
    </row>
    <row r="1508" spans="13:14" ht="12.75">
      <c r="M1508" s="59"/>
      <c r="N1508" s="59"/>
    </row>
    <row r="1509" spans="13:14" ht="12.75">
      <c r="M1509" s="59"/>
      <c r="N1509" s="59"/>
    </row>
    <row r="1510" spans="13:14" ht="12.75">
      <c r="M1510" s="59"/>
      <c r="N1510" s="59"/>
    </row>
    <row r="1511" spans="13:14" ht="12.75">
      <c r="M1511" s="59"/>
      <c r="N1511" s="59"/>
    </row>
    <row r="1512" spans="13:14" ht="12.75">
      <c r="M1512" s="59"/>
      <c r="N1512" s="59"/>
    </row>
    <row r="1513" spans="13:14" ht="12.75">
      <c r="M1513" s="59"/>
      <c r="N1513" s="59"/>
    </row>
    <row r="1514" spans="13:14" ht="12.75">
      <c r="M1514" s="59"/>
      <c r="N1514" s="59"/>
    </row>
    <row r="1515" spans="13:14" ht="12.75">
      <c r="M1515" s="59"/>
      <c r="N1515" s="59"/>
    </row>
    <row r="1516" spans="13:14" ht="12.75">
      <c r="M1516" s="59"/>
      <c r="N1516" s="59"/>
    </row>
    <row r="1517" spans="13:14" ht="12.75">
      <c r="M1517" s="59"/>
      <c r="N1517" s="59"/>
    </row>
    <row r="1518" spans="13:14" ht="12.75">
      <c r="M1518" s="59"/>
      <c r="N1518" s="59"/>
    </row>
    <row r="1519" spans="13:14" ht="12.75">
      <c r="M1519" s="59"/>
      <c r="N1519" s="59"/>
    </row>
    <row r="1520" spans="13:14" ht="12.75">
      <c r="M1520" s="59"/>
      <c r="N1520" s="59"/>
    </row>
    <row r="1521" spans="13:14" ht="12.75">
      <c r="M1521" s="59"/>
      <c r="N1521" s="59"/>
    </row>
    <row r="1522" spans="13:14" ht="12.75">
      <c r="M1522" s="59"/>
      <c r="N1522" s="59"/>
    </row>
    <row r="1523" spans="13:14" ht="12.75">
      <c r="M1523" s="59"/>
      <c r="N1523" s="59"/>
    </row>
    <row r="1524" spans="13:14" ht="12.75">
      <c r="M1524" s="59"/>
      <c r="N1524" s="59"/>
    </row>
    <row r="1525" spans="13:14" ht="12.75">
      <c r="M1525" s="59"/>
      <c r="N1525" s="59"/>
    </row>
    <row r="1526" spans="13:14" ht="12.75">
      <c r="M1526" s="59"/>
      <c r="N1526" s="59"/>
    </row>
    <row r="1527" spans="13:14" ht="12.75">
      <c r="M1527" s="59"/>
      <c r="N1527" s="59"/>
    </row>
    <row r="1528" spans="13:14" ht="12.75">
      <c r="M1528" s="59"/>
      <c r="N1528" s="59"/>
    </row>
    <row r="1529" spans="13:14" ht="12.75">
      <c r="M1529" s="59"/>
      <c r="N1529" s="59"/>
    </row>
    <row r="1530" spans="13:14" ht="12.75">
      <c r="M1530" s="59"/>
      <c r="N1530" s="59"/>
    </row>
    <row r="1531" spans="13:14" ht="12.75">
      <c r="M1531" s="59"/>
      <c r="N1531" s="59"/>
    </row>
    <row r="1532" spans="13:14" ht="12.75">
      <c r="M1532" s="59"/>
      <c r="N1532" s="59"/>
    </row>
    <row r="1533" spans="13:14" ht="12.75">
      <c r="M1533" s="59"/>
      <c r="N1533" s="59"/>
    </row>
    <row r="1534" spans="13:14" ht="12.75">
      <c r="M1534" s="59"/>
      <c r="N1534" s="59"/>
    </row>
    <row r="1535" spans="13:14" ht="12.75">
      <c r="M1535" s="59"/>
      <c r="N1535" s="59"/>
    </row>
    <row r="1536" spans="13:14" ht="12.75">
      <c r="M1536" s="59"/>
      <c r="N1536" s="59"/>
    </row>
    <row r="1537" spans="13:14" ht="12.75">
      <c r="M1537" s="59"/>
      <c r="N1537" s="59"/>
    </row>
    <row r="1538" spans="13:14" ht="12.75">
      <c r="M1538" s="59"/>
      <c r="N1538" s="59"/>
    </row>
    <row r="1539" spans="13:14" ht="12.75">
      <c r="M1539" s="59"/>
      <c r="N1539" s="59"/>
    </row>
    <row r="1540" spans="13:14" ht="12.75">
      <c r="M1540" s="59"/>
      <c r="N1540" s="59"/>
    </row>
    <row r="1541" spans="13:14" ht="12.75">
      <c r="M1541" s="59"/>
      <c r="N1541" s="59"/>
    </row>
    <row r="1542" spans="13:14" ht="12.75">
      <c r="M1542" s="59"/>
      <c r="N1542" s="59"/>
    </row>
    <row r="1543" spans="13:14" ht="12.75">
      <c r="M1543" s="59"/>
      <c r="N1543" s="59"/>
    </row>
    <row r="1544" spans="13:14" ht="12.75">
      <c r="M1544" s="59"/>
      <c r="N1544" s="59"/>
    </row>
    <row r="1545" spans="13:14" ht="12.75">
      <c r="M1545" s="59"/>
      <c r="N1545" s="59"/>
    </row>
    <row r="1546" spans="13:14" ht="12.75">
      <c r="M1546" s="59"/>
      <c r="N1546" s="59"/>
    </row>
    <row r="1547" spans="13:14" ht="12.75">
      <c r="M1547" s="59"/>
      <c r="N1547" s="59"/>
    </row>
    <row r="1548" spans="13:14" ht="12.75">
      <c r="M1548" s="59"/>
      <c r="N1548" s="59"/>
    </row>
    <row r="1549" spans="13:14" ht="12.75">
      <c r="M1549" s="59"/>
      <c r="N1549" s="59"/>
    </row>
    <row r="1550" spans="13:14" ht="12.75">
      <c r="M1550" s="59"/>
      <c r="N1550" s="59"/>
    </row>
    <row r="1551" spans="13:14" ht="12.75">
      <c r="M1551" s="59"/>
      <c r="N1551" s="59"/>
    </row>
    <row r="1552" spans="13:14" ht="12.75">
      <c r="M1552" s="59"/>
      <c r="N1552" s="59"/>
    </row>
    <row r="1553" spans="13:14" ht="12.75">
      <c r="M1553" s="59"/>
      <c r="N1553" s="59"/>
    </row>
    <row r="1554" spans="13:14" ht="12.75">
      <c r="M1554" s="59"/>
      <c r="N1554" s="59"/>
    </row>
    <row r="1555" spans="13:14" ht="12.75">
      <c r="M1555" s="59"/>
      <c r="N1555" s="59"/>
    </row>
    <row r="1556" spans="13:14" ht="12.75">
      <c r="M1556" s="59"/>
      <c r="N1556" s="59"/>
    </row>
    <row r="1557" spans="13:14" ht="12.75">
      <c r="M1557" s="59"/>
      <c r="N1557" s="59"/>
    </row>
    <row r="1558" spans="13:14" ht="12.75">
      <c r="M1558" s="59"/>
      <c r="N1558" s="59"/>
    </row>
    <row r="1559" spans="13:14" ht="12.75">
      <c r="M1559" s="59"/>
      <c r="N1559" s="59"/>
    </row>
    <row r="1560" spans="13:14" ht="12.75">
      <c r="M1560" s="59"/>
      <c r="N1560" s="59"/>
    </row>
    <row r="1561" spans="13:14" ht="12.75">
      <c r="M1561" s="59"/>
      <c r="N1561" s="59"/>
    </row>
    <row r="1562" spans="13:14" ht="12.75">
      <c r="M1562" s="59"/>
      <c r="N1562" s="59"/>
    </row>
    <row r="1563" spans="13:14" ht="12.75">
      <c r="M1563" s="59"/>
      <c r="N1563" s="59"/>
    </row>
    <row r="1564" spans="13:14" ht="12.75">
      <c r="M1564" s="59"/>
      <c r="N1564" s="59"/>
    </row>
    <row r="1565" spans="13:14" ht="12.75">
      <c r="M1565" s="59"/>
      <c r="N1565" s="59"/>
    </row>
    <row r="1566" spans="13:14" ht="12.75">
      <c r="M1566" s="59"/>
      <c r="N1566" s="59"/>
    </row>
    <row r="1567" spans="13:14" ht="12.75">
      <c r="M1567" s="59"/>
      <c r="N1567" s="59"/>
    </row>
    <row r="1568" spans="13:14" ht="12.75">
      <c r="M1568" s="59"/>
      <c r="N1568" s="59"/>
    </row>
    <row r="1569" spans="13:14" ht="12.75">
      <c r="M1569" s="59"/>
      <c r="N1569" s="59"/>
    </row>
    <row r="1570" spans="13:14" ht="12.75">
      <c r="M1570" s="59"/>
      <c r="N1570" s="59"/>
    </row>
    <row r="1571" spans="13:14" ht="12.75">
      <c r="M1571" s="59"/>
      <c r="N1571" s="59"/>
    </row>
    <row r="1572" spans="13:14" ht="12.75">
      <c r="M1572" s="59"/>
      <c r="N1572" s="59"/>
    </row>
    <row r="1573" spans="13:14" ht="12.75">
      <c r="M1573" s="59"/>
      <c r="N1573" s="59"/>
    </row>
    <row r="1574" spans="13:14" ht="12.75">
      <c r="M1574" s="59"/>
      <c r="N1574" s="59"/>
    </row>
    <row r="1575" spans="13:14" ht="12.75">
      <c r="M1575" s="59"/>
      <c r="N1575" s="59"/>
    </row>
    <row r="1576" spans="13:14" ht="12.75">
      <c r="M1576" s="59"/>
      <c r="N1576" s="59"/>
    </row>
    <row r="1577" spans="13:14" ht="12.75">
      <c r="M1577" s="59"/>
      <c r="N1577" s="59"/>
    </row>
    <row r="1578" spans="13:14" ht="12.75">
      <c r="M1578" s="59"/>
      <c r="N1578" s="59"/>
    </row>
    <row r="1579" spans="13:14" ht="12.75">
      <c r="M1579" s="59"/>
      <c r="N1579" s="59"/>
    </row>
    <row r="1580" spans="13:14" ht="12.75">
      <c r="M1580" s="59"/>
      <c r="N1580" s="59"/>
    </row>
    <row r="1581" spans="13:14" ht="12.75">
      <c r="M1581" s="59"/>
      <c r="N1581" s="59"/>
    </row>
    <row r="1582" spans="13:14" ht="12.75">
      <c r="M1582" s="59"/>
      <c r="N1582" s="59"/>
    </row>
    <row r="1583" spans="13:14" ht="12.75">
      <c r="M1583" s="59"/>
      <c r="N1583" s="59"/>
    </row>
    <row r="1584" spans="13:14" ht="12.75">
      <c r="M1584" s="59"/>
      <c r="N1584" s="59"/>
    </row>
    <row r="1585" spans="13:14" ht="12.75">
      <c r="M1585" s="59"/>
      <c r="N1585" s="59"/>
    </row>
    <row r="1586" spans="13:14" ht="12.75">
      <c r="M1586" s="59"/>
      <c r="N1586" s="59"/>
    </row>
    <row r="1587" spans="13:14" ht="12.75">
      <c r="M1587" s="59"/>
      <c r="N1587" s="59"/>
    </row>
    <row r="1588" spans="13:14" ht="12.75">
      <c r="M1588" s="59"/>
      <c r="N1588" s="59"/>
    </row>
    <row r="1589" spans="13:14" ht="12.75">
      <c r="M1589" s="59"/>
      <c r="N1589" s="59"/>
    </row>
    <row r="1590" spans="13:14" ht="12.75">
      <c r="M1590" s="59"/>
      <c r="N1590" s="59"/>
    </row>
    <row r="1591" spans="13:14" ht="12.75">
      <c r="M1591" s="59"/>
      <c r="N1591" s="59"/>
    </row>
    <row r="1592" spans="13:14" ht="12.75">
      <c r="M1592" s="59"/>
      <c r="N1592" s="59"/>
    </row>
    <row r="1593" spans="13:14" ht="12.75">
      <c r="M1593" s="59"/>
      <c r="N1593" s="59"/>
    </row>
    <row r="1594" spans="13:14" ht="12.75">
      <c r="M1594" s="59"/>
      <c r="N1594" s="59"/>
    </row>
    <row r="1595" spans="13:14" ht="12.75">
      <c r="M1595" s="59"/>
      <c r="N1595" s="59"/>
    </row>
    <row r="1596" spans="13:14" ht="12.75">
      <c r="M1596" s="59"/>
      <c r="N1596" s="59"/>
    </row>
    <row r="1597" spans="13:14" ht="12.75">
      <c r="M1597" s="59"/>
      <c r="N1597" s="59"/>
    </row>
    <row r="1598" spans="13:14" ht="12.75">
      <c r="M1598" s="59"/>
      <c r="N1598" s="59"/>
    </row>
    <row r="1599" spans="13:14" ht="12.75">
      <c r="M1599" s="59"/>
      <c r="N1599" s="59"/>
    </row>
    <row r="1600" spans="13:14" ht="12.75">
      <c r="M1600" s="59"/>
      <c r="N1600" s="59"/>
    </row>
    <row r="1601" spans="13:14" ht="12.75">
      <c r="M1601" s="59"/>
      <c r="N1601" s="59"/>
    </row>
    <row r="1602" spans="13:14" ht="12.75">
      <c r="M1602" s="59"/>
      <c r="N1602" s="59"/>
    </row>
    <row r="1603" spans="13:14" ht="12.75">
      <c r="M1603" s="59"/>
      <c r="N1603" s="59"/>
    </row>
    <row r="1604" spans="13:14" ht="12.75">
      <c r="M1604" s="59"/>
      <c r="N1604" s="59"/>
    </row>
    <row r="1605" spans="13:14" ht="12.75">
      <c r="M1605" s="59"/>
      <c r="N1605" s="59"/>
    </row>
    <row r="1606" spans="13:14" ht="12.75">
      <c r="M1606" s="59"/>
      <c r="N1606" s="59"/>
    </row>
    <row r="1607" spans="13:14" ht="12.75">
      <c r="M1607" s="59"/>
      <c r="N1607" s="59"/>
    </row>
    <row r="1608" spans="13:14" ht="12.75">
      <c r="M1608" s="59"/>
      <c r="N1608" s="59"/>
    </row>
    <row r="1609" spans="13:14" ht="12.75">
      <c r="M1609" s="59"/>
      <c r="N1609" s="59"/>
    </row>
    <row r="1610" spans="13:14" ht="12.75">
      <c r="M1610" s="59"/>
      <c r="N1610" s="59"/>
    </row>
    <row r="1611" spans="13:14" ht="12.75">
      <c r="M1611" s="59"/>
      <c r="N1611" s="59"/>
    </row>
    <row r="1612" spans="13:14" ht="12.75">
      <c r="M1612" s="59"/>
      <c r="N1612" s="59"/>
    </row>
    <row r="1613" spans="13:14" ht="12.75">
      <c r="M1613" s="59"/>
      <c r="N1613" s="59"/>
    </row>
    <row r="1614" spans="13:14" ht="12.75">
      <c r="M1614" s="59"/>
      <c r="N1614" s="59"/>
    </row>
    <row r="1615" spans="13:14" ht="12.75">
      <c r="M1615" s="59"/>
      <c r="N1615" s="59"/>
    </row>
    <row r="1616" spans="13:14" ht="12.75">
      <c r="M1616" s="59"/>
      <c r="N1616" s="59"/>
    </row>
    <row r="1617" spans="13:14" ht="12.75">
      <c r="M1617" s="59"/>
      <c r="N1617" s="59"/>
    </row>
    <row r="1618" spans="13:14" ht="12.75">
      <c r="M1618" s="59"/>
      <c r="N1618" s="59"/>
    </row>
    <row r="1619" spans="13:14" ht="12.75">
      <c r="M1619" s="59"/>
      <c r="N1619" s="59"/>
    </row>
    <row r="1620" spans="13:14" ht="12.75">
      <c r="M1620" s="59"/>
      <c r="N1620" s="59"/>
    </row>
    <row r="1621" spans="13:14" ht="12.75">
      <c r="M1621" s="59"/>
      <c r="N1621" s="59"/>
    </row>
    <row r="1622" spans="13:14" ht="12.75">
      <c r="M1622" s="59"/>
      <c r="N1622" s="59"/>
    </row>
    <row r="1623" spans="13:14" ht="12.75">
      <c r="M1623" s="59"/>
      <c r="N1623" s="59"/>
    </row>
    <row r="1624" spans="13:14" ht="12.75">
      <c r="M1624" s="59"/>
      <c r="N1624" s="59"/>
    </row>
    <row r="1625" spans="13:14" ht="12.75">
      <c r="M1625" s="59"/>
      <c r="N1625" s="59"/>
    </row>
    <row r="1626" spans="13:14" ht="12.75">
      <c r="M1626" s="59"/>
      <c r="N1626" s="59"/>
    </row>
    <row r="1627" spans="13:14" ht="12.75">
      <c r="M1627" s="59"/>
      <c r="N1627" s="59"/>
    </row>
    <row r="1628" spans="13:14" ht="12.75">
      <c r="M1628" s="59"/>
      <c r="N1628" s="59"/>
    </row>
    <row r="1629" spans="13:14" ht="12.75">
      <c r="M1629" s="59"/>
      <c r="N1629" s="59"/>
    </row>
    <row r="1630" spans="13:14" ht="12.75">
      <c r="M1630" s="59"/>
      <c r="N1630" s="59"/>
    </row>
    <row r="1631" spans="13:14" ht="12.75">
      <c r="M1631" s="59"/>
      <c r="N1631" s="59"/>
    </row>
    <row r="1632" spans="13:14" ht="12.75">
      <c r="M1632" s="59"/>
      <c r="N1632" s="59"/>
    </row>
    <row r="1633" spans="13:14" ht="12.75">
      <c r="M1633" s="59"/>
      <c r="N1633" s="59"/>
    </row>
    <row r="1634" spans="13:14" ht="12.75">
      <c r="M1634" s="59"/>
      <c r="N1634" s="59"/>
    </row>
    <row r="1635" spans="13:14" ht="12.75">
      <c r="M1635" s="59"/>
      <c r="N1635" s="59"/>
    </row>
    <row r="1636" spans="13:14" ht="12.75">
      <c r="M1636" s="59"/>
      <c r="N1636" s="59"/>
    </row>
    <row r="1637" spans="13:14" ht="12.75">
      <c r="M1637" s="59"/>
      <c r="N1637" s="59"/>
    </row>
    <row r="1638" spans="13:14" ht="12.75">
      <c r="M1638" s="59"/>
      <c r="N1638" s="59"/>
    </row>
    <row r="1639" spans="13:14" ht="12.75">
      <c r="M1639" s="59"/>
      <c r="N1639" s="59"/>
    </row>
    <row r="1640" spans="13:14" ht="12.75">
      <c r="M1640" s="59"/>
      <c r="N1640" s="59"/>
    </row>
    <row r="1641" spans="13:14" ht="12.75">
      <c r="M1641" s="59"/>
      <c r="N1641" s="59"/>
    </row>
    <row r="1642" spans="13:14" ht="12.75">
      <c r="M1642" s="59"/>
      <c r="N1642" s="59"/>
    </row>
    <row r="1643" spans="13:14" ht="12.75">
      <c r="M1643" s="59"/>
      <c r="N1643" s="59"/>
    </row>
    <row r="1644" spans="13:14" ht="12.75">
      <c r="M1644" s="59"/>
      <c r="N1644" s="59"/>
    </row>
    <row r="1645" spans="13:14" ht="12.75">
      <c r="M1645" s="59"/>
      <c r="N1645" s="59"/>
    </row>
    <row r="1646" spans="13:14" ht="12.75">
      <c r="M1646" s="59"/>
      <c r="N1646" s="59"/>
    </row>
    <row r="1647" spans="13:14" ht="12.75">
      <c r="M1647" s="59"/>
      <c r="N1647" s="59"/>
    </row>
    <row r="1648" spans="13:14" ht="12.75">
      <c r="M1648" s="59"/>
      <c r="N1648" s="59"/>
    </row>
    <row r="1649" spans="13:14" ht="12.75">
      <c r="M1649" s="59"/>
      <c r="N1649" s="59"/>
    </row>
    <row r="1650" spans="13:14" ht="12.75">
      <c r="M1650" s="59"/>
      <c r="N1650" s="59"/>
    </row>
    <row r="1651" spans="13:14" ht="12.75">
      <c r="M1651" s="59"/>
      <c r="N1651" s="59"/>
    </row>
    <row r="1652" spans="13:14" ht="12.75">
      <c r="M1652" s="59"/>
      <c r="N1652" s="59"/>
    </row>
    <row r="1653" spans="13:14" ht="12.75">
      <c r="M1653" s="59"/>
      <c r="N1653" s="59"/>
    </row>
    <row r="1654" spans="13:14" ht="12.75">
      <c r="M1654" s="59"/>
      <c r="N1654" s="59"/>
    </row>
    <row r="1655" spans="13:14" ht="12.75">
      <c r="M1655" s="59"/>
      <c r="N1655" s="59"/>
    </row>
    <row r="1656" spans="13:14" ht="12.75">
      <c r="M1656" s="59"/>
      <c r="N1656" s="59"/>
    </row>
    <row r="1657" spans="13:14" ht="12.75">
      <c r="M1657" s="59"/>
      <c r="N1657" s="59"/>
    </row>
    <row r="1658" spans="13:14" ht="12.75">
      <c r="M1658" s="59"/>
      <c r="N1658" s="59"/>
    </row>
    <row r="1659" spans="13:14" ht="12.75">
      <c r="M1659" s="59"/>
      <c r="N1659" s="59"/>
    </row>
    <row r="1660" spans="13:14" ht="12.75">
      <c r="M1660" s="59"/>
      <c r="N1660" s="59"/>
    </row>
    <row r="1661" spans="13:14" ht="12.75">
      <c r="M1661" s="59"/>
      <c r="N1661" s="59"/>
    </row>
    <row r="1662" spans="13:14" ht="12.75">
      <c r="M1662" s="59"/>
      <c r="N1662" s="59"/>
    </row>
    <row r="1663" spans="13:14" ht="12.75">
      <c r="M1663" s="59"/>
      <c r="N1663" s="59"/>
    </row>
    <row r="1664" spans="13:14" ht="12.75">
      <c r="M1664" s="59"/>
      <c r="N1664" s="59"/>
    </row>
    <row r="1665" spans="13:14" ht="12.75">
      <c r="M1665" s="59"/>
      <c r="N1665" s="59"/>
    </row>
    <row r="1666" spans="13:14" ht="12.75">
      <c r="M1666" s="59"/>
      <c r="N1666" s="59"/>
    </row>
    <row r="1667" spans="13:14" ht="12.75">
      <c r="M1667" s="59"/>
      <c r="N1667" s="59"/>
    </row>
    <row r="1668" spans="13:14" ht="12.75">
      <c r="M1668" s="59"/>
      <c r="N1668" s="59"/>
    </row>
    <row r="1669" spans="13:14" ht="12.75">
      <c r="M1669" s="59"/>
      <c r="N1669" s="59"/>
    </row>
    <row r="1670" spans="13:14" ht="12.75">
      <c r="M1670" s="59"/>
      <c r="N1670" s="59"/>
    </row>
    <row r="1671" spans="13:14" ht="12.75">
      <c r="M1671" s="59"/>
      <c r="N1671" s="59"/>
    </row>
    <row r="1672" spans="13:14" ht="12.75">
      <c r="M1672" s="59"/>
      <c r="N1672" s="59"/>
    </row>
    <row r="1673" spans="13:14" ht="12.75">
      <c r="M1673" s="59"/>
      <c r="N1673" s="59"/>
    </row>
    <row r="1674" spans="13:14" ht="12.75">
      <c r="M1674" s="59"/>
      <c r="N1674" s="59"/>
    </row>
    <row r="1675" spans="13:14" ht="12.75">
      <c r="M1675" s="59"/>
      <c r="N1675" s="59"/>
    </row>
    <row r="1676" spans="13:14" ht="12.75">
      <c r="M1676" s="59"/>
      <c r="N1676" s="59"/>
    </row>
    <row r="1677" spans="13:14" ht="12.75">
      <c r="M1677" s="59"/>
      <c r="N1677" s="59"/>
    </row>
    <row r="1678" spans="13:14" ht="12.75">
      <c r="M1678" s="59"/>
      <c r="N1678" s="59"/>
    </row>
    <row r="1679" spans="13:14" ht="12.75">
      <c r="M1679" s="59"/>
      <c r="N1679" s="59"/>
    </row>
    <row r="1680" spans="13:14" ht="12.75">
      <c r="M1680" s="59"/>
      <c r="N1680" s="59"/>
    </row>
    <row r="1681" spans="13:14" ht="12.75">
      <c r="M1681" s="59"/>
      <c r="N1681" s="59"/>
    </row>
    <row r="1682" spans="13:14" ht="12.75">
      <c r="M1682" s="59"/>
      <c r="N1682" s="59"/>
    </row>
    <row r="1683" spans="13:14" ht="12.75">
      <c r="M1683" s="59"/>
      <c r="N1683" s="59"/>
    </row>
    <row r="1684" spans="13:14" ht="12.75">
      <c r="M1684" s="59"/>
      <c r="N1684" s="59"/>
    </row>
    <row r="1685" spans="13:14" ht="12.75">
      <c r="M1685" s="59"/>
      <c r="N1685" s="59"/>
    </row>
    <row r="1686" spans="13:14" ht="12.75">
      <c r="M1686" s="59"/>
      <c r="N1686" s="59"/>
    </row>
    <row r="1687" spans="13:14" ht="12.75">
      <c r="M1687" s="59"/>
      <c r="N1687" s="59"/>
    </row>
    <row r="1688" spans="13:14" ht="12.75">
      <c r="M1688" s="59"/>
      <c r="N1688" s="59"/>
    </row>
    <row r="1689" spans="13:14" ht="12.75">
      <c r="M1689" s="59"/>
      <c r="N1689" s="59"/>
    </row>
    <row r="1690" spans="13:14" ht="12.75">
      <c r="M1690" s="59"/>
      <c r="N1690" s="59"/>
    </row>
    <row r="1691" spans="13:14" ht="12.75">
      <c r="M1691" s="59"/>
      <c r="N1691" s="59"/>
    </row>
    <row r="1692" spans="13:14" ht="12.75">
      <c r="M1692" s="59"/>
      <c r="N1692" s="59"/>
    </row>
    <row r="1693" spans="13:14" ht="12.75">
      <c r="M1693" s="59"/>
      <c r="N1693" s="59"/>
    </row>
    <row r="1694" spans="13:14" ht="12.75">
      <c r="M1694" s="59"/>
      <c r="N1694" s="59"/>
    </row>
    <row r="1695" spans="13:14" ht="12.75">
      <c r="M1695" s="59"/>
      <c r="N1695" s="59"/>
    </row>
    <row r="1696" spans="13:14" ht="12.75">
      <c r="M1696" s="59"/>
      <c r="N1696" s="59"/>
    </row>
    <row r="1697" spans="13:14" ht="12.75">
      <c r="M1697" s="59"/>
      <c r="N1697" s="59"/>
    </row>
    <row r="1698" spans="13:14" ht="12.75">
      <c r="M1698" s="59"/>
      <c r="N1698" s="59"/>
    </row>
    <row r="1699" spans="13:14" ht="12.75">
      <c r="M1699" s="59"/>
      <c r="N1699" s="59"/>
    </row>
    <row r="1700" spans="13:14" ht="12.75">
      <c r="M1700" s="59"/>
      <c r="N1700" s="59"/>
    </row>
    <row r="1701" spans="13:14" ht="12.75">
      <c r="M1701" s="59"/>
      <c r="N1701" s="59"/>
    </row>
    <row r="1702" spans="13:14" ht="12.75">
      <c r="M1702" s="59"/>
      <c r="N1702" s="59"/>
    </row>
    <row r="1703" spans="13:14" ht="12.75">
      <c r="M1703" s="59"/>
      <c r="N1703" s="59"/>
    </row>
    <row r="1704" spans="13:14" ht="12.75">
      <c r="M1704" s="59"/>
      <c r="N1704" s="59"/>
    </row>
    <row r="1705" spans="13:14" ht="12.75">
      <c r="M1705" s="59"/>
      <c r="N1705" s="59"/>
    </row>
    <row r="1706" spans="13:14" ht="12.75">
      <c r="M1706" s="59"/>
      <c r="N1706" s="59"/>
    </row>
    <row r="1707" spans="13:14" ht="12.75">
      <c r="M1707" s="59"/>
      <c r="N1707" s="59"/>
    </row>
    <row r="1708" spans="13:14" ht="12.75">
      <c r="M1708" s="59"/>
      <c r="N1708" s="59"/>
    </row>
    <row r="1709" spans="13:14" ht="12.75">
      <c r="M1709" s="59"/>
      <c r="N1709" s="59"/>
    </row>
    <row r="1710" spans="13:14" ht="12.75">
      <c r="M1710" s="59"/>
      <c r="N1710" s="59"/>
    </row>
    <row r="1711" spans="13:14" ht="12.75">
      <c r="M1711" s="59"/>
      <c r="N1711" s="59"/>
    </row>
    <row r="1712" spans="13:14" ht="12.75">
      <c r="M1712" s="59"/>
      <c r="N1712" s="59"/>
    </row>
    <row r="1713" spans="13:14" ht="12.75">
      <c r="M1713" s="59"/>
      <c r="N1713" s="59"/>
    </row>
    <row r="1714" spans="13:14" ht="12.75">
      <c r="M1714" s="59"/>
      <c r="N1714" s="59"/>
    </row>
    <row r="1715" spans="13:14" ht="12.75">
      <c r="M1715" s="59"/>
      <c r="N1715" s="59"/>
    </row>
    <row r="1716" spans="13:14" ht="12.75">
      <c r="M1716" s="59"/>
      <c r="N1716" s="59"/>
    </row>
    <row r="1717" spans="13:14" ht="12.75">
      <c r="M1717" s="59"/>
      <c r="N1717" s="59"/>
    </row>
    <row r="1718" spans="13:14" ht="12.75">
      <c r="M1718" s="59"/>
      <c r="N1718" s="59"/>
    </row>
    <row r="1719" spans="13:14" ht="12.75">
      <c r="M1719" s="59"/>
      <c r="N1719" s="59"/>
    </row>
    <row r="1720" spans="13:14" ht="12.75">
      <c r="M1720" s="59"/>
      <c r="N1720" s="59"/>
    </row>
    <row r="1721" spans="13:14" ht="12.75">
      <c r="M1721" s="59"/>
      <c r="N1721" s="59"/>
    </row>
    <row r="1722" spans="13:14" ht="12.75">
      <c r="M1722" s="59"/>
      <c r="N1722" s="59"/>
    </row>
    <row r="1723" spans="13:14" ht="12.75">
      <c r="M1723" s="59"/>
      <c r="N1723" s="59"/>
    </row>
    <row r="1724" spans="13:14" ht="12.75">
      <c r="M1724" s="59"/>
      <c r="N1724" s="59"/>
    </row>
    <row r="1725" spans="13:14" ht="12.75">
      <c r="M1725" s="59"/>
      <c r="N1725" s="59"/>
    </row>
    <row r="1726" spans="13:14" ht="12.75">
      <c r="M1726" s="59"/>
      <c r="N1726" s="59"/>
    </row>
    <row r="1727" spans="13:14" ht="12.75">
      <c r="M1727" s="59"/>
      <c r="N1727" s="59"/>
    </row>
    <row r="1728" spans="13:14" ht="12.75">
      <c r="M1728" s="59"/>
      <c r="N1728" s="59"/>
    </row>
    <row r="1729" spans="13:14" ht="12.75">
      <c r="M1729" s="59"/>
      <c r="N1729" s="59"/>
    </row>
    <row r="1730" spans="13:14" ht="12.75">
      <c r="M1730" s="59"/>
      <c r="N1730" s="59"/>
    </row>
    <row r="1731" spans="13:14" ht="12.75">
      <c r="M1731" s="59"/>
      <c r="N1731" s="59"/>
    </row>
    <row r="1732" spans="13:14" ht="12.75">
      <c r="M1732" s="59"/>
      <c r="N1732" s="59"/>
    </row>
    <row r="1733" spans="13:14" ht="12.75">
      <c r="M1733" s="59"/>
      <c r="N1733" s="59"/>
    </row>
    <row r="1734" spans="13:14" ht="12.75">
      <c r="M1734" s="59"/>
      <c r="N1734" s="59"/>
    </row>
    <row r="1735" spans="13:14" ht="12.75">
      <c r="M1735" s="59"/>
      <c r="N1735" s="59"/>
    </row>
    <row r="1736" spans="13:14" ht="12.75">
      <c r="M1736" s="59"/>
      <c r="N1736" s="59"/>
    </row>
    <row r="1737" spans="13:14" ht="12.75">
      <c r="M1737" s="59"/>
      <c r="N1737" s="59"/>
    </row>
    <row r="1738" spans="13:14" ht="12.75">
      <c r="M1738" s="59"/>
      <c r="N1738" s="59"/>
    </row>
    <row r="1739" spans="13:14" ht="12.75">
      <c r="M1739" s="59"/>
      <c r="N1739" s="59"/>
    </row>
    <row r="1740" spans="13:14" ht="12.75">
      <c r="M1740" s="59"/>
      <c r="N1740" s="59"/>
    </row>
    <row r="1741" spans="13:14" ht="12.75">
      <c r="M1741" s="59"/>
      <c r="N1741" s="59"/>
    </row>
    <row r="1742" spans="13:14" ht="12.75">
      <c r="M1742" s="59"/>
      <c r="N1742" s="59"/>
    </row>
    <row r="1743" spans="13:14" ht="12.75">
      <c r="M1743" s="59"/>
      <c r="N1743" s="59"/>
    </row>
    <row r="1744" spans="13:14" ht="12.75">
      <c r="M1744" s="59"/>
      <c r="N1744" s="59"/>
    </row>
    <row r="1745" spans="13:14" ht="12.75">
      <c r="M1745" s="59"/>
      <c r="N1745" s="59"/>
    </row>
    <row r="1746" spans="13:14" ht="12.75">
      <c r="M1746" s="59"/>
      <c r="N1746" s="59"/>
    </row>
    <row r="1747" spans="13:14" ht="12.75">
      <c r="M1747" s="59"/>
      <c r="N1747" s="59"/>
    </row>
    <row r="1748" spans="13:14" ht="12.75">
      <c r="M1748" s="59"/>
      <c r="N1748" s="59"/>
    </row>
    <row r="1749" spans="13:14" ht="12.75">
      <c r="M1749" s="59"/>
      <c r="N1749" s="59"/>
    </row>
    <row r="1750" spans="13:14" ht="12.75">
      <c r="M1750" s="59"/>
      <c r="N1750" s="59"/>
    </row>
    <row r="1751" spans="13:14" ht="12.75">
      <c r="M1751" s="59"/>
      <c r="N1751" s="59"/>
    </row>
    <row r="1752" spans="13:14" ht="12.75">
      <c r="M1752" s="59"/>
      <c r="N1752" s="59"/>
    </row>
    <row r="1753" spans="13:14" ht="12.75">
      <c r="M1753" s="59"/>
      <c r="N1753" s="59"/>
    </row>
    <row r="1754" spans="13:14" ht="12.75">
      <c r="M1754" s="59"/>
      <c r="N1754" s="59"/>
    </row>
    <row r="1755" spans="13:14" ht="12.75">
      <c r="M1755" s="59"/>
      <c r="N1755" s="59"/>
    </row>
    <row r="1756" spans="13:14" ht="12.75">
      <c r="M1756" s="59"/>
      <c r="N1756" s="59"/>
    </row>
    <row r="1757" spans="13:14" ht="12.75">
      <c r="M1757" s="59"/>
      <c r="N1757" s="59"/>
    </row>
    <row r="1758" spans="13:14" ht="12.75">
      <c r="M1758" s="59"/>
      <c r="N1758" s="59"/>
    </row>
    <row r="1759" spans="13:14" ht="12.75">
      <c r="M1759" s="59"/>
      <c r="N1759" s="59"/>
    </row>
    <row r="1760" spans="13:14" ht="12.75">
      <c r="M1760" s="59"/>
      <c r="N1760" s="59"/>
    </row>
    <row r="1761" spans="13:14" ht="12.75">
      <c r="M1761" s="59"/>
      <c r="N1761" s="59"/>
    </row>
    <row r="1762" spans="13:14" ht="12.75">
      <c r="M1762" s="59"/>
      <c r="N1762" s="59"/>
    </row>
    <row r="1763" spans="13:14" ht="12.75">
      <c r="M1763" s="59"/>
      <c r="N1763" s="59"/>
    </row>
    <row r="1764" spans="13:14" ht="12.75">
      <c r="M1764" s="59"/>
      <c r="N1764" s="59"/>
    </row>
    <row r="1765" spans="13:14" ht="12.75">
      <c r="M1765" s="59"/>
      <c r="N1765" s="59"/>
    </row>
    <row r="1766" spans="13:14" ht="12.75">
      <c r="M1766" s="59"/>
      <c r="N1766" s="59"/>
    </row>
    <row r="1767" spans="13:14" ht="12.75">
      <c r="M1767" s="59"/>
      <c r="N1767" s="59"/>
    </row>
    <row r="1768" spans="13:14" ht="12.75">
      <c r="M1768" s="59"/>
      <c r="N1768" s="59"/>
    </row>
    <row r="1769" spans="13:14" ht="12.75">
      <c r="M1769" s="59"/>
      <c r="N1769" s="59"/>
    </row>
    <row r="1770" spans="13:14" ht="12.75">
      <c r="M1770" s="59"/>
      <c r="N1770" s="59"/>
    </row>
    <row r="1771" spans="13:14" ht="12.75">
      <c r="M1771" s="59"/>
      <c r="N1771" s="59"/>
    </row>
    <row r="1772" spans="13:14" ht="12.75">
      <c r="M1772" s="59"/>
      <c r="N1772" s="59"/>
    </row>
    <row r="1773" spans="13:14" ht="12.75">
      <c r="M1773" s="59"/>
      <c r="N1773" s="59"/>
    </row>
    <row r="1774" spans="13:14" ht="12.75">
      <c r="M1774" s="59"/>
      <c r="N1774" s="59"/>
    </row>
    <row r="1775" spans="13:14" ht="12.75">
      <c r="M1775" s="59"/>
      <c r="N1775" s="59"/>
    </row>
    <row r="1776" spans="13:14" ht="12.75">
      <c r="M1776" s="59"/>
      <c r="N1776" s="59"/>
    </row>
    <row r="1777" spans="13:14" ht="12.75">
      <c r="M1777" s="59"/>
      <c r="N1777" s="59"/>
    </row>
    <row r="1778" spans="13:14" ht="12.75">
      <c r="M1778" s="59"/>
      <c r="N1778" s="59"/>
    </row>
    <row r="1779" spans="13:14" ht="12.75">
      <c r="M1779" s="59"/>
      <c r="N1779" s="59"/>
    </row>
    <row r="1780" spans="13:14" ht="12.75">
      <c r="M1780" s="59"/>
      <c r="N1780" s="59"/>
    </row>
    <row r="1781" spans="13:14" ht="12.75">
      <c r="M1781" s="59"/>
      <c r="N1781" s="59"/>
    </row>
    <row r="1782" spans="13:14" ht="12.75">
      <c r="M1782" s="59"/>
      <c r="N1782" s="59"/>
    </row>
    <row r="1783" spans="13:14" ht="12.75">
      <c r="M1783" s="59"/>
      <c r="N1783" s="59"/>
    </row>
    <row r="1784" spans="13:14" ht="12.75">
      <c r="M1784" s="59"/>
      <c r="N1784" s="59"/>
    </row>
    <row r="1785" spans="13:14" ht="12.75">
      <c r="M1785" s="59"/>
      <c r="N1785" s="59"/>
    </row>
    <row r="1786" spans="13:14" ht="12.75">
      <c r="M1786" s="59"/>
      <c r="N1786" s="59"/>
    </row>
    <row r="1787" spans="13:14" ht="12.75">
      <c r="M1787" s="59"/>
      <c r="N1787" s="59"/>
    </row>
    <row r="1788" spans="13:14" ht="12.75">
      <c r="M1788" s="59"/>
      <c r="N1788" s="59"/>
    </row>
    <row r="1789" spans="13:14" ht="12.75">
      <c r="M1789" s="59"/>
      <c r="N1789" s="59"/>
    </row>
    <row r="1790" spans="13:14" ht="12.75">
      <c r="M1790" s="59"/>
      <c r="N1790" s="59"/>
    </row>
    <row r="1791" spans="13:14" ht="12.75">
      <c r="M1791" s="59"/>
      <c r="N1791" s="59"/>
    </row>
    <row r="1792" spans="13:14" ht="12.75">
      <c r="M1792" s="59"/>
      <c r="N1792" s="59"/>
    </row>
    <row r="1793" spans="13:14" ht="12.75">
      <c r="M1793" s="59"/>
      <c r="N1793" s="59"/>
    </row>
    <row r="1794" spans="13:14" ht="12.75">
      <c r="M1794" s="59"/>
      <c r="N1794" s="59"/>
    </row>
    <row r="1795" spans="13:14" ht="12.75">
      <c r="M1795" s="59"/>
      <c r="N1795" s="59"/>
    </row>
    <row r="1796" spans="13:14" ht="12.75">
      <c r="M1796" s="59"/>
      <c r="N1796" s="59"/>
    </row>
    <row r="1797" spans="13:14" ht="12.75">
      <c r="M1797" s="59"/>
      <c r="N1797" s="59"/>
    </row>
    <row r="1798" spans="13:14" ht="12.75">
      <c r="M1798" s="59"/>
      <c r="N1798" s="59"/>
    </row>
    <row r="1799" spans="13:14" ht="12.75">
      <c r="M1799" s="59"/>
      <c r="N1799" s="59"/>
    </row>
    <row r="1800" spans="13:14" ht="12.75">
      <c r="M1800" s="59"/>
      <c r="N1800" s="59"/>
    </row>
    <row r="1801" spans="13:14" ht="12.75">
      <c r="M1801" s="59"/>
      <c r="N1801" s="59"/>
    </row>
    <row r="1802" spans="13:14" ht="12.75">
      <c r="M1802" s="59"/>
      <c r="N1802" s="59"/>
    </row>
    <row r="1803" spans="13:14" ht="12.75">
      <c r="M1803" s="59"/>
      <c r="N1803" s="59"/>
    </row>
    <row r="1804" spans="13:14" ht="12.75">
      <c r="M1804" s="59"/>
      <c r="N1804" s="59"/>
    </row>
    <row r="1805" spans="13:14" ht="12.75">
      <c r="M1805" s="59"/>
      <c r="N1805" s="59"/>
    </row>
    <row r="1806" spans="13:14" ht="12.75">
      <c r="M1806" s="59"/>
      <c r="N1806" s="59"/>
    </row>
    <row r="1807" spans="13:14" ht="12.75">
      <c r="M1807" s="59"/>
      <c r="N1807" s="59"/>
    </row>
    <row r="1808" spans="13:14" ht="12.75">
      <c r="M1808" s="59"/>
      <c r="N1808" s="59"/>
    </row>
    <row r="1809" spans="13:14" ht="12.75">
      <c r="M1809" s="59"/>
      <c r="N1809" s="59"/>
    </row>
    <row r="1810" spans="13:14" ht="12.75">
      <c r="M1810" s="59"/>
      <c r="N1810" s="59"/>
    </row>
    <row r="1811" spans="13:14" ht="12.75">
      <c r="M1811" s="59"/>
      <c r="N1811" s="59"/>
    </row>
    <row r="1812" spans="13:14" ht="12.75">
      <c r="M1812" s="59"/>
      <c r="N1812" s="59"/>
    </row>
    <row r="1813" spans="13:14" ht="12.75">
      <c r="M1813" s="59"/>
      <c r="N1813" s="59"/>
    </row>
    <row r="1814" spans="13:14" ht="12.75">
      <c r="M1814" s="59"/>
      <c r="N1814" s="59"/>
    </row>
    <row r="1815" spans="13:14" ht="12.75">
      <c r="M1815" s="59"/>
      <c r="N1815" s="59"/>
    </row>
    <row r="1816" spans="13:14" ht="12.75">
      <c r="M1816" s="59"/>
      <c r="N1816" s="59"/>
    </row>
    <row r="1817" spans="13:14" ht="12.75">
      <c r="M1817" s="59"/>
      <c r="N1817" s="59"/>
    </row>
    <row r="1818" spans="13:14" ht="12.75">
      <c r="M1818" s="59"/>
      <c r="N1818" s="59"/>
    </row>
    <row r="1819" spans="13:14" ht="12.75">
      <c r="M1819" s="59"/>
      <c r="N1819" s="59"/>
    </row>
    <row r="1820" spans="13:14" ht="12.75">
      <c r="M1820" s="59"/>
      <c r="N1820" s="59"/>
    </row>
    <row r="1821" spans="13:14" ht="12.75">
      <c r="M1821" s="59"/>
      <c r="N1821" s="59"/>
    </row>
    <row r="1822" spans="13:14" ht="12.75">
      <c r="M1822" s="59"/>
      <c r="N1822" s="59"/>
    </row>
    <row r="1823" spans="13:14" ht="12.75">
      <c r="M1823" s="59"/>
      <c r="N1823" s="59"/>
    </row>
    <row r="1824" spans="13:14" ht="12.75">
      <c r="M1824" s="59"/>
      <c r="N1824" s="59"/>
    </row>
    <row r="1825" spans="13:14" ht="12.75">
      <c r="M1825" s="59"/>
      <c r="N1825" s="59"/>
    </row>
    <row r="1826" spans="13:14" ht="12.75">
      <c r="M1826" s="59"/>
      <c r="N1826" s="59"/>
    </row>
    <row r="1827" spans="13:14" ht="12.75">
      <c r="M1827" s="59"/>
      <c r="N1827" s="59"/>
    </row>
    <row r="1828" spans="13:14" ht="12.75">
      <c r="M1828" s="59"/>
      <c r="N1828" s="59"/>
    </row>
    <row r="1829" spans="13:14" ht="12.75">
      <c r="M1829" s="59"/>
      <c r="N1829" s="59"/>
    </row>
    <row r="1830" spans="13:14" ht="12.75">
      <c r="M1830" s="59"/>
      <c r="N1830" s="59"/>
    </row>
    <row r="1831" spans="13:14" ht="12.75">
      <c r="M1831" s="59"/>
      <c r="N1831" s="59"/>
    </row>
    <row r="1832" spans="13:14" ht="12.75">
      <c r="M1832" s="59"/>
      <c r="N1832" s="59"/>
    </row>
    <row r="1833" spans="13:14" ht="12.75">
      <c r="M1833" s="59"/>
      <c r="N1833" s="59"/>
    </row>
    <row r="1834" spans="13:14" ht="12.75">
      <c r="M1834" s="59"/>
      <c r="N1834" s="59"/>
    </row>
    <row r="1835" spans="13:14" ht="12.75">
      <c r="M1835" s="59"/>
      <c r="N1835" s="59"/>
    </row>
    <row r="1836" spans="13:14" ht="12.75">
      <c r="M1836" s="59"/>
      <c r="N1836" s="59"/>
    </row>
    <row r="1837" spans="13:14" ht="12.75">
      <c r="M1837" s="59"/>
      <c r="N1837" s="59"/>
    </row>
    <row r="1838" spans="13:14" ht="12.75">
      <c r="M1838" s="59"/>
      <c r="N1838" s="59"/>
    </row>
    <row r="1839" spans="13:14" ht="12.75">
      <c r="M1839" s="59"/>
      <c r="N1839" s="59"/>
    </row>
    <row r="1840" spans="13:14" ht="12.75">
      <c r="M1840" s="59"/>
      <c r="N1840" s="59"/>
    </row>
    <row r="1841" spans="13:14" ht="12.75">
      <c r="M1841" s="59"/>
      <c r="N1841" s="59"/>
    </row>
    <row r="1842" spans="13:14" ht="12.75">
      <c r="M1842" s="59"/>
      <c r="N1842" s="59"/>
    </row>
    <row r="1843" spans="13:14" ht="12.75">
      <c r="M1843" s="59"/>
      <c r="N1843" s="59"/>
    </row>
    <row r="1844" spans="13:14" ht="12.75">
      <c r="M1844" s="59"/>
      <c r="N1844" s="59"/>
    </row>
    <row r="1845" spans="13:14" ht="12.75">
      <c r="M1845" s="59"/>
      <c r="N1845" s="59"/>
    </row>
    <row r="1846" spans="13:14" ht="12.75">
      <c r="M1846" s="59"/>
      <c r="N1846" s="59"/>
    </row>
    <row r="1847" spans="13:14" ht="12.75">
      <c r="M1847" s="59"/>
      <c r="N1847" s="59"/>
    </row>
    <row r="1848" spans="13:14" ht="12.75">
      <c r="M1848" s="59"/>
      <c r="N1848" s="59"/>
    </row>
    <row r="1849" spans="13:14" ht="12.75">
      <c r="M1849" s="59"/>
      <c r="N1849" s="59"/>
    </row>
    <row r="1850" spans="13:14" ht="12.75">
      <c r="M1850" s="59"/>
      <c r="N1850" s="59"/>
    </row>
    <row r="1851" spans="13:14" ht="12.75">
      <c r="M1851" s="59"/>
      <c r="N1851" s="59"/>
    </row>
    <row r="1852" spans="13:14" ht="12.75">
      <c r="M1852" s="59"/>
      <c r="N1852" s="59"/>
    </row>
    <row r="1853" spans="13:14" ht="12.75">
      <c r="M1853" s="59"/>
      <c r="N1853" s="59"/>
    </row>
    <row r="1854" spans="13:14" ht="12.75">
      <c r="M1854" s="59"/>
      <c r="N1854" s="59"/>
    </row>
    <row r="1855" spans="13:14" ht="12.75">
      <c r="M1855" s="59"/>
      <c r="N1855" s="59"/>
    </row>
    <row r="1856" spans="13:14" ht="12.75">
      <c r="M1856" s="59"/>
      <c r="N1856" s="59"/>
    </row>
    <row r="1857" spans="13:14" ht="12.75">
      <c r="M1857" s="59"/>
      <c r="N1857" s="59"/>
    </row>
    <row r="1858" spans="13:14" ht="12.75">
      <c r="M1858" s="59"/>
      <c r="N1858" s="59"/>
    </row>
    <row r="1859" spans="13:14" ht="12.75">
      <c r="M1859" s="59"/>
      <c r="N1859" s="59"/>
    </row>
    <row r="1860" spans="13:14" ht="12.75">
      <c r="M1860" s="59"/>
      <c r="N1860" s="59"/>
    </row>
    <row r="1861" spans="13:14" ht="12.75">
      <c r="M1861" s="59"/>
      <c r="N1861" s="59"/>
    </row>
    <row r="1862" spans="13:14" ht="12.75">
      <c r="M1862" s="59"/>
      <c r="N1862" s="59"/>
    </row>
    <row r="1863" spans="13:14" ht="12.75">
      <c r="M1863" s="59"/>
      <c r="N1863" s="59"/>
    </row>
    <row r="1864" spans="13:14" ht="12.75">
      <c r="M1864" s="59"/>
      <c r="N1864" s="59"/>
    </row>
    <row r="1865" spans="13:14" ht="12.75">
      <c r="M1865" s="59"/>
      <c r="N1865" s="59"/>
    </row>
    <row r="1866" spans="13:14" ht="12.75">
      <c r="M1866" s="59"/>
      <c r="N1866" s="59"/>
    </row>
    <row r="1867" spans="13:14" ht="12.75">
      <c r="M1867" s="59"/>
      <c r="N1867" s="59"/>
    </row>
    <row r="1868" spans="13:14" ht="12.75">
      <c r="M1868" s="59"/>
      <c r="N1868" s="59"/>
    </row>
    <row r="1869" spans="13:14" ht="12.75">
      <c r="M1869" s="59"/>
      <c r="N1869" s="59"/>
    </row>
    <row r="1870" spans="13:14" ht="12.75">
      <c r="M1870" s="59"/>
      <c r="N1870" s="59"/>
    </row>
    <row r="1871" spans="13:14" ht="12.75">
      <c r="M1871" s="59"/>
      <c r="N1871" s="59"/>
    </row>
    <row r="1872" spans="13:14" ht="12.75">
      <c r="M1872" s="59"/>
      <c r="N1872" s="59"/>
    </row>
    <row r="1873" spans="13:14" ht="12.75">
      <c r="M1873" s="59"/>
      <c r="N1873" s="59"/>
    </row>
    <row r="1874" spans="13:14" ht="12.75">
      <c r="M1874" s="59"/>
      <c r="N1874" s="59"/>
    </row>
    <row r="1875" spans="13:14" ht="12.75">
      <c r="M1875" s="59"/>
      <c r="N1875" s="59"/>
    </row>
    <row r="1876" spans="13:14" ht="12.75">
      <c r="M1876" s="59"/>
      <c r="N1876" s="59"/>
    </row>
    <row r="1877" spans="13:14" ht="12.75">
      <c r="M1877" s="59"/>
      <c r="N1877" s="59"/>
    </row>
    <row r="1878" spans="13:14" ht="12.75">
      <c r="M1878" s="59"/>
      <c r="N1878" s="59"/>
    </row>
    <row r="1879" spans="13:14" ht="12.75">
      <c r="M1879" s="59"/>
      <c r="N1879" s="59"/>
    </row>
    <row r="1880" spans="13:14" ht="12.75">
      <c r="M1880" s="59"/>
      <c r="N1880" s="59"/>
    </row>
    <row r="1881" spans="13:14" ht="12.75">
      <c r="M1881" s="59"/>
      <c r="N1881" s="59"/>
    </row>
    <row r="1882" spans="13:14" ht="12.75">
      <c r="M1882" s="59"/>
      <c r="N1882" s="59"/>
    </row>
    <row r="1883" spans="13:14" ht="12.75">
      <c r="M1883" s="59"/>
      <c r="N1883" s="59"/>
    </row>
    <row r="1884" spans="13:14" ht="12.75">
      <c r="M1884" s="59"/>
      <c r="N1884" s="59"/>
    </row>
    <row r="1885" spans="13:14" ht="12.75">
      <c r="M1885" s="59"/>
      <c r="N1885" s="59"/>
    </row>
    <row r="1886" spans="13:14" ht="12.75">
      <c r="M1886" s="59"/>
      <c r="N1886" s="59"/>
    </row>
    <row r="1887" spans="13:14" ht="12.75">
      <c r="M1887" s="59"/>
      <c r="N1887" s="59"/>
    </row>
    <row r="1888" spans="13:14" ht="12.75">
      <c r="M1888" s="59"/>
      <c r="N1888" s="59"/>
    </row>
    <row r="1889" spans="13:14" ht="12.75">
      <c r="M1889" s="59"/>
      <c r="N1889" s="59"/>
    </row>
    <row r="1890" spans="13:14" ht="12.75">
      <c r="M1890" s="59"/>
      <c r="N1890" s="59"/>
    </row>
    <row r="1891" spans="13:14" ht="12.75">
      <c r="M1891" s="59"/>
      <c r="N1891" s="59"/>
    </row>
    <row r="1892" spans="13:14" ht="12.75">
      <c r="M1892" s="59"/>
      <c r="N1892" s="59"/>
    </row>
    <row r="1893" spans="13:14" ht="12.75">
      <c r="M1893" s="59"/>
      <c r="N1893" s="59"/>
    </row>
    <row r="1894" spans="13:14" ht="12.75">
      <c r="M1894" s="59"/>
      <c r="N1894" s="59"/>
    </row>
    <row r="1895" spans="13:14" ht="12.75">
      <c r="M1895" s="59"/>
      <c r="N1895" s="59"/>
    </row>
    <row r="1896" spans="13:14" ht="12.75">
      <c r="M1896" s="59"/>
      <c r="N1896" s="59"/>
    </row>
    <row r="1897" spans="13:14" ht="12.75">
      <c r="M1897" s="59"/>
      <c r="N1897" s="59"/>
    </row>
    <row r="1898" spans="13:14" ht="12.75">
      <c r="M1898" s="59"/>
      <c r="N1898" s="59"/>
    </row>
    <row r="1899" spans="13:14" ht="12.75">
      <c r="M1899" s="59"/>
      <c r="N1899" s="59"/>
    </row>
    <row r="1900" spans="13:14" ht="12.75">
      <c r="M1900" s="59"/>
      <c r="N1900" s="59"/>
    </row>
    <row r="1901" spans="13:14" ht="12.75">
      <c r="M1901" s="59"/>
      <c r="N1901" s="59"/>
    </row>
    <row r="1902" spans="13:14" ht="12.75">
      <c r="M1902" s="59"/>
      <c r="N1902" s="59"/>
    </row>
    <row r="1903" spans="13:14" ht="12.75">
      <c r="M1903" s="59"/>
      <c r="N1903" s="59"/>
    </row>
    <row r="1904" spans="13:14" ht="12.75">
      <c r="M1904" s="59"/>
      <c r="N1904" s="59"/>
    </row>
    <row r="1905" spans="13:14" ht="12.75">
      <c r="M1905" s="59"/>
      <c r="N1905" s="59"/>
    </row>
    <row r="1906" spans="13:14" ht="12.75">
      <c r="M1906" s="59"/>
      <c r="N1906" s="59"/>
    </row>
    <row r="1907" spans="13:14" ht="12.75">
      <c r="M1907" s="59"/>
      <c r="N1907" s="59"/>
    </row>
    <row r="1908" spans="13:14" ht="12.75">
      <c r="M1908" s="59"/>
      <c r="N1908" s="59"/>
    </row>
    <row r="1909" spans="13:14" ht="12.75">
      <c r="M1909" s="59"/>
      <c r="N1909" s="59"/>
    </row>
    <row r="1910" spans="13:14" ht="12.75">
      <c r="M1910" s="59"/>
      <c r="N1910" s="59"/>
    </row>
    <row r="1911" spans="13:14" ht="12.75">
      <c r="M1911" s="59"/>
      <c r="N1911" s="59"/>
    </row>
    <row r="1912" spans="13:14" ht="12.75">
      <c r="M1912" s="59"/>
      <c r="N1912" s="59"/>
    </row>
    <row r="1913" spans="13:14" ht="12.75">
      <c r="M1913" s="59"/>
      <c r="N1913" s="59"/>
    </row>
    <row r="1914" spans="13:14" ht="12.75">
      <c r="M1914" s="59"/>
      <c r="N1914" s="59"/>
    </row>
    <row r="1915" spans="13:14" ht="12.75">
      <c r="M1915" s="59"/>
      <c r="N1915" s="59"/>
    </row>
    <row r="1916" spans="13:14" ht="12.75">
      <c r="M1916" s="59"/>
      <c r="N1916" s="59"/>
    </row>
    <row r="1917" spans="13:14" ht="12.75">
      <c r="M1917" s="59"/>
      <c r="N1917" s="59"/>
    </row>
    <row r="1918" spans="13:14" ht="12.75">
      <c r="M1918" s="59"/>
      <c r="N1918" s="59"/>
    </row>
    <row r="1919" spans="13:14" ht="12.75">
      <c r="M1919" s="59"/>
      <c r="N1919" s="59"/>
    </row>
    <row r="1920" spans="13:14" ht="12.75">
      <c r="M1920" s="59"/>
      <c r="N1920" s="59"/>
    </row>
    <row r="1921" spans="13:14" ht="12.75">
      <c r="M1921" s="59"/>
      <c r="N1921" s="59"/>
    </row>
    <row r="1922" spans="13:14" ht="12.75">
      <c r="M1922" s="59"/>
      <c r="N1922" s="59"/>
    </row>
    <row r="1923" spans="13:14" ht="12.75">
      <c r="M1923" s="59"/>
      <c r="N1923" s="59"/>
    </row>
    <row r="1924" spans="13:14" ht="12.75">
      <c r="M1924" s="59"/>
      <c r="N1924" s="59"/>
    </row>
    <row r="1925" spans="13:14" ht="12.75">
      <c r="M1925" s="59"/>
      <c r="N1925" s="59"/>
    </row>
    <row r="1926" spans="13:14" ht="12.75">
      <c r="M1926" s="59"/>
      <c r="N1926" s="59"/>
    </row>
    <row r="1927" spans="13:14" ht="12.75">
      <c r="M1927" s="59"/>
      <c r="N1927" s="59"/>
    </row>
    <row r="1928" spans="13:14" ht="12.75">
      <c r="M1928" s="59"/>
      <c r="N1928" s="59"/>
    </row>
    <row r="1929" spans="13:14" ht="12.75">
      <c r="M1929" s="59"/>
      <c r="N1929" s="59"/>
    </row>
    <row r="1930" spans="13:14" ht="12.75">
      <c r="M1930" s="59"/>
      <c r="N1930" s="59"/>
    </row>
    <row r="1931" spans="13:14" ht="12.75">
      <c r="M1931" s="59"/>
      <c r="N1931" s="59"/>
    </row>
    <row r="1932" spans="13:14" ht="12.75">
      <c r="M1932" s="59"/>
      <c r="N1932" s="59"/>
    </row>
    <row r="1933" spans="13:14" ht="12.75">
      <c r="M1933" s="59"/>
      <c r="N1933" s="59"/>
    </row>
    <row r="1934" spans="13:14" ht="12.75">
      <c r="M1934" s="59"/>
      <c r="N1934" s="59"/>
    </row>
    <row r="1935" spans="13:14" ht="12.75">
      <c r="M1935" s="59"/>
      <c r="N1935" s="59"/>
    </row>
    <row r="1936" spans="13:14" ht="12.75">
      <c r="M1936" s="59"/>
      <c r="N1936" s="59"/>
    </row>
    <row r="1937" spans="13:14" ht="12.75">
      <c r="M1937" s="59"/>
      <c r="N1937" s="59"/>
    </row>
    <row r="1938" spans="13:14" ht="12.75">
      <c r="M1938" s="59"/>
      <c r="N1938" s="59"/>
    </row>
    <row r="1939" spans="13:14" ht="12.75">
      <c r="M1939" s="59"/>
      <c r="N1939" s="59"/>
    </row>
    <row r="1940" spans="13:14" ht="12.75">
      <c r="M1940" s="59"/>
      <c r="N1940" s="59"/>
    </row>
    <row r="1941" spans="13:14" ht="12.75">
      <c r="M1941" s="59"/>
      <c r="N1941" s="59"/>
    </row>
    <row r="1942" spans="13:14" ht="12.75">
      <c r="M1942" s="59"/>
      <c r="N1942" s="59"/>
    </row>
    <row r="1943" spans="13:14" ht="12.75">
      <c r="M1943" s="59"/>
      <c r="N1943" s="59"/>
    </row>
    <row r="1944" spans="13:14" ht="12.75">
      <c r="M1944" s="59"/>
      <c r="N1944" s="59"/>
    </row>
    <row r="1945" spans="13:14" ht="12.75">
      <c r="M1945" s="59"/>
      <c r="N1945" s="59"/>
    </row>
    <row r="1946" spans="13:14" ht="12.75">
      <c r="M1946" s="59"/>
      <c r="N1946" s="59"/>
    </row>
    <row r="1947" spans="13:14" ht="12.75">
      <c r="M1947" s="59"/>
      <c r="N1947" s="59"/>
    </row>
    <row r="1948" spans="13:14" ht="12.75">
      <c r="M1948" s="59"/>
      <c r="N1948" s="59"/>
    </row>
    <row r="1949" spans="13:14" ht="12.75">
      <c r="M1949" s="59"/>
      <c r="N1949" s="59"/>
    </row>
    <row r="1950" spans="13:14" ht="12.75">
      <c r="M1950" s="59"/>
      <c r="N1950" s="59"/>
    </row>
    <row r="1951" spans="13:14" ht="12.75">
      <c r="M1951" s="59"/>
      <c r="N1951" s="59"/>
    </row>
    <row r="1952" spans="13:14" ht="12.75">
      <c r="M1952" s="59"/>
      <c r="N1952" s="59"/>
    </row>
    <row r="1953" spans="13:14" ht="12.75">
      <c r="M1953" s="59"/>
      <c r="N1953" s="59"/>
    </row>
    <row r="1954" spans="13:14" ht="12.75">
      <c r="M1954" s="59"/>
      <c r="N1954" s="59"/>
    </row>
    <row r="1955" spans="13:14" ht="12.75">
      <c r="M1955" s="59"/>
      <c r="N1955" s="59"/>
    </row>
    <row r="1956" spans="13:14" ht="12.75">
      <c r="M1956" s="59"/>
      <c r="N1956" s="59"/>
    </row>
    <row r="1957" spans="13:14" ht="12.75">
      <c r="M1957" s="59"/>
      <c r="N1957" s="59"/>
    </row>
    <row r="1958" spans="13:14" ht="12.75">
      <c r="M1958" s="59"/>
      <c r="N1958" s="59"/>
    </row>
    <row r="1959" spans="13:14" ht="12.75">
      <c r="M1959" s="59"/>
      <c r="N1959" s="59"/>
    </row>
    <row r="1960" spans="13:14" ht="12.75">
      <c r="M1960" s="59"/>
      <c r="N1960" s="59"/>
    </row>
    <row r="1961" spans="13:14" ht="12.75">
      <c r="M1961" s="59"/>
      <c r="N1961" s="59"/>
    </row>
    <row r="1962" spans="13:14" ht="12.75">
      <c r="M1962" s="59"/>
      <c r="N1962" s="59"/>
    </row>
    <row r="1963" spans="13:14" ht="12.75">
      <c r="M1963" s="59"/>
      <c r="N1963" s="59"/>
    </row>
    <row r="1964" spans="13:14" ht="12.75">
      <c r="M1964" s="59"/>
      <c r="N1964" s="59"/>
    </row>
    <row r="1965" spans="13:14" ht="12.75">
      <c r="M1965" s="59"/>
      <c r="N1965" s="59"/>
    </row>
    <row r="1966" spans="13:14" ht="12.75">
      <c r="M1966" s="59"/>
      <c r="N1966" s="59"/>
    </row>
    <row r="1967" spans="13:14" ht="12.75">
      <c r="M1967" s="59"/>
      <c r="N1967" s="59"/>
    </row>
    <row r="1968" spans="13:14" ht="12.75">
      <c r="M1968" s="59"/>
      <c r="N1968" s="59"/>
    </row>
    <row r="1969" spans="13:14" ht="12.75">
      <c r="M1969" s="59"/>
      <c r="N1969" s="59"/>
    </row>
    <row r="1970" spans="13:14" ht="12.75">
      <c r="M1970" s="59"/>
      <c r="N1970" s="59"/>
    </row>
    <row r="1971" spans="13:14" ht="12.75">
      <c r="M1971" s="59"/>
      <c r="N1971" s="59"/>
    </row>
    <row r="1972" spans="13:14" ht="12.75">
      <c r="M1972" s="59"/>
      <c r="N1972" s="59"/>
    </row>
    <row r="1973" spans="13:14" ht="12.75">
      <c r="M1973" s="59"/>
      <c r="N1973" s="59"/>
    </row>
    <row r="1974" spans="13:14" ht="12.75">
      <c r="M1974" s="59"/>
      <c r="N1974" s="59"/>
    </row>
    <row r="1975" spans="13:14" ht="12.75">
      <c r="M1975" s="59"/>
      <c r="N1975" s="59"/>
    </row>
    <row r="1976" spans="13:14" ht="12.75">
      <c r="M1976" s="59"/>
      <c r="N1976" s="59"/>
    </row>
    <row r="1977" spans="13:14" ht="12.75">
      <c r="M1977" s="59"/>
      <c r="N1977" s="59"/>
    </row>
    <row r="1978" spans="13:14" ht="12.75">
      <c r="M1978" s="59"/>
      <c r="N1978" s="59"/>
    </row>
    <row r="1979" spans="13:14" ht="12.75">
      <c r="M1979" s="59"/>
      <c r="N1979" s="59"/>
    </row>
    <row r="1980" spans="13:14" ht="12.75">
      <c r="M1980" s="59"/>
      <c r="N1980" s="59"/>
    </row>
    <row r="1981" spans="13:14" ht="12.75">
      <c r="M1981" s="59"/>
      <c r="N1981" s="59"/>
    </row>
    <row r="1982" spans="13:14" ht="12.75">
      <c r="M1982" s="59"/>
      <c r="N1982" s="59"/>
    </row>
    <row r="1983" spans="13:14" ht="12.75">
      <c r="M1983" s="59"/>
      <c r="N1983" s="59"/>
    </row>
    <row r="1984" spans="13:14" ht="12.75">
      <c r="M1984" s="59"/>
      <c r="N1984" s="59"/>
    </row>
    <row r="1985" spans="13:14" ht="12.75">
      <c r="M1985" s="59"/>
      <c r="N1985" s="59"/>
    </row>
    <row r="1986" spans="13:14" ht="12.75">
      <c r="M1986" s="59"/>
      <c r="N1986" s="59"/>
    </row>
    <row r="1987" spans="13:14" ht="12.75">
      <c r="M1987" s="59"/>
      <c r="N1987" s="59"/>
    </row>
    <row r="1988" spans="13:14" ht="12.75">
      <c r="M1988" s="59"/>
      <c r="N1988" s="59"/>
    </row>
    <row r="1989" spans="13:14" ht="12.75">
      <c r="M1989" s="59"/>
      <c r="N1989" s="59"/>
    </row>
    <row r="1990" spans="13:14" ht="12.75">
      <c r="M1990" s="59"/>
      <c r="N1990" s="59"/>
    </row>
    <row r="1991" spans="13:14" ht="12.75">
      <c r="M1991" s="59"/>
      <c r="N1991" s="59"/>
    </row>
    <row r="1992" spans="13:14" ht="12.75">
      <c r="M1992" s="59"/>
      <c r="N1992" s="59"/>
    </row>
    <row r="1993" spans="13:14" ht="12.75">
      <c r="M1993" s="59"/>
      <c r="N1993" s="59"/>
    </row>
    <row r="1994" spans="13:14" ht="12.75">
      <c r="M1994" s="59"/>
      <c r="N1994" s="59"/>
    </row>
    <row r="1995" spans="13:14" ht="12.75">
      <c r="M1995" s="59"/>
      <c r="N1995" s="59"/>
    </row>
    <row r="1996" spans="13:14" ht="12.75">
      <c r="M1996" s="59"/>
      <c r="N1996" s="59"/>
    </row>
    <row r="1997" spans="13:14" ht="12.75">
      <c r="M1997" s="59"/>
      <c r="N1997" s="59"/>
    </row>
    <row r="1998" spans="13:14" ht="12.75">
      <c r="M1998" s="59"/>
      <c r="N1998" s="59"/>
    </row>
    <row r="1999" spans="13:14" ht="12.75">
      <c r="M1999" s="59"/>
      <c r="N1999" s="59"/>
    </row>
    <row r="2000" spans="13:14" ht="12.75">
      <c r="M2000" s="59"/>
      <c r="N2000" s="59"/>
    </row>
    <row r="2001" spans="13:14" ht="12.75">
      <c r="M2001" s="59"/>
      <c r="N2001" s="59"/>
    </row>
    <row r="2002" spans="13:14" ht="12.75">
      <c r="M2002" s="59"/>
      <c r="N2002" s="59"/>
    </row>
    <row r="2003" spans="13:14" ht="12.75">
      <c r="M2003" s="59"/>
      <c r="N2003" s="59"/>
    </row>
    <row r="2004" spans="13:14" ht="12.75">
      <c r="M2004" s="59"/>
      <c r="N2004" s="59"/>
    </row>
    <row r="2005" spans="13:14" ht="12.75">
      <c r="M2005" s="59"/>
      <c r="N2005" s="59"/>
    </row>
    <row r="2006" spans="13:14" ht="12.75">
      <c r="M2006" s="59"/>
      <c r="N2006" s="59"/>
    </row>
    <row r="2007" spans="13:14" ht="12.75">
      <c r="M2007" s="59"/>
      <c r="N2007" s="59"/>
    </row>
    <row r="2008" spans="13:14" ht="12.75">
      <c r="M2008" s="59"/>
      <c r="N2008" s="59"/>
    </row>
    <row r="2009" spans="13:14" ht="12.75">
      <c r="M2009" s="59"/>
      <c r="N2009" s="59"/>
    </row>
    <row r="2010" spans="13:14" ht="12.75">
      <c r="M2010" s="59"/>
      <c r="N2010" s="59"/>
    </row>
    <row r="2011" spans="13:14" ht="12.75">
      <c r="M2011" s="59"/>
      <c r="N2011" s="59"/>
    </row>
    <row r="2012" spans="13:14" ht="12.75">
      <c r="M2012" s="59"/>
      <c r="N2012" s="59"/>
    </row>
    <row r="2013" spans="13:14" ht="12.75">
      <c r="M2013" s="59"/>
      <c r="N2013" s="59"/>
    </row>
    <row r="2014" spans="13:14" ht="12.75">
      <c r="M2014" s="59"/>
      <c r="N2014" s="59"/>
    </row>
    <row r="2015" spans="13:14" ht="12.75">
      <c r="M2015" s="59"/>
      <c r="N2015" s="59"/>
    </row>
    <row r="2016" spans="13:14" ht="12.75">
      <c r="M2016" s="59"/>
      <c r="N2016" s="59"/>
    </row>
    <row r="2017" spans="13:14" ht="12.75">
      <c r="M2017" s="59"/>
      <c r="N2017" s="59"/>
    </row>
    <row r="2018" spans="13:14" ht="12.75">
      <c r="M2018" s="59"/>
      <c r="N2018" s="59"/>
    </row>
    <row r="2019" spans="13:14" ht="12.75">
      <c r="M2019" s="59"/>
      <c r="N2019" s="59"/>
    </row>
    <row r="2020" spans="13:14" ht="12.75">
      <c r="M2020" s="59"/>
      <c r="N2020" s="59"/>
    </row>
    <row r="2021" spans="13:14" ht="12.75">
      <c r="M2021" s="59"/>
      <c r="N2021" s="59"/>
    </row>
    <row r="2022" spans="13:14" ht="12.75">
      <c r="M2022" s="59"/>
      <c r="N2022" s="59"/>
    </row>
    <row r="2023" spans="13:14" ht="12.75">
      <c r="M2023" s="59"/>
      <c r="N2023" s="59"/>
    </row>
    <row r="2024" spans="13:14" ht="12.75">
      <c r="M2024" s="59"/>
      <c r="N2024" s="59"/>
    </row>
    <row r="2025" spans="13:14" ht="12.75">
      <c r="M2025" s="59"/>
      <c r="N2025" s="59"/>
    </row>
    <row r="2026" spans="13:14" ht="12.75">
      <c r="M2026" s="59"/>
      <c r="N2026" s="59"/>
    </row>
    <row r="2027" spans="13:14" ht="12.75">
      <c r="M2027" s="59"/>
      <c r="N2027" s="59"/>
    </row>
    <row r="2028" spans="13:14" ht="12.75">
      <c r="M2028" s="59"/>
      <c r="N2028" s="59"/>
    </row>
    <row r="2029" spans="13:14" ht="12.75">
      <c r="M2029" s="59"/>
      <c r="N2029" s="59"/>
    </row>
    <row r="2030" spans="13:14" ht="12.75">
      <c r="M2030" s="59"/>
      <c r="N2030" s="59"/>
    </row>
    <row r="2031" spans="13:14" ht="12.75">
      <c r="M2031" s="59"/>
      <c r="N2031" s="59"/>
    </row>
    <row r="2032" spans="13:14" ht="12.75">
      <c r="M2032" s="59"/>
      <c r="N2032" s="59"/>
    </row>
    <row r="2033" spans="13:14" ht="12.75">
      <c r="M2033" s="59"/>
      <c r="N2033" s="59"/>
    </row>
    <row r="2034" spans="13:14" ht="12.75">
      <c r="M2034" s="59"/>
      <c r="N2034" s="59"/>
    </row>
    <row r="2035" spans="13:14" ht="12.75">
      <c r="M2035" s="59"/>
      <c r="N2035" s="59"/>
    </row>
    <row r="2036" spans="13:14" ht="12.75">
      <c r="M2036" s="59"/>
      <c r="N2036" s="59"/>
    </row>
    <row r="2037" spans="13:14" ht="12.75">
      <c r="M2037" s="59"/>
      <c r="N2037" s="59"/>
    </row>
    <row r="2038" spans="13:14" ht="12.75">
      <c r="M2038" s="59"/>
      <c r="N2038" s="59"/>
    </row>
    <row r="2039" spans="13:14" ht="12.75">
      <c r="M2039" s="59"/>
      <c r="N2039" s="59"/>
    </row>
    <row r="2040" spans="13:14" ht="12.75">
      <c r="M2040" s="59"/>
      <c r="N2040" s="59"/>
    </row>
    <row r="2041" spans="13:14" ht="12.75">
      <c r="M2041" s="59"/>
      <c r="N2041" s="59"/>
    </row>
    <row r="2042" spans="13:14" ht="12.75">
      <c r="M2042" s="59"/>
      <c r="N2042" s="59"/>
    </row>
    <row r="2043" spans="13:14" ht="12.75">
      <c r="M2043" s="59"/>
      <c r="N2043" s="59"/>
    </row>
    <row r="2044" spans="13:14" ht="12.75">
      <c r="M2044" s="59"/>
      <c r="N2044" s="59"/>
    </row>
    <row r="2045" spans="13:14" ht="12.75">
      <c r="M2045" s="59"/>
      <c r="N2045" s="59"/>
    </row>
    <row r="2046" spans="13:14" ht="12.75">
      <c r="M2046" s="59"/>
      <c r="N2046" s="59"/>
    </row>
    <row r="2047" spans="13:14" ht="12.75">
      <c r="M2047" s="59"/>
      <c r="N2047" s="59"/>
    </row>
    <row r="2048" spans="13:14" ht="12.75">
      <c r="M2048" s="59"/>
      <c r="N2048" s="59"/>
    </row>
    <row r="2049" spans="13:14" ht="12.75">
      <c r="M2049" s="59"/>
      <c r="N2049" s="59"/>
    </row>
    <row r="2050" spans="13:14" ht="12.75">
      <c r="M2050" s="59"/>
      <c r="N2050" s="59"/>
    </row>
    <row r="2051" spans="13:14" ht="12.75">
      <c r="M2051" s="59"/>
      <c r="N2051" s="59"/>
    </row>
    <row r="2052" spans="13:14" ht="12.75">
      <c r="M2052" s="59"/>
      <c r="N2052" s="59"/>
    </row>
    <row r="2053" spans="13:14" ht="12.75">
      <c r="M2053" s="59"/>
      <c r="N2053" s="59"/>
    </row>
    <row r="2054" spans="13:14" ht="12.75">
      <c r="M2054" s="59"/>
      <c r="N2054" s="59"/>
    </row>
    <row r="2055" spans="13:14" ht="12.75">
      <c r="M2055" s="59"/>
      <c r="N2055" s="59"/>
    </row>
    <row r="2056" spans="13:14" ht="12.75">
      <c r="M2056" s="59"/>
      <c r="N2056" s="59"/>
    </row>
    <row r="2057" spans="13:14" ht="12.75">
      <c r="M2057" s="59"/>
      <c r="N2057" s="59"/>
    </row>
    <row r="2058" spans="13:14" ht="12.75">
      <c r="M2058" s="59"/>
      <c r="N2058" s="59"/>
    </row>
    <row r="2059" spans="13:14" ht="12.75">
      <c r="M2059" s="59"/>
      <c r="N2059" s="59"/>
    </row>
    <row r="2060" spans="13:14" ht="12.75">
      <c r="M2060" s="59"/>
      <c r="N2060" s="59"/>
    </row>
    <row r="2061" spans="13:14" ht="12.75">
      <c r="M2061" s="59"/>
      <c r="N2061" s="59"/>
    </row>
    <row r="2062" spans="13:14" ht="12.75">
      <c r="M2062" s="59"/>
      <c r="N2062" s="59"/>
    </row>
    <row r="2063" spans="13:14" ht="12.75">
      <c r="M2063" s="59"/>
      <c r="N2063" s="59"/>
    </row>
    <row r="2064" spans="13:14" ht="12.75">
      <c r="M2064" s="59"/>
      <c r="N2064" s="59"/>
    </row>
    <row r="2065" spans="13:14" ht="12.75">
      <c r="M2065" s="59"/>
      <c r="N2065" s="59"/>
    </row>
    <row r="2066" spans="13:14" ht="12.75">
      <c r="M2066" s="59"/>
      <c r="N2066" s="59"/>
    </row>
    <row r="2067" spans="13:14" ht="12.75">
      <c r="M2067" s="59"/>
      <c r="N2067" s="59"/>
    </row>
    <row r="2068" spans="13:14" ht="12.75">
      <c r="M2068" s="59"/>
      <c r="N2068" s="59"/>
    </row>
    <row r="2069" spans="13:14" ht="12.75">
      <c r="M2069" s="59"/>
      <c r="N2069" s="59"/>
    </row>
    <row r="2070" spans="13:14" ht="12.75">
      <c r="M2070" s="59"/>
      <c r="N2070" s="59"/>
    </row>
    <row r="2071" spans="13:14" ht="12.75">
      <c r="M2071" s="59"/>
      <c r="N2071" s="59"/>
    </row>
    <row r="2072" spans="13:14" ht="12.75">
      <c r="M2072" s="59"/>
      <c r="N2072" s="59"/>
    </row>
    <row r="2073" spans="13:14" ht="12.75">
      <c r="M2073" s="59"/>
      <c r="N2073" s="59"/>
    </row>
    <row r="2074" spans="13:14" ht="12.75">
      <c r="M2074" s="59"/>
      <c r="N2074" s="59"/>
    </row>
    <row r="2075" spans="13:14" ht="12.75">
      <c r="M2075" s="59"/>
      <c r="N2075" s="59"/>
    </row>
    <row r="2076" spans="13:14" ht="12.75">
      <c r="M2076" s="59"/>
      <c r="N2076" s="59"/>
    </row>
    <row r="2077" spans="13:14" ht="12.75">
      <c r="M2077" s="59"/>
      <c r="N2077" s="59"/>
    </row>
    <row r="2078" spans="13:14" ht="12.75">
      <c r="M2078" s="59"/>
      <c r="N2078" s="59"/>
    </row>
    <row r="2079" spans="13:14" ht="12.75">
      <c r="M2079" s="59"/>
      <c r="N2079" s="59"/>
    </row>
    <row r="2080" spans="13:14" ht="12.75">
      <c r="M2080" s="59"/>
      <c r="N2080" s="59"/>
    </row>
    <row r="2081" spans="13:14" ht="12.75">
      <c r="M2081" s="59"/>
      <c r="N2081" s="59"/>
    </row>
    <row r="2082" spans="13:14" ht="12.75">
      <c r="M2082" s="59"/>
      <c r="N2082" s="59"/>
    </row>
    <row r="2083" spans="13:14" ht="12.75">
      <c r="M2083" s="59"/>
      <c r="N2083" s="59"/>
    </row>
    <row r="2084" spans="13:14" ht="12.75">
      <c r="M2084" s="59"/>
      <c r="N2084" s="59"/>
    </row>
    <row r="2085" spans="13:14" ht="12.75">
      <c r="M2085" s="59"/>
      <c r="N2085" s="59"/>
    </row>
    <row r="2086" spans="13:14" ht="12.75">
      <c r="M2086" s="59"/>
      <c r="N2086" s="59"/>
    </row>
    <row r="2087" spans="13:14" ht="12.75">
      <c r="M2087" s="59"/>
      <c r="N2087" s="59"/>
    </row>
    <row r="2088" spans="13:14" ht="12.75">
      <c r="M2088" s="59"/>
      <c r="N2088" s="59"/>
    </row>
    <row r="2089" spans="13:14" ht="12.75">
      <c r="M2089" s="59"/>
      <c r="N2089" s="59"/>
    </row>
    <row r="2090" spans="13:14" ht="12.75">
      <c r="M2090" s="59"/>
      <c r="N2090" s="59"/>
    </row>
    <row r="2091" spans="13:14" ht="12.75">
      <c r="M2091" s="59"/>
      <c r="N2091" s="59"/>
    </row>
    <row r="2092" spans="13:14" ht="12.75">
      <c r="M2092" s="59"/>
      <c r="N2092" s="59"/>
    </row>
    <row r="2093" spans="13:14" ht="12.75">
      <c r="M2093" s="59"/>
      <c r="N2093" s="59"/>
    </row>
    <row r="2094" spans="13:14" ht="12.75">
      <c r="M2094" s="59"/>
      <c r="N2094" s="59"/>
    </row>
    <row r="2095" spans="13:14" ht="12.75">
      <c r="M2095" s="59"/>
      <c r="N2095" s="59"/>
    </row>
    <row r="2096" spans="13:14" ht="12.75">
      <c r="M2096" s="59"/>
      <c r="N2096" s="59"/>
    </row>
    <row r="2097" spans="13:14" ht="12.75">
      <c r="M2097" s="59"/>
      <c r="N2097" s="59"/>
    </row>
    <row r="2098" spans="13:14" ht="12.75">
      <c r="M2098" s="59"/>
      <c r="N2098" s="59"/>
    </row>
    <row r="2099" spans="13:14" ht="12.75">
      <c r="M2099" s="59"/>
      <c r="N2099" s="59"/>
    </row>
    <row r="2100" spans="13:14" ht="12.75">
      <c r="M2100" s="59"/>
      <c r="N2100" s="59"/>
    </row>
    <row r="2101" spans="13:14" ht="12.75">
      <c r="M2101" s="59"/>
      <c r="N2101" s="59"/>
    </row>
    <row r="2102" spans="13:14" ht="12.75">
      <c r="M2102" s="59"/>
      <c r="N2102" s="59"/>
    </row>
    <row r="2103" spans="13:14" ht="12.75">
      <c r="M2103" s="59"/>
      <c r="N2103" s="59"/>
    </row>
    <row r="2104" spans="13:14" ht="12.75">
      <c r="M2104" s="59"/>
      <c r="N2104" s="59"/>
    </row>
    <row r="2105" spans="13:14" ht="12.75">
      <c r="M2105" s="59"/>
      <c r="N2105" s="59"/>
    </row>
    <row r="2106" spans="13:14" ht="12.75">
      <c r="M2106" s="59"/>
      <c r="N2106" s="59"/>
    </row>
    <row r="2107" spans="13:14" ht="12.75">
      <c r="M2107" s="59"/>
      <c r="N2107" s="59"/>
    </row>
    <row r="2108" spans="13:14" ht="12.75">
      <c r="M2108" s="59"/>
      <c r="N2108" s="59"/>
    </row>
    <row r="2109" spans="13:14" ht="12.75">
      <c r="M2109" s="59"/>
      <c r="N2109" s="59"/>
    </row>
    <row r="2110" spans="13:14" ht="12.75">
      <c r="M2110" s="59"/>
      <c r="N2110" s="59"/>
    </row>
    <row r="2111" spans="13:14" ht="12.75">
      <c r="M2111" s="59"/>
      <c r="N2111" s="59"/>
    </row>
    <row r="2112" spans="13:14" ht="12.75">
      <c r="M2112" s="59"/>
      <c r="N2112" s="59"/>
    </row>
    <row r="2113" spans="13:14" ht="12.75">
      <c r="M2113" s="59"/>
      <c r="N2113" s="59"/>
    </row>
    <row r="2114" spans="13:14" ht="12.75">
      <c r="M2114" s="59"/>
      <c r="N2114" s="59"/>
    </row>
    <row r="2115" spans="13:14" ht="12.75">
      <c r="M2115" s="59"/>
      <c r="N2115" s="59"/>
    </row>
    <row r="2116" spans="13:14" ht="12.75">
      <c r="M2116" s="59"/>
      <c r="N2116" s="59"/>
    </row>
    <row r="2117" spans="13:14" ht="12.75">
      <c r="M2117" s="59"/>
      <c r="N2117" s="59"/>
    </row>
    <row r="2118" spans="13:14" ht="12.75">
      <c r="M2118" s="59"/>
      <c r="N2118" s="59"/>
    </row>
    <row r="2119" spans="13:14" ht="12.75">
      <c r="M2119" s="59"/>
      <c r="N2119" s="59"/>
    </row>
    <row r="2120" spans="13:14" ht="12.75">
      <c r="M2120" s="59"/>
      <c r="N2120" s="59"/>
    </row>
    <row r="2121" spans="13:14" ht="12.75">
      <c r="M2121" s="59"/>
      <c r="N2121" s="59"/>
    </row>
    <row r="2122" spans="13:14" ht="12.75">
      <c r="M2122" s="59"/>
      <c r="N2122" s="59"/>
    </row>
    <row r="2123" spans="13:14" ht="12.75">
      <c r="M2123" s="59"/>
      <c r="N2123" s="59"/>
    </row>
    <row r="2124" spans="13:14" ht="12.75">
      <c r="M2124" s="59"/>
      <c r="N2124" s="59"/>
    </row>
    <row r="2125" spans="13:14" ht="12.75">
      <c r="M2125" s="59"/>
      <c r="N2125" s="59"/>
    </row>
    <row r="2126" spans="13:14" ht="12.75">
      <c r="M2126" s="59"/>
      <c r="N2126" s="59"/>
    </row>
    <row r="2127" spans="13:14" ht="12.75">
      <c r="M2127" s="59"/>
      <c r="N2127" s="59"/>
    </row>
    <row r="2128" spans="13:14" ht="12.75">
      <c r="M2128" s="59"/>
      <c r="N2128" s="59"/>
    </row>
    <row r="2129" spans="13:14" ht="12.75">
      <c r="M2129" s="59"/>
      <c r="N2129" s="59"/>
    </row>
    <row r="2130" spans="13:14" ht="12.75">
      <c r="M2130" s="59"/>
      <c r="N2130" s="59"/>
    </row>
    <row r="2131" spans="13:14" ht="12.75">
      <c r="M2131" s="59"/>
      <c r="N2131" s="59"/>
    </row>
    <row r="2132" spans="13:14" ht="12.75">
      <c r="M2132" s="59"/>
      <c r="N2132" s="59"/>
    </row>
    <row r="2133" spans="13:14" ht="12.75">
      <c r="M2133" s="59"/>
      <c r="N2133" s="59"/>
    </row>
    <row r="2134" spans="13:14" ht="12.75">
      <c r="M2134" s="59"/>
      <c r="N2134" s="59"/>
    </row>
    <row r="2135" spans="13:14" ht="12.75">
      <c r="M2135" s="59"/>
      <c r="N2135" s="59"/>
    </row>
    <row r="2136" spans="13:14" ht="12.75">
      <c r="M2136" s="59"/>
      <c r="N2136" s="59"/>
    </row>
    <row r="2137" spans="13:14" ht="12.75">
      <c r="M2137" s="59"/>
      <c r="N2137" s="59"/>
    </row>
    <row r="2138" spans="13:14" ht="12.75">
      <c r="M2138" s="59"/>
      <c r="N2138" s="59"/>
    </row>
    <row r="2139" spans="13:14" ht="12.75">
      <c r="M2139" s="59"/>
      <c r="N2139" s="59"/>
    </row>
    <row r="2140" spans="13:14" ht="12.75">
      <c r="M2140" s="59"/>
      <c r="N2140" s="59"/>
    </row>
    <row r="2141" spans="13:14" ht="12.75">
      <c r="M2141" s="59"/>
      <c r="N2141" s="59"/>
    </row>
    <row r="2142" spans="13:14" ht="12.75">
      <c r="M2142" s="59"/>
      <c r="N2142" s="59"/>
    </row>
    <row r="2143" spans="13:14" ht="12.75">
      <c r="M2143" s="59"/>
      <c r="N2143" s="59"/>
    </row>
    <row r="2144" spans="13:14" ht="12.75">
      <c r="M2144" s="59"/>
      <c r="N2144" s="59"/>
    </row>
    <row r="2145" spans="13:14" ht="12.75">
      <c r="M2145" s="59"/>
      <c r="N2145" s="59"/>
    </row>
    <row r="2146" spans="13:14" ht="12.75">
      <c r="M2146" s="59"/>
      <c r="N2146" s="59"/>
    </row>
    <row r="2147" spans="13:14" ht="12.75">
      <c r="M2147" s="59"/>
      <c r="N2147" s="59"/>
    </row>
    <row r="2148" spans="13:14" ht="12.75">
      <c r="M2148" s="59"/>
      <c r="N2148" s="59"/>
    </row>
    <row r="2149" spans="13:14" ht="12.75">
      <c r="M2149" s="59"/>
      <c r="N2149" s="59"/>
    </row>
    <row r="2150" spans="13:14" ht="12.75">
      <c r="M2150" s="59"/>
      <c r="N2150" s="59"/>
    </row>
    <row r="2151" spans="13:14" ht="12.75">
      <c r="M2151" s="59"/>
      <c r="N2151" s="59"/>
    </row>
    <row r="2152" spans="13:14" ht="12.75">
      <c r="M2152" s="59"/>
      <c r="N2152" s="59"/>
    </row>
    <row r="2153" spans="13:14" ht="12.75">
      <c r="M2153" s="59"/>
      <c r="N2153" s="59"/>
    </row>
    <row r="2154" spans="13:14" ht="12.75">
      <c r="M2154" s="59"/>
      <c r="N2154" s="59"/>
    </row>
    <row r="2155" spans="13:14" ht="12.75">
      <c r="M2155" s="59"/>
      <c r="N2155" s="59"/>
    </row>
    <row r="2156" spans="13:14" ht="12.75">
      <c r="M2156" s="59"/>
      <c r="N2156" s="59"/>
    </row>
    <row r="2157" spans="13:14" ht="12.75">
      <c r="M2157" s="59"/>
      <c r="N2157" s="59"/>
    </row>
    <row r="2158" spans="13:14" ht="12.75">
      <c r="M2158" s="59"/>
      <c r="N2158" s="59"/>
    </row>
    <row r="2159" spans="13:14" ht="12.75">
      <c r="M2159" s="59"/>
      <c r="N2159" s="59"/>
    </row>
    <row r="2160" spans="13:14" ht="12.75">
      <c r="M2160" s="59"/>
      <c r="N2160" s="59"/>
    </row>
    <row r="2161" spans="13:14" ht="12.75">
      <c r="M2161" s="59"/>
      <c r="N2161" s="59"/>
    </row>
    <row r="2162" spans="13:14" ht="12.75">
      <c r="M2162" s="59"/>
      <c r="N2162" s="59"/>
    </row>
    <row r="2163" spans="13:14" ht="12.75">
      <c r="M2163" s="59"/>
      <c r="N2163" s="59"/>
    </row>
    <row r="2164" spans="13:14" ht="12.75">
      <c r="M2164" s="59"/>
      <c r="N2164" s="59"/>
    </row>
    <row r="2165" spans="13:14" ht="12.75">
      <c r="M2165" s="59"/>
      <c r="N2165" s="59"/>
    </row>
    <row r="2166" spans="13:14" ht="12.75">
      <c r="M2166" s="59"/>
      <c r="N2166" s="59"/>
    </row>
    <row r="2167" spans="13:14" ht="12.75">
      <c r="M2167" s="59"/>
      <c r="N2167" s="59"/>
    </row>
    <row r="2168" spans="13:14" ht="12.75">
      <c r="M2168" s="59"/>
      <c r="N2168" s="59"/>
    </row>
    <row r="2169" spans="13:14" ht="12.75">
      <c r="M2169" s="59"/>
      <c r="N2169" s="59"/>
    </row>
    <row r="2170" spans="13:14" ht="12.75">
      <c r="M2170" s="59"/>
      <c r="N2170" s="59"/>
    </row>
    <row r="2171" spans="13:14" ht="12.75">
      <c r="M2171" s="59"/>
      <c r="N2171" s="59"/>
    </row>
    <row r="2172" spans="13:14" ht="12.75">
      <c r="M2172" s="59"/>
      <c r="N2172" s="59"/>
    </row>
    <row r="2173" spans="13:14" ht="12.75">
      <c r="M2173" s="59"/>
      <c r="N2173" s="59"/>
    </row>
    <row r="2174" spans="13:14" ht="12.75">
      <c r="M2174" s="59"/>
      <c r="N2174" s="59"/>
    </row>
    <row r="2175" spans="13:14" ht="12.75">
      <c r="M2175" s="59"/>
      <c r="N2175" s="59"/>
    </row>
    <row r="2176" spans="13:14" ht="12.75">
      <c r="M2176" s="59"/>
      <c r="N2176" s="59"/>
    </row>
    <row r="2177" spans="13:14" ht="12.75">
      <c r="M2177" s="59"/>
      <c r="N2177" s="59"/>
    </row>
    <row r="2178" spans="13:14" ht="12.75">
      <c r="M2178" s="59"/>
      <c r="N2178" s="59"/>
    </row>
    <row r="2179" spans="13:14" ht="12.75">
      <c r="M2179" s="59"/>
      <c r="N2179" s="59"/>
    </row>
    <row r="2180" spans="13:14" ht="12.75">
      <c r="M2180" s="59"/>
      <c r="N2180" s="59"/>
    </row>
    <row r="2181" spans="13:14" ht="12.75">
      <c r="M2181" s="59"/>
      <c r="N2181" s="59"/>
    </row>
    <row r="2182" spans="13:14" ht="12.75">
      <c r="M2182" s="59"/>
      <c r="N2182" s="59"/>
    </row>
    <row r="2183" spans="13:14" ht="12.75">
      <c r="M2183" s="59"/>
      <c r="N2183" s="59"/>
    </row>
    <row r="2184" spans="13:14" ht="12.75">
      <c r="M2184" s="59"/>
      <c r="N2184" s="59"/>
    </row>
    <row r="2185" spans="13:14" ht="12.75">
      <c r="M2185" s="59"/>
      <c r="N2185" s="59"/>
    </row>
    <row r="2186" spans="13:14" ht="12.75">
      <c r="M2186" s="59"/>
      <c r="N2186" s="59"/>
    </row>
    <row r="2187" spans="13:14" ht="12.75">
      <c r="M2187" s="59"/>
      <c r="N2187" s="59"/>
    </row>
    <row r="2188" spans="13:14" ht="12.75">
      <c r="M2188" s="59"/>
      <c r="N2188" s="59"/>
    </row>
    <row r="2189" spans="13:14" ht="12.75">
      <c r="M2189" s="59"/>
      <c r="N2189" s="59"/>
    </row>
    <row r="2190" spans="13:14" ht="12.75">
      <c r="M2190" s="59"/>
      <c r="N2190" s="59"/>
    </row>
    <row r="2191" spans="13:14" ht="12.75">
      <c r="M2191" s="59"/>
      <c r="N2191" s="59"/>
    </row>
    <row r="2192" spans="13:14" ht="12.75">
      <c r="M2192" s="59"/>
      <c r="N2192" s="59"/>
    </row>
    <row r="2193" spans="13:14" ht="12.75">
      <c r="M2193" s="59"/>
      <c r="N2193" s="59"/>
    </row>
    <row r="2194" spans="13:14" ht="12.75">
      <c r="M2194" s="59"/>
      <c r="N2194" s="59"/>
    </row>
    <row r="2195" spans="13:14" ht="12.75">
      <c r="M2195" s="59"/>
      <c r="N2195" s="59"/>
    </row>
    <row r="2196" spans="13:14" ht="12.75">
      <c r="M2196" s="59"/>
      <c r="N2196" s="59"/>
    </row>
    <row r="2197" spans="13:14" ht="12.75">
      <c r="M2197" s="59"/>
      <c r="N2197" s="59"/>
    </row>
    <row r="2198" spans="13:14" ht="12.75">
      <c r="M2198" s="59"/>
      <c r="N2198" s="59"/>
    </row>
    <row r="2199" spans="13:14" ht="12.75">
      <c r="M2199" s="59"/>
      <c r="N2199" s="59"/>
    </row>
    <row r="2200" spans="13:14" ht="12.75">
      <c r="M2200" s="59"/>
      <c r="N2200" s="59"/>
    </row>
    <row r="2201" spans="13:14" ht="12.75">
      <c r="M2201" s="59"/>
      <c r="N2201" s="59"/>
    </row>
    <row r="2202" spans="13:14" ht="12.75">
      <c r="M2202" s="59"/>
      <c r="N2202" s="59"/>
    </row>
    <row r="2203" spans="13:14" ht="12.75">
      <c r="M2203" s="59"/>
      <c r="N2203" s="59"/>
    </row>
    <row r="2204" spans="13:14" ht="12.75">
      <c r="M2204" s="59"/>
      <c r="N2204" s="59"/>
    </row>
    <row r="2205" spans="13:14" ht="12.75">
      <c r="M2205" s="59"/>
      <c r="N2205" s="59"/>
    </row>
    <row r="2206" spans="13:14" ht="12.75">
      <c r="M2206" s="59"/>
      <c r="N2206" s="59"/>
    </row>
    <row r="2207" spans="13:14" ht="12.75">
      <c r="M2207" s="59"/>
      <c r="N2207" s="59"/>
    </row>
    <row r="2208" spans="13:14" ht="12.75">
      <c r="M2208" s="59"/>
      <c r="N2208" s="59"/>
    </row>
    <row r="2209" spans="13:14" ht="12.75">
      <c r="M2209" s="59"/>
      <c r="N2209" s="59"/>
    </row>
    <row r="2210" spans="13:14" ht="12.75">
      <c r="M2210" s="59"/>
      <c r="N2210" s="59"/>
    </row>
    <row r="2211" spans="13:14" ht="12.75">
      <c r="M2211" s="59"/>
      <c r="N2211" s="59"/>
    </row>
    <row r="2212" spans="13:14" ht="12.75">
      <c r="M2212" s="59"/>
      <c r="N2212" s="59"/>
    </row>
    <row r="2213" spans="13:14" ht="12.75">
      <c r="M2213" s="59"/>
      <c r="N2213" s="59"/>
    </row>
    <row r="2214" spans="13:14" ht="12.75">
      <c r="M2214" s="59"/>
      <c r="N2214" s="59"/>
    </row>
    <row r="2215" spans="13:14" ht="12.75">
      <c r="M2215" s="59"/>
      <c r="N2215" s="59"/>
    </row>
    <row r="2216" spans="13:14" ht="12.75">
      <c r="M2216" s="59"/>
      <c r="N2216" s="59"/>
    </row>
    <row r="2217" spans="13:14" ht="12.75">
      <c r="M2217" s="59"/>
      <c r="N2217" s="59"/>
    </row>
    <row r="2218" spans="13:14" ht="12.75">
      <c r="M2218" s="59"/>
      <c r="N2218" s="59"/>
    </row>
    <row r="2219" spans="13:14" ht="12.75">
      <c r="M2219" s="59"/>
      <c r="N2219" s="59"/>
    </row>
    <row r="2220" spans="13:14" ht="12.75">
      <c r="M2220" s="59"/>
      <c r="N2220" s="59"/>
    </row>
    <row r="2221" spans="13:14" ht="12.75">
      <c r="M2221" s="59"/>
      <c r="N2221" s="59"/>
    </row>
    <row r="2222" spans="13:14" ht="12.75">
      <c r="M2222" s="59"/>
      <c r="N2222" s="59"/>
    </row>
    <row r="2223" spans="13:14" ht="12.75">
      <c r="M2223" s="59"/>
      <c r="N2223" s="59"/>
    </row>
    <row r="2224" spans="13:14" ht="12.75">
      <c r="M2224" s="59"/>
      <c r="N2224" s="59"/>
    </row>
    <row r="2225" spans="13:14" ht="12.75">
      <c r="M2225" s="59"/>
      <c r="N2225" s="59"/>
    </row>
    <row r="2226" spans="13:14" ht="12.75">
      <c r="M2226" s="59"/>
      <c r="N2226" s="59"/>
    </row>
    <row r="2227" spans="13:14" ht="12.75">
      <c r="M2227" s="59"/>
      <c r="N2227" s="59"/>
    </row>
    <row r="2228" spans="13:14" ht="12.75">
      <c r="M2228" s="59"/>
      <c r="N2228" s="59"/>
    </row>
    <row r="2229" spans="13:14" ht="12.75">
      <c r="M2229" s="59"/>
      <c r="N2229" s="59"/>
    </row>
    <row r="2230" spans="13:14" ht="12.75">
      <c r="M2230" s="59"/>
      <c r="N2230" s="59"/>
    </row>
    <row r="2231" spans="13:14" ht="12.75">
      <c r="M2231" s="59"/>
      <c r="N2231" s="59"/>
    </row>
    <row r="2232" spans="13:14" ht="12.75">
      <c r="M2232" s="59"/>
      <c r="N2232" s="59"/>
    </row>
    <row r="2233" spans="13:14" ht="12.75">
      <c r="M2233" s="59"/>
      <c r="N2233" s="59"/>
    </row>
    <row r="2234" spans="13:14" ht="12.75">
      <c r="M2234" s="59"/>
      <c r="N2234" s="59"/>
    </row>
    <row r="2235" spans="13:14" ht="12.75">
      <c r="M2235" s="59"/>
      <c r="N2235" s="59"/>
    </row>
    <row r="2236" spans="13:14" ht="12.75">
      <c r="M2236" s="59"/>
      <c r="N2236" s="59"/>
    </row>
    <row r="2237" spans="13:14" ht="12.75">
      <c r="M2237" s="59"/>
      <c r="N2237" s="59"/>
    </row>
    <row r="2238" spans="13:14" ht="12.75">
      <c r="M2238" s="59"/>
      <c r="N2238" s="59"/>
    </row>
    <row r="2239" spans="13:14" ht="12.75">
      <c r="M2239" s="59"/>
      <c r="N2239" s="59"/>
    </row>
    <row r="2240" spans="13:14" ht="12.75">
      <c r="M2240" s="59"/>
      <c r="N2240" s="59"/>
    </row>
    <row r="2241" spans="13:14" ht="12.75">
      <c r="M2241" s="59"/>
      <c r="N2241" s="59"/>
    </row>
    <row r="2242" spans="13:14" ht="12.75">
      <c r="M2242" s="59"/>
      <c r="N2242" s="59"/>
    </row>
    <row r="2243" spans="13:14" ht="12.75">
      <c r="M2243" s="59"/>
      <c r="N2243" s="59"/>
    </row>
    <row r="2244" spans="13:14" ht="12.75">
      <c r="M2244" s="59"/>
      <c r="N2244" s="59"/>
    </row>
    <row r="2245" spans="13:14" ht="12.75">
      <c r="M2245" s="59"/>
      <c r="N2245" s="59"/>
    </row>
    <row r="2246" spans="13:14" ht="12.75">
      <c r="M2246" s="59"/>
      <c r="N2246" s="59"/>
    </row>
    <row r="2247" spans="13:14" ht="12.75">
      <c r="M2247" s="59"/>
      <c r="N2247" s="59"/>
    </row>
    <row r="2248" spans="13:14" ht="12.75">
      <c r="M2248" s="59"/>
      <c r="N2248" s="59"/>
    </row>
    <row r="2249" spans="13:14" ht="12.75">
      <c r="M2249" s="59"/>
      <c r="N2249" s="59"/>
    </row>
    <row r="2250" spans="13:14" ht="12.75">
      <c r="M2250" s="59"/>
      <c r="N2250" s="59"/>
    </row>
    <row r="2251" spans="13:14" ht="12.75">
      <c r="M2251" s="59"/>
      <c r="N2251" s="59"/>
    </row>
    <row r="2252" spans="13:14" ht="12.75">
      <c r="M2252" s="59"/>
      <c r="N2252" s="59"/>
    </row>
    <row r="2253" spans="13:14" ht="12.75">
      <c r="M2253" s="59"/>
      <c r="N2253" s="59"/>
    </row>
    <row r="2254" spans="13:14" ht="12.75">
      <c r="M2254" s="59"/>
      <c r="N2254" s="59"/>
    </row>
    <row r="2255" spans="13:14" ht="12.75">
      <c r="M2255" s="59"/>
      <c r="N2255" s="59"/>
    </row>
    <row r="2256" spans="13:14" ht="12.75">
      <c r="M2256" s="59"/>
      <c r="N2256" s="59"/>
    </row>
    <row r="2257" spans="13:14" ht="12.75">
      <c r="M2257" s="59"/>
      <c r="N2257" s="59"/>
    </row>
    <row r="2258" spans="13:14" ht="12.75">
      <c r="M2258" s="59"/>
      <c r="N2258" s="59"/>
    </row>
    <row r="2259" spans="13:14" ht="12.75">
      <c r="M2259" s="59"/>
      <c r="N2259" s="59"/>
    </row>
    <row r="2260" spans="13:14" ht="12.75">
      <c r="M2260" s="59"/>
      <c r="N2260" s="59"/>
    </row>
    <row r="2261" spans="13:14" ht="12.75">
      <c r="M2261" s="59"/>
      <c r="N2261" s="59"/>
    </row>
    <row r="2262" spans="13:14" ht="12.75">
      <c r="M2262" s="59"/>
      <c r="N2262" s="59"/>
    </row>
    <row r="2263" spans="13:14" ht="12.75">
      <c r="M2263" s="59"/>
      <c r="N2263" s="59"/>
    </row>
    <row r="2264" spans="13:14" ht="12.75">
      <c r="M2264" s="59"/>
      <c r="N2264" s="59"/>
    </row>
    <row r="2265" spans="13:14" ht="12.75">
      <c r="M2265" s="59"/>
      <c r="N2265" s="59"/>
    </row>
    <row r="2266" spans="13:14" ht="12.75">
      <c r="M2266" s="59"/>
      <c r="N2266" s="59"/>
    </row>
    <row r="2267" spans="13:14" ht="12.75">
      <c r="M2267" s="59"/>
      <c r="N2267" s="59"/>
    </row>
    <row r="2268" spans="13:14" ht="12.75">
      <c r="M2268" s="59"/>
      <c r="N2268" s="59"/>
    </row>
    <row r="2269" spans="13:14" ht="12.75">
      <c r="M2269" s="59"/>
      <c r="N2269" s="59"/>
    </row>
    <row r="2270" spans="13:14" ht="12.75">
      <c r="M2270" s="59"/>
      <c r="N2270" s="59"/>
    </row>
    <row r="2271" spans="13:14" ht="12.75">
      <c r="M2271" s="59"/>
      <c r="N2271" s="59"/>
    </row>
    <row r="2272" spans="13:14" ht="12.75">
      <c r="M2272" s="59"/>
      <c r="N2272" s="59"/>
    </row>
    <row r="2273" spans="13:14" ht="12.75">
      <c r="M2273" s="59"/>
      <c r="N2273" s="59"/>
    </row>
    <row r="2274" spans="13:14" ht="12.75">
      <c r="M2274" s="59"/>
      <c r="N2274" s="59"/>
    </row>
    <row r="2275" spans="13:14" ht="12.75">
      <c r="M2275" s="59"/>
      <c r="N2275" s="59"/>
    </row>
    <row r="2276" spans="13:14" ht="12.75">
      <c r="M2276" s="59"/>
      <c r="N2276" s="59"/>
    </row>
    <row r="2277" spans="13:14" ht="12.75">
      <c r="M2277" s="59"/>
      <c r="N2277" s="59"/>
    </row>
    <row r="2278" spans="13:14" ht="12.75">
      <c r="M2278" s="59"/>
      <c r="N2278" s="59"/>
    </row>
    <row r="2279" spans="13:14" ht="12.75">
      <c r="M2279" s="59"/>
      <c r="N2279" s="59"/>
    </row>
    <row r="2280" spans="13:14" ht="12.75">
      <c r="M2280" s="59"/>
      <c r="N2280" s="59"/>
    </row>
    <row r="2281" spans="13:14" ht="12.75">
      <c r="M2281" s="59"/>
      <c r="N2281" s="59"/>
    </row>
    <row r="2282" spans="13:14" ht="12.75">
      <c r="M2282" s="59"/>
      <c r="N2282" s="59"/>
    </row>
    <row r="2283" spans="13:14" ht="12.75">
      <c r="M2283" s="59"/>
      <c r="N2283" s="59"/>
    </row>
    <row r="2284" spans="13:14" ht="12.75">
      <c r="M2284" s="59"/>
      <c r="N2284" s="59"/>
    </row>
    <row r="2285" spans="13:14" ht="12.75">
      <c r="M2285" s="59"/>
      <c r="N2285" s="59"/>
    </row>
    <row r="2286" spans="13:14" ht="12.75">
      <c r="M2286" s="59"/>
      <c r="N2286" s="59"/>
    </row>
    <row r="2287" spans="13:14" ht="12.75">
      <c r="M2287" s="59"/>
      <c r="N2287" s="59"/>
    </row>
    <row r="2288" spans="13:14" ht="12.75">
      <c r="M2288" s="59"/>
      <c r="N2288" s="59"/>
    </row>
    <row r="2289" spans="13:14" ht="12.75">
      <c r="M2289" s="59"/>
      <c r="N2289" s="59"/>
    </row>
    <row r="2290" spans="13:14" ht="12.75">
      <c r="M2290" s="59"/>
      <c r="N2290" s="59"/>
    </row>
    <row r="2291" spans="13:14" ht="12.75">
      <c r="M2291" s="59"/>
      <c r="N2291" s="59"/>
    </row>
    <row r="2292" spans="13:14" ht="12.75">
      <c r="M2292" s="59"/>
      <c r="N2292" s="59"/>
    </row>
    <row r="2293" spans="13:14" ht="12.75">
      <c r="M2293" s="59"/>
      <c r="N2293" s="59"/>
    </row>
    <row r="2294" spans="13:14" ht="12.75">
      <c r="M2294" s="59"/>
      <c r="N2294" s="59"/>
    </row>
    <row r="2295" spans="13:14" ht="12.75">
      <c r="M2295" s="59"/>
      <c r="N2295" s="59"/>
    </row>
    <row r="2296" spans="13:14" ht="12.75">
      <c r="M2296" s="59"/>
      <c r="N2296" s="59"/>
    </row>
    <row r="2297" spans="13:14" ht="12.75">
      <c r="M2297" s="59"/>
      <c r="N2297" s="59"/>
    </row>
    <row r="2298" spans="13:14" ht="12.75">
      <c r="M2298" s="59"/>
      <c r="N2298" s="59"/>
    </row>
    <row r="2299" spans="13:14" ht="12.75">
      <c r="M2299" s="59"/>
      <c r="N2299" s="59"/>
    </row>
    <row r="2300" spans="13:14" ht="12.75">
      <c r="M2300" s="59"/>
      <c r="N2300" s="59"/>
    </row>
    <row r="2301" spans="13:14" ht="12.75">
      <c r="M2301" s="59"/>
      <c r="N2301" s="59"/>
    </row>
    <row r="2302" spans="13:14" ht="12.75">
      <c r="M2302" s="59"/>
      <c r="N2302" s="59"/>
    </row>
    <row r="2303" spans="13:14" ht="12.75">
      <c r="M2303" s="59"/>
      <c r="N2303" s="59"/>
    </row>
    <row r="2304" spans="13:14" ht="12.75">
      <c r="M2304" s="59"/>
      <c r="N2304" s="59"/>
    </row>
    <row r="2305" spans="13:14" ht="12.75">
      <c r="M2305" s="59"/>
      <c r="N2305" s="59"/>
    </row>
    <row r="2306" spans="13:14" ht="12.75">
      <c r="M2306" s="59"/>
      <c r="N2306" s="59"/>
    </row>
    <row r="2307" spans="13:14" ht="12.75">
      <c r="M2307" s="59"/>
      <c r="N2307" s="59"/>
    </row>
    <row r="2308" spans="13:14" ht="12.75">
      <c r="M2308" s="59"/>
      <c r="N2308" s="59"/>
    </row>
    <row r="2309" spans="13:14" ht="12.75">
      <c r="M2309" s="59"/>
      <c r="N2309" s="59"/>
    </row>
    <row r="2310" spans="13:14" ht="12.75">
      <c r="M2310" s="59"/>
      <c r="N2310" s="59"/>
    </row>
    <row r="2311" spans="13:14" ht="12.75">
      <c r="M2311" s="59"/>
      <c r="N2311" s="59"/>
    </row>
    <row r="2312" spans="13:14" ht="12.75">
      <c r="M2312" s="59"/>
      <c r="N2312" s="59"/>
    </row>
    <row r="2313" spans="13:14" ht="12.75">
      <c r="M2313" s="59"/>
      <c r="N2313" s="59"/>
    </row>
    <row r="2314" spans="13:14" ht="12.75">
      <c r="M2314" s="59"/>
      <c r="N2314" s="59"/>
    </row>
    <row r="2315" spans="13:14" ht="12.75">
      <c r="M2315" s="59"/>
      <c r="N2315" s="59"/>
    </row>
    <row r="2316" spans="13:14" ht="12.75">
      <c r="M2316" s="59"/>
      <c r="N2316" s="59"/>
    </row>
    <row r="2317" spans="13:14" ht="12.75">
      <c r="M2317" s="59"/>
      <c r="N2317" s="59"/>
    </row>
    <row r="2318" spans="13:14" ht="12.75">
      <c r="M2318" s="59"/>
      <c r="N2318" s="59"/>
    </row>
    <row r="2319" spans="13:14" ht="12.75">
      <c r="M2319" s="59"/>
      <c r="N2319" s="59"/>
    </row>
    <row r="2320" spans="13:14" ht="12.75">
      <c r="M2320" s="59"/>
      <c r="N2320" s="59"/>
    </row>
    <row r="2321" spans="13:14" ht="12.75">
      <c r="M2321" s="59"/>
      <c r="N2321" s="59"/>
    </row>
    <row r="2322" spans="13:14" ht="12.75">
      <c r="M2322" s="59"/>
      <c r="N2322" s="59"/>
    </row>
    <row r="2323" spans="13:14" ht="12.75">
      <c r="M2323" s="59"/>
      <c r="N2323" s="59"/>
    </row>
    <row r="2324" spans="13:14" ht="12.75">
      <c r="M2324" s="59"/>
      <c r="N2324" s="59"/>
    </row>
    <row r="2325" spans="13:14" ht="12.75">
      <c r="M2325" s="59"/>
      <c r="N2325" s="59"/>
    </row>
    <row r="2326" spans="13:14" ht="12.75">
      <c r="M2326" s="59"/>
      <c r="N2326" s="59"/>
    </row>
    <row r="2327" spans="13:14" ht="12.75">
      <c r="M2327" s="59"/>
      <c r="N2327" s="59"/>
    </row>
    <row r="2328" spans="13:14" ht="12.75">
      <c r="M2328" s="59"/>
      <c r="N2328" s="59"/>
    </row>
    <row r="2329" spans="13:14" ht="12.75">
      <c r="M2329" s="59"/>
      <c r="N2329" s="59"/>
    </row>
    <row r="2330" spans="13:14" ht="12.75">
      <c r="M2330" s="59"/>
      <c r="N2330" s="59"/>
    </row>
    <row r="2331" spans="13:14" ht="12.75">
      <c r="M2331" s="59"/>
      <c r="N2331" s="59"/>
    </row>
    <row r="2332" spans="13:14" ht="12.75">
      <c r="M2332" s="59"/>
      <c r="N2332" s="59"/>
    </row>
    <row r="2333" spans="13:14" ht="12.75">
      <c r="M2333" s="59"/>
      <c r="N2333" s="59"/>
    </row>
    <row r="2334" spans="13:14" ht="12.75">
      <c r="M2334" s="59"/>
      <c r="N2334" s="59"/>
    </row>
    <row r="2335" spans="13:14" ht="12.75">
      <c r="M2335" s="59"/>
      <c r="N2335" s="59"/>
    </row>
    <row r="2336" spans="13:14" ht="12.75">
      <c r="M2336" s="59"/>
      <c r="N2336" s="59"/>
    </row>
    <row r="2337" spans="13:14" ht="12.75">
      <c r="M2337" s="59"/>
      <c r="N2337" s="59"/>
    </row>
    <row r="2338" spans="13:14" ht="12.75">
      <c r="M2338" s="59"/>
      <c r="N2338" s="59"/>
    </row>
    <row r="2339" spans="13:14" ht="12.75">
      <c r="M2339" s="59"/>
      <c r="N2339" s="59"/>
    </row>
    <row r="2340" spans="13:14" ht="12.75">
      <c r="M2340" s="59"/>
      <c r="N2340" s="59"/>
    </row>
    <row r="2341" spans="13:14" ht="12.75">
      <c r="M2341" s="59"/>
      <c r="N2341" s="59"/>
    </row>
    <row r="2342" spans="13:14" ht="12.75">
      <c r="M2342" s="59"/>
      <c r="N2342" s="59"/>
    </row>
    <row r="2343" spans="13:14" ht="12.75">
      <c r="M2343" s="59"/>
      <c r="N2343" s="59"/>
    </row>
    <row r="2344" spans="13:14" ht="12.75">
      <c r="M2344" s="59"/>
      <c r="N2344" s="59"/>
    </row>
    <row r="2345" spans="13:14" ht="12.75">
      <c r="M2345" s="59"/>
      <c r="N2345" s="59"/>
    </row>
    <row r="2346" spans="13:14" ht="12.75">
      <c r="M2346" s="59"/>
      <c r="N2346" s="59"/>
    </row>
    <row r="2347" spans="13:14" ht="12.75">
      <c r="M2347" s="59"/>
      <c r="N2347" s="59"/>
    </row>
    <row r="2348" spans="13:14" ht="12.75">
      <c r="M2348" s="59"/>
      <c r="N2348" s="59"/>
    </row>
    <row r="2349" spans="13:14" ht="12.75">
      <c r="M2349" s="59"/>
      <c r="N2349" s="59"/>
    </row>
    <row r="2350" spans="13:14" ht="12.75">
      <c r="M2350" s="59"/>
      <c r="N2350" s="59"/>
    </row>
    <row r="2351" spans="13:14" ht="12.75">
      <c r="M2351" s="59"/>
      <c r="N2351" s="59"/>
    </row>
    <row r="2352" spans="13:14" ht="12.75">
      <c r="M2352" s="59"/>
      <c r="N2352" s="59"/>
    </row>
    <row r="2353" spans="13:14" ht="12.75">
      <c r="M2353" s="59"/>
      <c r="N2353" s="59"/>
    </row>
    <row r="2354" spans="13:14" ht="12.75">
      <c r="M2354" s="59"/>
      <c r="N2354" s="59"/>
    </row>
    <row r="2355" spans="13:14" ht="12.75">
      <c r="M2355" s="59"/>
      <c r="N2355" s="59"/>
    </row>
    <row r="2356" spans="13:14" ht="12.75">
      <c r="M2356" s="59"/>
      <c r="N2356" s="59"/>
    </row>
    <row r="2357" spans="13:14" ht="12.75">
      <c r="M2357" s="59"/>
      <c r="N2357" s="59"/>
    </row>
    <row r="2358" spans="13:14" ht="12.75">
      <c r="M2358" s="59"/>
      <c r="N2358" s="59"/>
    </row>
    <row r="2359" spans="13:14" ht="12.75">
      <c r="M2359" s="59"/>
      <c r="N2359" s="59"/>
    </row>
    <row r="2360" spans="13:14" ht="12.75">
      <c r="M2360" s="59"/>
      <c r="N2360" s="59"/>
    </row>
    <row r="2361" spans="13:14" ht="12.75">
      <c r="M2361" s="59"/>
      <c r="N2361" s="59"/>
    </row>
    <row r="2362" spans="13:14" ht="12.75">
      <c r="M2362" s="59"/>
      <c r="N2362" s="59"/>
    </row>
    <row r="2363" spans="13:14" ht="12.75">
      <c r="M2363" s="59"/>
      <c r="N2363" s="59"/>
    </row>
    <row r="2364" spans="13:14" ht="12.75">
      <c r="M2364" s="59"/>
      <c r="N2364" s="59"/>
    </row>
    <row r="2365" spans="13:14" ht="12.75">
      <c r="M2365" s="59"/>
      <c r="N2365" s="59"/>
    </row>
    <row r="2366" spans="13:14" ht="12.75">
      <c r="M2366" s="59"/>
      <c r="N2366" s="59"/>
    </row>
    <row r="2367" spans="13:14" ht="12.75">
      <c r="M2367" s="59"/>
      <c r="N2367" s="59"/>
    </row>
    <row r="2368" spans="13:14" ht="12.75">
      <c r="M2368" s="59"/>
      <c r="N2368" s="59"/>
    </row>
    <row r="2369" spans="13:14" ht="12.75">
      <c r="M2369" s="59"/>
      <c r="N2369" s="59"/>
    </row>
    <row r="2370" spans="13:14" ht="12.75">
      <c r="M2370" s="59"/>
      <c r="N2370" s="59"/>
    </row>
    <row r="2371" spans="13:14" ht="12.75">
      <c r="M2371" s="59"/>
      <c r="N2371" s="59"/>
    </row>
    <row r="2372" spans="13:14" ht="12.75">
      <c r="M2372" s="59"/>
      <c r="N2372" s="59"/>
    </row>
    <row r="2373" spans="13:14" ht="12.75">
      <c r="M2373" s="59"/>
      <c r="N2373" s="59"/>
    </row>
    <row r="2374" spans="13:14" ht="12.75">
      <c r="M2374" s="59"/>
      <c r="N2374" s="59"/>
    </row>
    <row r="2375" spans="13:14" ht="12.75">
      <c r="M2375" s="59"/>
      <c r="N2375" s="59"/>
    </row>
    <row r="2376" spans="13:14" ht="12.75">
      <c r="M2376" s="59"/>
      <c r="N2376" s="59"/>
    </row>
    <row r="2377" spans="13:14" ht="12.75">
      <c r="M2377" s="59"/>
      <c r="N2377" s="59"/>
    </row>
    <row r="2378" spans="13:14" ht="12.75">
      <c r="M2378" s="59"/>
      <c r="N2378" s="59"/>
    </row>
    <row r="2379" spans="13:14" ht="12.75">
      <c r="M2379" s="59"/>
      <c r="N2379" s="59"/>
    </row>
    <row r="2380" spans="13:14" ht="12.75">
      <c r="M2380" s="59"/>
      <c r="N2380" s="59"/>
    </row>
    <row r="2381" spans="13:14" ht="12.75">
      <c r="M2381" s="59"/>
      <c r="N2381" s="59"/>
    </row>
    <row r="2382" spans="13:14" ht="12.75">
      <c r="M2382" s="59"/>
      <c r="N2382" s="59"/>
    </row>
    <row r="2383" spans="13:14" ht="12.75">
      <c r="M2383" s="59"/>
      <c r="N2383" s="59"/>
    </row>
    <row r="2384" spans="13:14" ht="12.75">
      <c r="M2384" s="59"/>
      <c r="N2384" s="59"/>
    </row>
    <row r="2385" spans="13:14" ht="12.75">
      <c r="M2385" s="59"/>
      <c r="N2385" s="59"/>
    </row>
    <row r="2386" spans="13:14" ht="12.75">
      <c r="M2386" s="59"/>
      <c r="N2386" s="59"/>
    </row>
    <row r="2387" spans="13:14" ht="12.75">
      <c r="M2387" s="59"/>
      <c r="N2387" s="59"/>
    </row>
    <row r="2388" spans="13:14" ht="12.75">
      <c r="M2388" s="59"/>
      <c r="N2388" s="59"/>
    </row>
    <row r="2389" spans="13:14" ht="12.75">
      <c r="M2389" s="59"/>
      <c r="N2389" s="59"/>
    </row>
    <row r="2390" spans="13:14" ht="12.75">
      <c r="M2390" s="59"/>
      <c r="N2390" s="59"/>
    </row>
    <row r="2391" spans="13:14" ht="12.75">
      <c r="M2391" s="59"/>
      <c r="N2391" s="59"/>
    </row>
    <row r="2392" spans="13:14" ht="12.75">
      <c r="M2392" s="59"/>
      <c r="N2392" s="59"/>
    </row>
    <row r="2393" spans="13:14" ht="12.75">
      <c r="M2393" s="59"/>
      <c r="N2393" s="59"/>
    </row>
    <row r="2394" spans="13:14" ht="12.75">
      <c r="M2394" s="59"/>
      <c r="N2394" s="59"/>
    </row>
    <row r="2395" spans="13:14" ht="12.75">
      <c r="M2395" s="59"/>
      <c r="N2395" s="59"/>
    </row>
    <row r="2396" spans="13:14" ht="12.75">
      <c r="M2396" s="59"/>
      <c r="N2396" s="59"/>
    </row>
    <row r="2397" spans="13:14" ht="12.75">
      <c r="M2397" s="59"/>
      <c r="N2397" s="59"/>
    </row>
    <row r="2398" spans="13:14" ht="12.75">
      <c r="M2398" s="59"/>
      <c r="N2398" s="59"/>
    </row>
    <row r="2399" spans="13:14" ht="12.75">
      <c r="M2399" s="59"/>
      <c r="N2399" s="59"/>
    </row>
    <row r="2400" spans="13:14" ht="12.75">
      <c r="M2400" s="59"/>
      <c r="N2400" s="59"/>
    </row>
    <row r="2401" spans="13:14" ht="12.75">
      <c r="M2401" s="59"/>
      <c r="N2401" s="59"/>
    </row>
    <row r="2402" spans="13:14" ht="12.75">
      <c r="M2402" s="59"/>
      <c r="N2402" s="59"/>
    </row>
    <row r="2403" spans="13:14" ht="12.75">
      <c r="M2403" s="59"/>
      <c r="N2403" s="59"/>
    </row>
    <row r="2404" spans="13:14" ht="12.75">
      <c r="M2404" s="59"/>
      <c r="N2404" s="59"/>
    </row>
    <row r="2405" spans="13:14" ht="12.75">
      <c r="M2405" s="59"/>
      <c r="N2405" s="59"/>
    </row>
    <row r="2406" spans="13:14" ht="12.75">
      <c r="M2406" s="59"/>
      <c r="N2406" s="59"/>
    </row>
    <row r="2407" spans="13:14" ht="12.75">
      <c r="M2407" s="59"/>
      <c r="N2407" s="59"/>
    </row>
    <row r="2408" spans="13:14" ht="12.75">
      <c r="M2408" s="59"/>
      <c r="N2408" s="59"/>
    </row>
    <row r="2409" spans="13:14" ht="12.75">
      <c r="M2409" s="59"/>
      <c r="N2409" s="59"/>
    </row>
    <row r="2410" spans="13:14" ht="12.75">
      <c r="M2410" s="59"/>
      <c r="N2410" s="59"/>
    </row>
    <row r="2411" spans="13:14" ht="12.75">
      <c r="M2411" s="59"/>
      <c r="N2411" s="59"/>
    </row>
    <row r="2412" spans="13:14" ht="12.75">
      <c r="M2412" s="59"/>
      <c r="N2412" s="59"/>
    </row>
    <row r="2413" spans="13:14" ht="12.75">
      <c r="M2413" s="59"/>
      <c r="N2413" s="59"/>
    </row>
    <row r="2414" spans="13:14" ht="12.75">
      <c r="M2414" s="59"/>
      <c r="N2414" s="59"/>
    </row>
    <row r="2415" spans="13:14" ht="12.75">
      <c r="M2415" s="59"/>
      <c r="N2415" s="59"/>
    </row>
    <row r="2416" spans="13:14" ht="12.75">
      <c r="M2416" s="59"/>
      <c r="N2416" s="59"/>
    </row>
    <row r="2417" spans="13:14" ht="12.75">
      <c r="M2417" s="59"/>
      <c r="N2417" s="59"/>
    </row>
    <row r="2418" spans="13:14" ht="12.75">
      <c r="M2418" s="59"/>
      <c r="N2418" s="59"/>
    </row>
    <row r="2419" spans="13:14" ht="12.75">
      <c r="M2419" s="59"/>
      <c r="N2419" s="59"/>
    </row>
    <row r="2420" spans="13:14" ht="12.75">
      <c r="M2420" s="59"/>
      <c r="N2420" s="59"/>
    </row>
    <row r="2421" spans="13:14" ht="12.75">
      <c r="M2421" s="59"/>
      <c r="N2421" s="59"/>
    </row>
    <row r="2422" spans="13:14" ht="12.75">
      <c r="M2422" s="59"/>
      <c r="N2422" s="59"/>
    </row>
    <row r="2423" spans="13:14" ht="12.75">
      <c r="M2423" s="59"/>
      <c r="N2423" s="59"/>
    </row>
    <row r="2424" spans="13:14" ht="12.75">
      <c r="M2424" s="59"/>
      <c r="N2424" s="59"/>
    </row>
    <row r="2425" spans="13:14" ht="12.75">
      <c r="M2425" s="59"/>
      <c r="N2425" s="59"/>
    </row>
    <row r="2426" spans="13:14" ht="12.75">
      <c r="M2426" s="59"/>
      <c r="N2426" s="59"/>
    </row>
    <row r="2427" spans="13:14" ht="12.75">
      <c r="M2427" s="59"/>
      <c r="N2427" s="59"/>
    </row>
    <row r="2428" spans="13:14" ht="12.75">
      <c r="M2428" s="59"/>
      <c r="N2428" s="59"/>
    </row>
    <row r="2429" spans="13:14" ht="12.75">
      <c r="M2429" s="59"/>
      <c r="N2429" s="59"/>
    </row>
    <row r="2430" spans="13:14" ht="12.75">
      <c r="M2430" s="59"/>
      <c r="N2430" s="59"/>
    </row>
    <row r="2431" spans="13:14" ht="12.75">
      <c r="M2431" s="59"/>
      <c r="N2431" s="59"/>
    </row>
    <row r="2432" spans="13:14" ht="12.75">
      <c r="M2432" s="59"/>
      <c r="N2432" s="59"/>
    </row>
    <row r="2433" spans="13:14" ht="12.75">
      <c r="M2433" s="59"/>
      <c r="N2433" s="59"/>
    </row>
    <row r="2434" spans="13:14" ht="12.75">
      <c r="M2434" s="59"/>
      <c r="N2434" s="59"/>
    </row>
    <row r="2435" spans="13:14" ht="12.75">
      <c r="M2435" s="59"/>
      <c r="N2435" s="59"/>
    </row>
    <row r="2436" spans="13:14" ht="12.75">
      <c r="M2436" s="59"/>
      <c r="N2436" s="59"/>
    </row>
    <row r="2437" spans="13:14" ht="12.75">
      <c r="M2437" s="59"/>
      <c r="N2437" s="59"/>
    </row>
    <row r="2438" spans="13:14" ht="12.75">
      <c r="M2438" s="59"/>
      <c r="N2438" s="59"/>
    </row>
    <row r="2439" spans="13:14" ht="12.75">
      <c r="M2439" s="59"/>
      <c r="N2439" s="59"/>
    </row>
    <row r="2440" spans="13:14" ht="12.75">
      <c r="M2440" s="59"/>
      <c r="N2440" s="59"/>
    </row>
    <row r="2441" spans="13:14" ht="12.75">
      <c r="M2441" s="59"/>
      <c r="N2441" s="59"/>
    </row>
    <row r="2442" spans="13:14" ht="12.75">
      <c r="M2442" s="59"/>
      <c r="N2442" s="59"/>
    </row>
    <row r="2443" spans="13:14" ht="12.75">
      <c r="M2443" s="59"/>
      <c r="N2443" s="59"/>
    </row>
    <row r="2444" spans="13:14" ht="12.75">
      <c r="M2444" s="59"/>
      <c r="N2444" s="59"/>
    </row>
    <row r="2445" spans="13:14" ht="12.75">
      <c r="M2445" s="59"/>
      <c r="N2445" s="59"/>
    </row>
    <row r="2446" spans="13:14" ht="12.75">
      <c r="M2446" s="59"/>
      <c r="N2446" s="59"/>
    </row>
    <row r="2447" spans="13:14" ht="12.75">
      <c r="M2447" s="59"/>
      <c r="N2447" s="59"/>
    </row>
    <row r="2448" spans="13:14" ht="12.75">
      <c r="M2448" s="59"/>
      <c r="N2448" s="59"/>
    </row>
    <row r="2449" spans="13:14" ht="12.75">
      <c r="M2449" s="59"/>
      <c r="N2449" s="59"/>
    </row>
    <row r="2450" spans="13:14" ht="12.75">
      <c r="M2450" s="59"/>
      <c r="N2450" s="59"/>
    </row>
    <row r="2451" spans="13:14" ht="12.75">
      <c r="M2451" s="59"/>
      <c r="N2451" s="59"/>
    </row>
    <row r="2452" spans="13:14" ht="12.75">
      <c r="M2452" s="59"/>
      <c r="N2452" s="59"/>
    </row>
    <row r="2453" spans="13:14" ht="12.75">
      <c r="M2453" s="59"/>
      <c r="N2453" s="59"/>
    </row>
    <row r="2454" spans="13:14" ht="12.75">
      <c r="M2454" s="59"/>
      <c r="N2454" s="59"/>
    </row>
    <row r="2455" spans="13:14" ht="12.75">
      <c r="M2455" s="59"/>
      <c r="N2455" s="59"/>
    </row>
    <row r="2456" spans="13:14" ht="12.75">
      <c r="M2456" s="59"/>
      <c r="N2456" s="59"/>
    </row>
    <row r="2457" spans="13:14" ht="12.75">
      <c r="M2457" s="59"/>
      <c r="N2457" s="59"/>
    </row>
    <row r="2458" spans="13:14" ht="12.75">
      <c r="M2458" s="59"/>
      <c r="N2458" s="59"/>
    </row>
    <row r="2459" spans="13:14" ht="12.75">
      <c r="M2459" s="59"/>
      <c r="N2459" s="59"/>
    </row>
    <row r="2460" spans="13:14" ht="12.75">
      <c r="M2460" s="59"/>
      <c r="N2460" s="59"/>
    </row>
    <row r="2461" spans="13:14" ht="12.75">
      <c r="M2461" s="59"/>
      <c r="N2461" s="59"/>
    </row>
    <row r="2462" spans="13:14" ht="12.75">
      <c r="M2462" s="59"/>
      <c r="N2462" s="59"/>
    </row>
    <row r="2463" spans="13:14" ht="12.75">
      <c r="M2463" s="59"/>
      <c r="N2463" s="59"/>
    </row>
    <row r="2464" spans="13:14" ht="12.75">
      <c r="M2464" s="59"/>
      <c r="N2464" s="59"/>
    </row>
    <row r="2465" spans="13:14" ht="12.75">
      <c r="M2465" s="59"/>
      <c r="N2465" s="59"/>
    </row>
    <row r="2466" spans="13:14" ht="12.75">
      <c r="M2466" s="59"/>
      <c r="N2466" s="59"/>
    </row>
    <row r="2467" spans="13:14" ht="12.75">
      <c r="M2467" s="59"/>
      <c r="N2467" s="59"/>
    </row>
    <row r="2468" spans="13:14" ht="12.75">
      <c r="M2468" s="59"/>
      <c r="N2468" s="59"/>
    </row>
    <row r="2469" spans="13:14" ht="12.75">
      <c r="M2469" s="59"/>
      <c r="N2469" s="59"/>
    </row>
    <row r="2470" spans="13:14" ht="12.75">
      <c r="M2470" s="59"/>
      <c r="N2470" s="59"/>
    </row>
    <row r="2471" spans="13:14" ht="12.75">
      <c r="M2471" s="59"/>
      <c r="N2471" s="59"/>
    </row>
    <row r="2472" spans="13:14" ht="12.75">
      <c r="M2472" s="59"/>
      <c r="N2472" s="59"/>
    </row>
    <row r="2473" spans="13:14" ht="12.75">
      <c r="M2473" s="59"/>
      <c r="N2473" s="59"/>
    </row>
    <row r="2474" spans="13:14" ht="12.75">
      <c r="M2474" s="59"/>
      <c r="N2474" s="59"/>
    </row>
    <row r="2475" spans="13:14" ht="12.75">
      <c r="M2475" s="59"/>
      <c r="N2475" s="59"/>
    </row>
    <row r="2476" spans="13:14" ht="12.75">
      <c r="M2476" s="59"/>
      <c r="N2476" s="59"/>
    </row>
    <row r="2477" spans="13:14" ht="12.75">
      <c r="M2477" s="59"/>
      <c r="N2477" s="59"/>
    </row>
    <row r="2478" spans="13:14" ht="12.75">
      <c r="M2478" s="59"/>
      <c r="N2478" s="59"/>
    </row>
    <row r="2479" spans="13:14" ht="12.75">
      <c r="M2479" s="59"/>
      <c r="N2479" s="59"/>
    </row>
    <row r="2480" spans="13:14" ht="12.75">
      <c r="M2480" s="59"/>
      <c r="N2480" s="59"/>
    </row>
    <row r="2481" spans="13:14" ht="12.75">
      <c r="M2481" s="59"/>
      <c r="N2481" s="59"/>
    </row>
    <row r="2482" spans="13:14" ht="12.75">
      <c r="M2482" s="59"/>
      <c r="N2482" s="59"/>
    </row>
    <row r="2483" spans="13:14" ht="12.75">
      <c r="M2483" s="59"/>
      <c r="N2483" s="59"/>
    </row>
    <row r="2484" spans="13:14" ht="12.75">
      <c r="M2484" s="59"/>
      <c r="N2484" s="59"/>
    </row>
    <row r="2485" spans="13:14" ht="12.75">
      <c r="M2485" s="59"/>
      <c r="N2485" s="59"/>
    </row>
    <row r="2486" spans="13:14" ht="12.75">
      <c r="M2486" s="59"/>
      <c r="N2486" s="59"/>
    </row>
    <row r="2487" spans="13:14" ht="12.75">
      <c r="M2487" s="59"/>
      <c r="N2487" s="59"/>
    </row>
    <row r="2488" spans="13:14" ht="12.75">
      <c r="M2488" s="59"/>
      <c r="N2488" s="59"/>
    </row>
    <row r="2489" spans="13:14" ht="12.75">
      <c r="M2489" s="59"/>
      <c r="N2489" s="59"/>
    </row>
    <row r="2490" spans="13:14" ht="12.75">
      <c r="M2490" s="59"/>
      <c r="N2490" s="59"/>
    </row>
    <row r="2491" spans="13:14" ht="12.75">
      <c r="M2491" s="59"/>
      <c r="N2491" s="59"/>
    </row>
    <row r="2492" spans="13:14" ht="12.75">
      <c r="M2492" s="59"/>
      <c r="N2492" s="59"/>
    </row>
    <row r="2493" spans="13:14" ht="12.75">
      <c r="M2493" s="59"/>
      <c r="N2493" s="59"/>
    </row>
    <row r="2494" spans="13:14" ht="12.75">
      <c r="M2494" s="59"/>
      <c r="N2494" s="59"/>
    </row>
    <row r="2495" spans="13:14" ht="12.75">
      <c r="M2495" s="59"/>
      <c r="N2495" s="59"/>
    </row>
    <row r="2496" spans="13:14" ht="12.75">
      <c r="M2496" s="59"/>
      <c r="N2496" s="59"/>
    </row>
    <row r="2497" spans="13:14" ht="12.75">
      <c r="M2497" s="59"/>
      <c r="N2497" s="59"/>
    </row>
    <row r="2498" spans="13:14" ht="12.75">
      <c r="M2498" s="59"/>
      <c r="N2498" s="59"/>
    </row>
    <row r="2499" spans="13:14" ht="12.75">
      <c r="M2499" s="59"/>
      <c r="N2499" s="59"/>
    </row>
    <row r="2500" spans="13:14" ht="12.75">
      <c r="M2500" s="59"/>
      <c r="N2500" s="59"/>
    </row>
    <row r="2501" spans="13:14" ht="12.75">
      <c r="M2501" s="59"/>
      <c r="N2501" s="59"/>
    </row>
    <row r="2502" spans="13:14" ht="12.75">
      <c r="M2502" s="59"/>
      <c r="N2502" s="59"/>
    </row>
    <row r="2503" spans="13:14" ht="12.75">
      <c r="M2503" s="59"/>
      <c r="N2503" s="59"/>
    </row>
    <row r="2504" spans="13:14" ht="12.75">
      <c r="M2504" s="59"/>
      <c r="N2504" s="59"/>
    </row>
    <row r="2505" spans="13:14" ht="12.75">
      <c r="M2505" s="59"/>
      <c r="N2505" s="59"/>
    </row>
    <row r="2506" spans="13:14" ht="12.75">
      <c r="M2506" s="59"/>
      <c r="N2506" s="59"/>
    </row>
    <row r="2507" spans="13:14" ht="12.75">
      <c r="M2507" s="59"/>
      <c r="N2507" s="59"/>
    </row>
    <row r="2508" spans="13:14" ht="12.75">
      <c r="M2508" s="59"/>
      <c r="N2508" s="59"/>
    </row>
    <row r="2509" spans="13:14" ht="12.75">
      <c r="M2509" s="59"/>
      <c r="N2509" s="59"/>
    </row>
    <row r="2510" spans="13:14" ht="12.75">
      <c r="M2510" s="59"/>
      <c r="N2510" s="59"/>
    </row>
    <row r="2511" spans="13:14" ht="12.75">
      <c r="M2511" s="59"/>
      <c r="N2511" s="59"/>
    </row>
    <row r="2512" spans="13:14" ht="12.75">
      <c r="M2512" s="59"/>
      <c r="N2512" s="59"/>
    </row>
    <row r="2513" spans="13:14" ht="12.75">
      <c r="M2513" s="59"/>
      <c r="N2513" s="59"/>
    </row>
    <row r="2514" spans="13:14" ht="12.75">
      <c r="M2514" s="59"/>
      <c r="N2514" s="59"/>
    </row>
    <row r="2515" spans="13:14" ht="12.75">
      <c r="M2515" s="59"/>
      <c r="N2515" s="59"/>
    </row>
    <row r="2516" spans="13:14" ht="12.75">
      <c r="M2516" s="59"/>
      <c r="N2516" s="59"/>
    </row>
    <row r="2517" spans="13:14" ht="12.75">
      <c r="M2517" s="59"/>
      <c r="N2517" s="59"/>
    </row>
    <row r="2518" spans="13:14" ht="12.75">
      <c r="M2518" s="59"/>
      <c r="N2518" s="59"/>
    </row>
    <row r="2519" spans="13:14" ht="12.75">
      <c r="M2519" s="59"/>
      <c r="N2519" s="59"/>
    </row>
    <row r="2520" spans="13:14" ht="12.75">
      <c r="M2520" s="59"/>
      <c r="N2520" s="59"/>
    </row>
    <row r="2521" spans="13:14" ht="12.75">
      <c r="M2521" s="59"/>
      <c r="N2521" s="59"/>
    </row>
    <row r="2522" spans="13:14" ht="12.75">
      <c r="M2522" s="59"/>
      <c r="N2522" s="59"/>
    </row>
    <row r="2523" spans="13:14" ht="12.75">
      <c r="M2523" s="59"/>
      <c r="N2523" s="59"/>
    </row>
    <row r="2524" spans="13:14" ht="12.75">
      <c r="M2524" s="59"/>
      <c r="N2524" s="59"/>
    </row>
    <row r="2525" spans="13:14" ht="12.75">
      <c r="M2525" s="59"/>
      <c r="N2525" s="59"/>
    </row>
    <row r="2526" spans="13:14" ht="12.75">
      <c r="M2526" s="59"/>
      <c r="N2526" s="59"/>
    </row>
    <row r="2527" spans="13:14" ht="12.75">
      <c r="M2527" s="59"/>
      <c r="N2527" s="59"/>
    </row>
    <row r="2528" spans="13:14" ht="12.75">
      <c r="M2528" s="59"/>
      <c r="N2528" s="59"/>
    </row>
    <row r="2529" spans="13:14" ht="12.75">
      <c r="M2529" s="59"/>
      <c r="N2529" s="59"/>
    </row>
    <row r="2530" spans="13:14" ht="12.75">
      <c r="M2530" s="59"/>
      <c r="N2530" s="59"/>
    </row>
    <row r="2531" spans="13:14" ht="12.75">
      <c r="M2531" s="59"/>
      <c r="N2531" s="59"/>
    </row>
    <row r="2532" spans="13:14" ht="12.75">
      <c r="M2532" s="59"/>
      <c r="N2532" s="59"/>
    </row>
    <row r="2533" spans="13:14" ht="12.75">
      <c r="M2533" s="59"/>
      <c r="N2533" s="59"/>
    </row>
    <row r="2534" spans="13:14" ht="12.75">
      <c r="M2534" s="59"/>
      <c r="N2534" s="59"/>
    </row>
    <row r="2535" spans="13:14" ht="12.75">
      <c r="M2535" s="59"/>
      <c r="N2535" s="59"/>
    </row>
    <row r="2536" spans="13:14" ht="12.75">
      <c r="M2536" s="59"/>
      <c r="N2536" s="59"/>
    </row>
    <row r="2537" spans="13:14" ht="12.75">
      <c r="M2537" s="59"/>
      <c r="N2537" s="59"/>
    </row>
    <row r="2538" spans="13:14" ht="12.75">
      <c r="M2538" s="59"/>
      <c r="N2538" s="59"/>
    </row>
    <row r="2539" spans="13:14" ht="12.75">
      <c r="M2539" s="59"/>
      <c r="N2539" s="59"/>
    </row>
    <row r="2540" spans="13:14" ht="12.75">
      <c r="M2540" s="59"/>
      <c r="N2540" s="59"/>
    </row>
    <row r="2541" spans="13:14" ht="12.75">
      <c r="M2541" s="59"/>
      <c r="N2541" s="59"/>
    </row>
    <row r="2542" spans="13:14" ht="12.75">
      <c r="M2542" s="59"/>
      <c r="N2542" s="59"/>
    </row>
    <row r="2543" spans="13:14" ht="12.75">
      <c r="M2543" s="59"/>
      <c r="N2543" s="59"/>
    </row>
    <row r="2544" spans="13:14" ht="12.75">
      <c r="M2544" s="59"/>
      <c r="N2544" s="59"/>
    </row>
    <row r="2545" spans="13:14" ht="12.75">
      <c r="M2545" s="59"/>
      <c r="N2545" s="59"/>
    </row>
    <row r="2546" spans="13:14" ht="12.75">
      <c r="M2546" s="59"/>
      <c r="N2546" s="59"/>
    </row>
    <row r="2547" spans="13:14" ht="12.75">
      <c r="M2547" s="59"/>
      <c r="N2547" s="59"/>
    </row>
    <row r="2548" spans="13:14" ht="12.75">
      <c r="M2548" s="59"/>
      <c r="N2548" s="59"/>
    </row>
    <row r="2549" spans="13:14" ht="12.75">
      <c r="M2549" s="59"/>
      <c r="N2549" s="59"/>
    </row>
    <row r="2550" spans="13:14" ht="12.75">
      <c r="M2550" s="59"/>
      <c r="N2550" s="59"/>
    </row>
    <row r="2551" spans="13:14" ht="12.75">
      <c r="M2551" s="59"/>
      <c r="N2551" s="59"/>
    </row>
    <row r="2552" spans="13:14" ht="12.75">
      <c r="M2552" s="59"/>
      <c r="N2552" s="59"/>
    </row>
    <row r="2553" spans="13:14" ht="12.75">
      <c r="M2553" s="59"/>
      <c r="N2553" s="59"/>
    </row>
    <row r="2554" spans="13:14" ht="12.75">
      <c r="M2554" s="59"/>
      <c r="N2554" s="59"/>
    </row>
    <row r="2555" spans="13:14" ht="12.75">
      <c r="M2555" s="59"/>
      <c r="N2555" s="59"/>
    </row>
    <row r="2556" spans="13:14" ht="12.75">
      <c r="M2556" s="59"/>
      <c r="N2556" s="59"/>
    </row>
    <row r="2557" spans="13:14" ht="12.75">
      <c r="M2557" s="59"/>
      <c r="N2557" s="59"/>
    </row>
    <row r="2558" spans="13:14" ht="12.75">
      <c r="M2558" s="59"/>
      <c r="N2558" s="59"/>
    </row>
    <row r="2559" spans="13:14" ht="12.75">
      <c r="M2559" s="59"/>
      <c r="N2559" s="59"/>
    </row>
    <row r="2560" spans="13:14" ht="12.75">
      <c r="M2560" s="59"/>
      <c r="N2560" s="59"/>
    </row>
    <row r="2561" spans="13:14" ht="12.75">
      <c r="M2561" s="59"/>
      <c r="N2561" s="59"/>
    </row>
    <row r="2562" spans="13:14" ht="12.75">
      <c r="M2562" s="59"/>
      <c r="N2562" s="59"/>
    </row>
    <row r="2563" spans="13:14" ht="12.75">
      <c r="M2563" s="59"/>
      <c r="N2563" s="59"/>
    </row>
    <row r="2564" spans="13:14" ht="12.75">
      <c r="M2564" s="59"/>
      <c r="N2564" s="59"/>
    </row>
    <row r="2565" spans="13:14" ht="12.75">
      <c r="M2565" s="59"/>
      <c r="N2565" s="59"/>
    </row>
    <row r="2566" spans="13:14" ht="12.75">
      <c r="M2566" s="59"/>
      <c r="N2566" s="59"/>
    </row>
    <row r="2567" spans="13:14" ht="12.75">
      <c r="M2567" s="59"/>
      <c r="N2567" s="59"/>
    </row>
    <row r="2568" spans="13:14" ht="12.75">
      <c r="M2568" s="59"/>
      <c r="N2568" s="59"/>
    </row>
    <row r="2569" spans="13:14" ht="12.75">
      <c r="M2569" s="59"/>
      <c r="N2569" s="59"/>
    </row>
    <row r="2570" spans="13:14" ht="12.75">
      <c r="M2570" s="59"/>
      <c r="N2570" s="59"/>
    </row>
    <row r="2571" spans="13:14" ht="12.75">
      <c r="M2571" s="59"/>
      <c r="N2571" s="59"/>
    </row>
    <row r="2572" spans="13:14" ht="12.75">
      <c r="M2572" s="59"/>
      <c r="N2572" s="59"/>
    </row>
    <row r="2573" spans="13:14" ht="12.75">
      <c r="M2573" s="59"/>
      <c r="N2573" s="59"/>
    </row>
    <row r="2574" spans="13:14" ht="12.75">
      <c r="M2574" s="59"/>
      <c r="N2574" s="59"/>
    </row>
    <row r="2575" spans="13:14" ht="12.75">
      <c r="M2575" s="59"/>
      <c r="N2575" s="59"/>
    </row>
    <row r="2576" spans="13:14" ht="12.75">
      <c r="M2576" s="59"/>
      <c r="N2576" s="59"/>
    </row>
    <row r="2577" spans="13:14" ht="12.75">
      <c r="M2577" s="59"/>
      <c r="N2577" s="59"/>
    </row>
    <row r="2578" spans="13:14" ht="12.75">
      <c r="M2578" s="59"/>
      <c r="N2578" s="59"/>
    </row>
    <row r="2579" spans="13:14" ht="12.75">
      <c r="M2579" s="59"/>
      <c r="N2579" s="59"/>
    </row>
    <row r="2580" spans="13:14" ht="12.75">
      <c r="M2580" s="59"/>
      <c r="N2580" s="59"/>
    </row>
    <row r="2581" spans="13:14" ht="12.75">
      <c r="M2581" s="59"/>
      <c r="N2581" s="59"/>
    </row>
    <row r="2582" spans="13:14" ht="12.75">
      <c r="M2582" s="59"/>
      <c r="N2582" s="59"/>
    </row>
    <row r="2583" spans="13:14" ht="12.75">
      <c r="M2583" s="59"/>
      <c r="N2583" s="59"/>
    </row>
    <row r="2584" spans="13:14" ht="12.75">
      <c r="M2584" s="59"/>
      <c r="N2584" s="59"/>
    </row>
    <row r="2585" spans="13:14" ht="12.75">
      <c r="M2585" s="59"/>
      <c r="N2585" s="59"/>
    </row>
    <row r="2586" spans="13:14" ht="12.75">
      <c r="M2586" s="59"/>
      <c r="N2586" s="59"/>
    </row>
    <row r="2587" spans="13:14" ht="12.75">
      <c r="M2587" s="59"/>
      <c r="N2587" s="59"/>
    </row>
    <row r="2588" spans="13:14" ht="12.75">
      <c r="M2588" s="59"/>
      <c r="N2588" s="59"/>
    </row>
    <row r="2589" spans="13:14" ht="12.75">
      <c r="M2589" s="59"/>
      <c r="N2589" s="59"/>
    </row>
    <row r="2590" spans="13:14" ht="12.75">
      <c r="M2590" s="59"/>
      <c r="N2590" s="59"/>
    </row>
    <row r="2591" spans="13:14" ht="12.75">
      <c r="M2591" s="59"/>
      <c r="N2591" s="59"/>
    </row>
    <row r="2592" spans="13:14" ht="12.75">
      <c r="M2592" s="59"/>
      <c r="N2592" s="59"/>
    </row>
    <row r="2593" spans="13:14" ht="12.75">
      <c r="M2593" s="59"/>
      <c r="N2593" s="59"/>
    </row>
    <row r="2594" spans="13:14" ht="12.75">
      <c r="M2594" s="59"/>
      <c r="N2594" s="59"/>
    </row>
    <row r="2595" spans="13:14" ht="12.75">
      <c r="M2595" s="59"/>
      <c r="N2595" s="59"/>
    </row>
    <row r="2596" spans="13:14" ht="12.75">
      <c r="M2596" s="59"/>
      <c r="N2596" s="59"/>
    </row>
    <row r="2597" spans="13:14" ht="12.75">
      <c r="M2597" s="59"/>
      <c r="N2597" s="59"/>
    </row>
    <row r="2598" spans="13:14" ht="12.75">
      <c r="M2598" s="59"/>
      <c r="N2598" s="59"/>
    </row>
    <row r="2599" spans="13:14" ht="12.75">
      <c r="M2599" s="59"/>
      <c r="N2599" s="59"/>
    </row>
    <row r="2600" spans="13:14" ht="12.75">
      <c r="M2600" s="59"/>
      <c r="N2600" s="59"/>
    </row>
    <row r="2601" spans="13:14" ht="12.75">
      <c r="M2601" s="59"/>
      <c r="N2601" s="59"/>
    </row>
    <row r="2602" spans="13:14" ht="12.75">
      <c r="M2602" s="59"/>
      <c r="N2602" s="59"/>
    </row>
    <row r="2603" spans="13:14" ht="12.75">
      <c r="M2603" s="59"/>
      <c r="N2603" s="59"/>
    </row>
    <row r="2604" spans="13:14" ht="12.75">
      <c r="M2604" s="59"/>
      <c r="N2604" s="59"/>
    </row>
    <row r="2605" spans="13:14" ht="12.75">
      <c r="M2605" s="59"/>
      <c r="N2605" s="59"/>
    </row>
    <row r="2606" spans="13:14" ht="12.75">
      <c r="M2606" s="59"/>
      <c r="N2606" s="59"/>
    </row>
    <row r="2607" spans="13:14" ht="12.75">
      <c r="M2607" s="59"/>
      <c r="N2607" s="59"/>
    </row>
    <row r="2608" spans="13:14" ht="12.75">
      <c r="M2608" s="59"/>
      <c r="N2608" s="59"/>
    </row>
    <row r="2609" spans="13:14" ht="12.75">
      <c r="M2609" s="59"/>
      <c r="N2609" s="59"/>
    </row>
    <row r="2610" spans="13:14" ht="12.75">
      <c r="M2610" s="59"/>
      <c r="N2610" s="59"/>
    </row>
    <row r="2611" spans="13:14" ht="12.75">
      <c r="M2611" s="59"/>
      <c r="N2611" s="59"/>
    </row>
    <row r="2612" spans="13:14" ht="12.75">
      <c r="M2612" s="59"/>
      <c r="N2612" s="59"/>
    </row>
    <row r="2613" spans="13:14" ht="12.75">
      <c r="M2613" s="59"/>
      <c r="N2613" s="59"/>
    </row>
    <row r="2614" spans="13:14" ht="12.75">
      <c r="M2614" s="59"/>
      <c r="N2614" s="59"/>
    </row>
    <row r="2615" spans="13:14" ht="12.75">
      <c r="M2615" s="59"/>
      <c r="N2615" s="59"/>
    </row>
    <row r="2616" spans="13:14" ht="12.75">
      <c r="M2616" s="59"/>
      <c r="N2616" s="59"/>
    </row>
    <row r="2617" spans="13:14" ht="12.75">
      <c r="M2617" s="59"/>
      <c r="N2617" s="59"/>
    </row>
    <row r="2618" spans="13:14" ht="12.75">
      <c r="M2618" s="59"/>
      <c r="N2618" s="59"/>
    </row>
    <row r="2619" spans="13:14" ht="12.75">
      <c r="M2619" s="59"/>
      <c r="N2619" s="59"/>
    </row>
    <row r="2620" spans="13:14" ht="12.75">
      <c r="M2620" s="59"/>
      <c r="N2620" s="59"/>
    </row>
    <row r="2621" spans="13:14" ht="12.75">
      <c r="M2621" s="59"/>
      <c r="N2621" s="59"/>
    </row>
    <row r="2622" spans="13:14" ht="12.75">
      <c r="M2622" s="59"/>
      <c r="N2622" s="59"/>
    </row>
    <row r="2623" spans="13:14" ht="12.75">
      <c r="M2623" s="59"/>
      <c r="N2623" s="59"/>
    </row>
    <row r="2624" spans="13:14" ht="12.75">
      <c r="M2624" s="59"/>
      <c r="N2624" s="59"/>
    </row>
    <row r="2625" spans="13:14" ht="12.75">
      <c r="M2625" s="59"/>
      <c r="N2625" s="59"/>
    </row>
    <row r="2626" spans="13:14" ht="12.75">
      <c r="M2626" s="59"/>
      <c r="N2626" s="59"/>
    </row>
    <row r="2627" spans="13:14" ht="12.75">
      <c r="M2627" s="59"/>
      <c r="N2627" s="59"/>
    </row>
    <row r="2628" spans="13:14" ht="12.75">
      <c r="M2628" s="59"/>
      <c r="N2628" s="59"/>
    </row>
    <row r="2629" spans="13:14" ht="12.75">
      <c r="M2629" s="59"/>
      <c r="N2629" s="59"/>
    </row>
    <row r="2630" spans="13:14" ht="12.75">
      <c r="M2630" s="59"/>
      <c r="N2630" s="59"/>
    </row>
    <row r="2631" spans="13:14" ht="12.75">
      <c r="M2631" s="59"/>
      <c r="N2631" s="59"/>
    </row>
    <row r="2632" spans="13:14" ht="12.75">
      <c r="M2632" s="59"/>
      <c r="N2632" s="59"/>
    </row>
    <row r="2633" spans="13:14" ht="12.75">
      <c r="M2633" s="59"/>
      <c r="N2633" s="59"/>
    </row>
    <row r="2634" spans="13:14" ht="12.75">
      <c r="M2634" s="59"/>
      <c r="N2634" s="59"/>
    </row>
    <row r="2635" spans="13:14" ht="12.75">
      <c r="M2635" s="59"/>
      <c r="N2635" s="59"/>
    </row>
    <row r="2636" spans="13:14" ht="12.75">
      <c r="M2636" s="59"/>
      <c r="N2636" s="59"/>
    </row>
    <row r="2637" spans="13:14" ht="12.75">
      <c r="M2637" s="59"/>
      <c r="N2637" s="59"/>
    </row>
    <row r="2638" spans="13:14" ht="12.75">
      <c r="M2638" s="59"/>
      <c r="N2638" s="59"/>
    </row>
    <row r="2639" spans="13:14" ht="12.75">
      <c r="M2639" s="59"/>
      <c r="N2639" s="59"/>
    </row>
    <row r="2640" spans="13:14" ht="12.75">
      <c r="M2640" s="59"/>
      <c r="N2640" s="59"/>
    </row>
    <row r="2641" spans="13:14" ht="12.75">
      <c r="M2641" s="59"/>
      <c r="N2641" s="59"/>
    </row>
    <row r="2642" spans="13:14" ht="12.75">
      <c r="M2642" s="59"/>
      <c r="N2642" s="59"/>
    </row>
    <row r="2643" spans="13:14" ht="12.75">
      <c r="M2643" s="59"/>
      <c r="N2643" s="59"/>
    </row>
    <row r="2644" spans="13:14" ht="12.75">
      <c r="M2644" s="59"/>
      <c r="N2644" s="59"/>
    </row>
    <row r="2645" spans="13:14" ht="12.75">
      <c r="M2645" s="59"/>
      <c r="N2645" s="59"/>
    </row>
    <row r="2646" spans="13:14" ht="12.75">
      <c r="M2646" s="59"/>
      <c r="N2646" s="59"/>
    </row>
    <row r="2647" spans="13:14" ht="12.75">
      <c r="M2647" s="59"/>
      <c r="N2647" s="59"/>
    </row>
    <row r="2648" spans="13:14" ht="12.75">
      <c r="M2648" s="59"/>
      <c r="N2648" s="59"/>
    </row>
    <row r="2649" spans="13:14" ht="12.75">
      <c r="M2649" s="59"/>
      <c r="N2649" s="59"/>
    </row>
    <row r="2650" spans="13:14" ht="12.75">
      <c r="M2650" s="59"/>
      <c r="N2650" s="59"/>
    </row>
    <row r="2651" spans="13:14" ht="12.75">
      <c r="M2651" s="59"/>
      <c r="N2651" s="59"/>
    </row>
    <row r="2652" spans="13:14" ht="12.75">
      <c r="M2652" s="59"/>
      <c r="N2652" s="59"/>
    </row>
    <row r="2653" spans="13:14" ht="12.75">
      <c r="M2653" s="59"/>
      <c r="N2653" s="59"/>
    </row>
    <row r="2654" spans="13:14" ht="12.75">
      <c r="M2654" s="59"/>
      <c r="N2654" s="59"/>
    </row>
    <row r="2655" spans="13:14" ht="12.75">
      <c r="M2655" s="59"/>
      <c r="N2655" s="59"/>
    </row>
    <row r="2656" spans="13:14" ht="12.75">
      <c r="M2656" s="59"/>
      <c r="N2656" s="59"/>
    </row>
    <row r="2657" spans="13:14" ht="12.75">
      <c r="M2657" s="59"/>
      <c r="N2657" s="59"/>
    </row>
    <row r="2658" spans="13:14" ht="12.75">
      <c r="M2658" s="59"/>
      <c r="N2658" s="59"/>
    </row>
    <row r="2659" spans="13:14" ht="12.75">
      <c r="M2659" s="59"/>
      <c r="N2659" s="59"/>
    </row>
    <row r="2660" spans="13:14" ht="12.75">
      <c r="M2660" s="59"/>
      <c r="N2660" s="59"/>
    </row>
    <row r="2661" spans="13:14" ht="12.75">
      <c r="M2661" s="59"/>
      <c r="N2661" s="59"/>
    </row>
    <row r="2662" spans="13:14" ht="12.75">
      <c r="M2662" s="59"/>
      <c r="N2662" s="59"/>
    </row>
    <row r="2663" spans="13:14" ht="12.75">
      <c r="M2663" s="59"/>
      <c r="N2663" s="59"/>
    </row>
    <row r="2664" spans="13:14" ht="12.75">
      <c r="M2664" s="59"/>
      <c r="N2664" s="59"/>
    </row>
    <row r="2665" spans="13:14" ht="12.75">
      <c r="M2665" s="59"/>
      <c r="N2665" s="59"/>
    </row>
    <row r="2666" spans="13:14" ht="12.75">
      <c r="M2666" s="59"/>
      <c r="N2666" s="59"/>
    </row>
    <row r="2667" spans="13:14" ht="12.75">
      <c r="M2667" s="59"/>
      <c r="N2667" s="59"/>
    </row>
    <row r="2668" spans="13:14" ht="12.75">
      <c r="M2668" s="59"/>
      <c r="N2668" s="59"/>
    </row>
    <row r="2669" spans="13:14" ht="12.75">
      <c r="M2669" s="59"/>
      <c r="N2669" s="59"/>
    </row>
    <row r="2670" spans="13:14" ht="12.75">
      <c r="M2670" s="59"/>
      <c r="N2670" s="59"/>
    </row>
    <row r="2671" spans="13:14" ht="12.75">
      <c r="M2671" s="59"/>
      <c r="N2671" s="59"/>
    </row>
    <row r="2672" spans="13:14" ht="12.75">
      <c r="M2672" s="59"/>
      <c r="N2672" s="59"/>
    </row>
    <row r="2673" spans="13:14" ht="12.75">
      <c r="M2673" s="59"/>
      <c r="N2673" s="59"/>
    </row>
    <row r="2674" spans="13:14" ht="12.75">
      <c r="M2674" s="59"/>
      <c r="N2674" s="59"/>
    </row>
    <row r="2675" spans="13:14" ht="12.75">
      <c r="M2675" s="59"/>
      <c r="N2675" s="59"/>
    </row>
    <row r="2676" spans="13:14" ht="12.75">
      <c r="M2676" s="59"/>
      <c r="N2676" s="59"/>
    </row>
    <row r="2677" spans="13:14" ht="12.75">
      <c r="M2677" s="59"/>
      <c r="N2677" s="59"/>
    </row>
    <row r="2678" spans="13:14" ht="12.75">
      <c r="M2678" s="59"/>
      <c r="N2678" s="59"/>
    </row>
    <row r="2679" spans="13:14" ht="12.75">
      <c r="M2679" s="59"/>
      <c r="N2679" s="59"/>
    </row>
    <row r="2680" spans="13:14" ht="12.75">
      <c r="M2680" s="59"/>
      <c r="N2680" s="59"/>
    </row>
    <row r="2681" spans="13:14" ht="12.75">
      <c r="M2681" s="59"/>
      <c r="N2681" s="59"/>
    </row>
    <row r="2682" spans="13:14" ht="12.75">
      <c r="M2682" s="59"/>
      <c r="N2682" s="59"/>
    </row>
    <row r="2683" spans="13:14" ht="12.75">
      <c r="M2683" s="59"/>
      <c r="N2683" s="59"/>
    </row>
    <row r="2684" spans="13:14" ht="12.75">
      <c r="M2684" s="59"/>
      <c r="N2684" s="59"/>
    </row>
    <row r="2685" spans="13:14" ht="12.75">
      <c r="M2685" s="59"/>
      <c r="N2685" s="59"/>
    </row>
    <row r="2686" spans="13:14" ht="12.75">
      <c r="M2686" s="59"/>
      <c r="N2686" s="59"/>
    </row>
    <row r="2687" spans="13:14" ht="12.75">
      <c r="M2687" s="59"/>
      <c r="N2687" s="59"/>
    </row>
    <row r="2688" spans="13:14" ht="12.75">
      <c r="M2688" s="59"/>
      <c r="N2688" s="59"/>
    </row>
    <row r="2689" spans="13:14" ht="12.75">
      <c r="M2689" s="59"/>
      <c r="N2689" s="59"/>
    </row>
    <row r="2690" spans="13:14" ht="12.75">
      <c r="M2690" s="59"/>
      <c r="N2690" s="59"/>
    </row>
    <row r="2691" spans="13:14" ht="12.75">
      <c r="M2691" s="59"/>
      <c r="N2691" s="59"/>
    </row>
    <row r="2692" spans="13:14" ht="12.75">
      <c r="M2692" s="59"/>
      <c r="N2692" s="59"/>
    </row>
    <row r="2693" spans="13:14" ht="12.75">
      <c r="M2693" s="59"/>
      <c r="N2693" s="59"/>
    </row>
    <row r="2694" spans="13:14" ht="12.75">
      <c r="M2694" s="59"/>
      <c r="N2694" s="59"/>
    </row>
    <row r="2695" spans="13:14" ht="12.75">
      <c r="M2695" s="59"/>
      <c r="N2695" s="59"/>
    </row>
    <row r="2696" spans="13:14" ht="12.75">
      <c r="M2696" s="59"/>
      <c r="N2696" s="59"/>
    </row>
    <row r="2697" spans="13:14" ht="12.75">
      <c r="M2697" s="59"/>
      <c r="N2697" s="59"/>
    </row>
    <row r="2698" spans="13:14" ht="12.75">
      <c r="M2698" s="59"/>
      <c r="N2698" s="59"/>
    </row>
    <row r="2699" spans="13:14" ht="12.75">
      <c r="M2699" s="59"/>
      <c r="N2699" s="59"/>
    </row>
    <row r="2700" spans="13:14" ht="12.75">
      <c r="M2700" s="59"/>
      <c r="N2700" s="59"/>
    </row>
    <row r="2701" spans="13:14" ht="12.75">
      <c r="M2701" s="59"/>
      <c r="N2701" s="59"/>
    </row>
    <row r="2702" spans="13:14" ht="12.75">
      <c r="M2702" s="59"/>
      <c r="N2702" s="59"/>
    </row>
    <row r="2703" spans="13:14" ht="12.75">
      <c r="M2703" s="59"/>
      <c r="N2703" s="59"/>
    </row>
    <row r="2704" spans="13:14" ht="12.75">
      <c r="M2704" s="59"/>
      <c r="N2704" s="59"/>
    </row>
    <row r="2705" spans="13:14" ht="12.75">
      <c r="M2705" s="59"/>
      <c r="N2705" s="59"/>
    </row>
    <row r="2706" spans="13:14" ht="12.75">
      <c r="M2706" s="59"/>
      <c r="N2706" s="59"/>
    </row>
    <row r="2707" spans="13:14" ht="12.75">
      <c r="M2707" s="59"/>
      <c r="N2707" s="59"/>
    </row>
    <row r="2708" spans="13:14" ht="12.75">
      <c r="M2708" s="59"/>
      <c r="N2708" s="59"/>
    </row>
    <row r="2709" spans="13:14" ht="12.75">
      <c r="M2709" s="59"/>
      <c r="N2709" s="59"/>
    </row>
    <row r="2710" spans="13:14" ht="12.75">
      <c r="M2710" s="59"/>
      <c r="N2710" s="59"/>
    </row>
    <row r="2711" spans="13:14" ht="12.75">
      <c r="M2711" s="59"/>
      <c r="N2711" s="59"/>
    </row>
    <row r="2712" spans="13:14" ht="12.75">
      <c r="M2712" s="59"/>
      <c r="N2712" s="59"/>
    </row>
    <row r="2713" spans="13:14" ht="12.75">
      <c r="M2713" s="59"/>
      <c r="N2713" s="59"/>
    </row>
    <row r="2714" spans="13:14" ht="12.75">
      <c r="M2714" s="59"/>
      <c r="N2714" s="59"/>
    </row>
    <row r="2715" spans="13:14" ht="12.75">
      <c r="M2715" s="59"/>
      <c r="N2715" s="59"/>
    </row>
    <row r="2716" spans="13:14" ht="12.75">
      <c r="M2716" s="59"/>
      <c r="N2716" s="59"/>
    </row>
    <row r="2717" spans="13:14" ht="12.75">
      <c r="M2717" s="59"/>
      <c r="N2717" s="59"/>
    </row>
    <row r="2718" spans="13:14" ht="12.75">
      <c r="M2718" s="59"/>
      <c r="N2718" s="59"/>
    </row>
    <row r="2719" spans="13:14" ht="12.75">
      <c r="M2719" s="59"/>
      <c r="N2719" s="59"/>
    </row>
    <row r="2720" spans="13:14" ht="12.75">
      <c r="M2720" s="59"/>
      <c r="N2720" s="59"/>
    </row>
    <row r="2721" spans="13:14" ht="12.75">
      <c r="M2721" s="59"/>
      <c r="N2721" s="59"/>
    </row>
    <row r="2722" spans="13:14" ht="12.75">
      <c r="M2722" s="59"/>
      <c r="N2722" s="59"/>
    </row>
    <row r="2723" spans="13:14" ht="12.75">
      <c r="M2723" s="59"/>
      <c r="N2723" s="59"/>
    </row>
    <row r="2724" spans="13:14" ht="12.75">
      <c r="M2724" s="59"/>
      <c r="N2724" s="59"/>
    </row>
    <row r="2725" spans="13:14" ht="12.75">
      <c r="M2725" s="59"/>
      <c r="N2725" s="59"/>
    </row>
    <row r="2726" spans="13:14" ht="12.75">
      <c r="M2726" s="59"/>
      <c r="N2726" s="59"/>
    </row>
    <row r="2727" spans="13:14" ht="12.75">
      <c r="M2727" s="59"/>
      <c r="N2727" s="59"/>
    </row>
    <row r="2728" spans="13:14" ht="12.75">
      <c r="M2728" s="59"/>
      <c r="N2728" s="59"/>
    </row>
    <row r="2729" spans="13:14" ht="12.75">
      <c r="M2729" s="59"/>
      <c r="N2729" s="59"/>
    </row>
    <row r="2730" spans="13:14" ht="12.75">
      <c r="M2730" s="59"/>
      <c r="N2730" s="59"/>
    </row>
    <row r="2731" spans="13:14" ht="12.75">
      <c r="M2731" s="59"/>
      <c r="N2731" s="59"/>
    </row>
    <row r="2732" spans="13:14" ht="12.75">
      <c r="M2732" s="59"/>
      <c r="N2732" s="59"/>
    </row>
    <row r="2733" spans="13:14" ht="12.75">
      <c r="M2733" s="59"/>
      <c r="N2733" s="59"/>
    </row>
    <row r="2734" spans="13:14" ht="12.75">
      <c r="M2734" s="59"/>
      <c r="N2734" s="59"/>
    </row>
    <row r="2735" spans="13:14" ht="12.75">
      <c r="M2735" s="59"/>
      <c r="N2735" s="59"/>
    </row>
    <row r="2736" spans="13:14" ht="12.75">
      <c r="M2736" s="59"/>
      <c r="N2736" s="59"/>
    </row>
    <row r="2737" spans="13:14" ht="12.75">
      <c r="M2737" s="59"/>
      <c r="N2737" s="59"/>
    </row>
    <row r="2738" spans="13:14" ht="12.75">
      <c r="M2738" s="59"/>
      <c r="N2738" s="59"/>
    </row>
    <row r="2739" spans="13:14" ht="12.75">
      <c r="M2739" s="59"/>
      <c r="N2739" s="59"/>
    </row>
    <row r="2740" spans="13:14" ht="12.75">
      <c r="M2740" s="59"/>
      <c r="N2740" s="59"/>
    </row>
    <row r="2741" spans="13:14" ht="12.75">
      <c r="M2741" s="59"/>
      <c r="N2741" s="59"/>
    </row>
    <row r="2742" spans="13:14" ht="12.75">
      <c r="M2742" s="59"/>
      <c r="N2742" s="59"/>
    </row>
    <row r="2743" spans="13:14" ht="12.75">
      <c r="M2743" s="59"/>
      <c r="N2743" s="59"/>
    </row>
    <row r="2744" spans="13:14" ht="12.75">
      <c r="M2744" s="59"/>
      <c r="N2744" s="59"/>
    </row>
    <row r="2745" spans="13:14" ht="12.75">
      <c r="M2745" s="59"/>
      <c r="N2745" s="59"/>
    </row>
    <row r="2746" spans="13:14" ht="12.75">
      <c r="M2746" s="59"/>
      <c r="N2746" s="59"/>
    </row>
    <row r="2747" spans="13:14" ht="12.75">
      <c r="M2747" s="59"/>
      <c r="N2747" s="59"/>
    </row>
    <row r="2748" spans="13:14" ht="12.75">
      <c r="M2748" s="59"/>
      <c r="N2748" s="59"/>
    </row>
    <row r="2749" spans="13:14" ht="12.75">
      <c r="M2749" s="59"/>
      <c r="N2749" s="59"/>
    </row>
    <row r="2750" spans="13:14" ht="12.75">
      <c r="M2750" s="59"/>
      <c r="N2750" s="59"/>
    </row>
    <row r="2751" spans="13:14" ht="12.75">
      <c r="M2751" s="59"/>
      <c r="N2751" s="59"/>
    </row>
    <row r="2752" spans="13:14" ht="12.75">
      <c r="M2752" s="59"/>
      <c r="N2752" s="59"/>
    </row>
    <row r="2753" spans="13:14" ht="12.75">
      <c r="M2753" s="59"/>
      <c r="N2753" s="59"/>
    </row>
    <row r="2754" spans="13:14" ht="12.75">
      <c r="M2754" s="59"/>
      <c r="N2754" s="59"/>
    </row>
    <row r="2755" spans="13:14" ht="12.75">
      <c r="M2755" s="59"/>
      <c r="N2755" s="59"/>
    </row>
    <row r="2756" spans="13:14" ht="12.75">
      <c r="M2756" s="59"/>
      <c r="N2756" s="59"/>
    </row>
    <row r="2757" spans="13:14" ht="12.75">
      <c r="M2757" s="59"/>
      <c r="N2757" s="59"/>
    </row>
    <row r="2758" spans="13:14" ht="12.75">
      <c r="M2758" s="59"/>
      <c r="N2758" s="59"/>
    </row>
    <row r="2759" spans="13:14" ht="12.75">
      <c r="M2759" s="59"/>
      <c r="N2759" s="59"/>
    </row>
    <row r="2760" spans="13:14" ht="12.75">
      <c r="M2760" s="59"/>
      <c r="N2760" s="59"/>
    </row>
    <row r="2761" spans="13:14" ht="12.75">
      <c r="M2761" s="59"/>
      <c r="N2761" s="59"/>
    </row>
    <row r="2762" spans="13:14" ht="12.75">
      <c r="M2762" s="59"/>
      <c r="N2762" s="59"/>
    </row>
    <row r="2763" spans="13:14" ht="12.75">
      <c r="M2763" s="59"/>
      <c r="N2763" s="59"/>
    </row>
    <row r="2764" spans="13:14" ht="12.75">
      <c r="M2764" s="59"/>
      <c r="N2764" s="59"/>
    </row>
    <row r="2765" spans="13:14" ht="12.75">
      <c r="M2765" s="59"/>
      <c r="N2765" s="59"/>
    </row>
    <row r="2766" spans="13:14" ht="12.75">
      <c r="M2766" s="59"/>
      <c r="N2766" s="59"/>
    </row>
    <row r="2767" spans="13:14" ht="12.75">
      <c r="M2767" s="59"/>
      <c r="N2767" s="59"/>
    </row>
    <row r="2768" spans="13:14" ht="12.75">
      <c r="M2768" s="59"/>
      <c r="N2768" s="59"/>
    </row>
    <row r="2769" spans="13:14" ht="12.75">
      <c r="M2769" s="59"/>
      <c r="N2769" s="59"/>
    </row>
    <row r="2770" spans="13:14" ht="12.75">
      <c r="M2770" s="59"/>
      <c r="N2770" s="59"/>
    </row>
    <row r="2771" spans="13:14" ht="12.75">
      <c r="M2771" s="59"/>
      <c r="N2771" s="59"/>
    </row>
    <row r="2772" spans="13:14" ht="12.75">
      <c r="M2772" s="59"/>
      <c r="N2772" s="59"/>
    </row>
    <row r="2773" spans="13:14" ht="12.75">
      <c r="M2773" s="59"/>
      <c r="N2773" s="59"/>
    </row>
    <row r="2774" spans="13:14" ht="12.75">
      <c r="M2774" s="59"/>
      <c r="N2774" s="59"/>
    </row>
    <row r="2775" spans="13:14" ht="12.75">
      <c r="M2775" s="59"/>
      <c r="N2775" s="59"/>
    </row>
    <row r="2776" spans="13:14" ht="12.75">
      <c r="M2776" s="59"/>
      <c r="N2776" s="59"/>
    </row>
    <row r="2777" spans="13:14" ht="12.75">
      <c r="M2777" s="59"/>
      <c r="N2777" s="59"/>
    </row>
    <row r="2778" spans="13:14" ht="12.75">
      <c r="M2778" s="59"/>
      <c r="N2778" s="59"/>
    </row>
    <row r="2779" spans="13:14" ht="12.75">
      <c r="M2779" s="59"/>
      <c r="N2779" s="59"/>
    </row>
    <row r="2780" spans="13:14" ht="12.75">
      <c r="M2780" s="59"/>
      <c r="N2780" s="59"/>
    </row>
    <row r="2781" spans="13:14" ht="12.75">
      <c r="M2781" s="59"/>
      <c r="N2781" s="59"/>
    </row>
    <row r="2782" spans="13:14" ht="12.75">
      <c r="M2782" s="59"/>
      <c r="N2782" s="59"/>
    </row>
    <row r="2783" spans="13:14" ht="12.75">
      <c r="M2783" s="59"/>
      <c r="N2783" s="59"/>
    </row>
    <row r="2784" spans="13:14" ht="12.75">
      <c r="M2784" s="59"/>
      <c r="N2784" s="59"/>
    </row>
    <row r="2785" spans="13:14" ht="12.75">
      <c r="M2785" s="59"/>
      <c r="N2785" s="59"/>
    </row>
    <row r="2786" spans="13:14" ht="12.75">
      <c r="M2786" s="59"/>
      <c r="N2786" s="59"/>
    </row>
    <row r="2787" spans="13:14" ht="12.75">
      <c r="M2787" s="59"/>
      <c r="N2787" s="59"/>
    </row>
    <row r="2788" spans="13:14" ht="12.75">
      <c r="M2788" s="59"/>
      <c r="N2788" s="59"/>
    </row>
    <row r="2789" spans="13:14" ht="12.75">
      <c r="M2789" s="59"/>
      <c r="N2789" s="59"/>
    </row>
    <row r="2790" spans="13:14" ht="12.75">
      <c r="M2790" s="59"/>
      <c r="N2790" s="59"/>
    </row>
    <row r="2791" spans="13:14" ht="12.75">
      <c r="M2791" s="59"/>
      <c r="N2791" s="59"/>
    </row>
    <row r="2792" spans="13:14" ht="12.75">
      <c r="M2792" s="59"/>
      <c r="N2792" s="59"/>
    </row>
    <row r="2793" spans="13:14" ht="12.75">
      <c r="M2793" s="59"/>
      <c r="N2793" s="59"/>
    </row>
    <row r="2794" spans="13:14" ht="12.75">
      <c r="M2794" s="59"/>
      <c r="N2794" s="59"/>
    </row>
    <row r="2795" spans="13:14" ht="12.75">
      <c r="M2795" s="59"/>
      <c r="N2795" s="59"/>
    </row>
    <row r="2796" spans="13:14" ht="12.75">
      <c r="M2796" s="59"/>
      <c r="N2796" s="59"/>
    </row>
    <row r="2797" spans="13:14" ht="12.75">
      <c r="M2797" s="59"/>
      <c r="N2797" s="59"/>
    </row>
    <row r="2798" spans="13:14" ht="12.75">
      <c r="M2798" s="59"/>
      <c r="N2798" s="59"/>
    </row>
    <row r="2799" spans="13:14" ht="12.75">
      <c r="M2799" s="59"/>
      <c r="N2799" s="59"/>
    </row>
    <row r="2800" spans="13:14" ht="12.75">
      <c r="M2800" s="59"/>
      <c r="N2800" s="59"/>
    </row>
    <row r="2801" spans="13:14" ht="12.75">
      <c r="M2801" s="59"/>
      <c r="N2801" s="59"/>
    </row>
    <row r="2802" spans="13:14" ht="12.75">
      <c r="M2802" s="59"/>
      <c r="N2802" s="59"/>
    </row>
    <row r="2803" spans="13:14" ht="12.75">
      <c r="M2803" s="59"/>
      <c r="N2803" s="59"/>
    </row>
    <row r="2804" spans="13:14" ht="12.75">
      <c r="M2804" s="59"/>
      <c r="N2804" s="59"/>
    </row>
    <row r="2805" spans="13:14" ht="12.75">
      <c r="M2805" s="59"/>
      <c r="N2805" s="59"/>
    </row>
    <row r="2806" spans="13:14" ht="12.75">
      <c r="M2806" s="59"/>
      <c r="N2806" s="59"/>
    </row>
    <row r="2807" spans="13:14" ht="12.75">
      <c r="M2807" s="59"/>
      <c r="N2807" s="59"/>
    </row>
    <row r="2808" spans="13:14" ht="12.75">
      <c r="M2808" s="59"/>
      <c r="N2808" s="59"/>
    </row>
    <row r="2809" spans="13:14" ht="12.75">
      <c r="M2809" s="59"/>
      <c r="N2809" s="59"/>
    </row>
    <row r="2810" spans="13:14" ht="12.75">
      <c r="M2810" s="59"/>
      <c r="N2810" s="59"/>
    </row>
    <row r="2811" spans="13:14" ht="12.75">
      <c r="M2811" s="59"/>
      <c r="N2811" s="59"/>
    </row>
    <row r="2812" spans="13:14" ht="12.75">
      <c r="M2812" s="59"/>
      <c r="N2812" s="59"/>
    </row>
    <row r="2813" spans="13:14" ht="12.75">
      <c r="M2813" s="59"/>
      <c r="N2813" s="59"/>
    </row>
    <row r="2814" spans="13:14" ht="12.75">
      <c r="M2814" s="59"/>
      <c r="N2814" s="59"/>
    </row>
    <row r="2815" spans="13:14" ht="12.75">
      <c r="M2815" s="59"/>
      <c r="N2815" s="59"/>
    </row>
    <row r="2816" spans="13:14" ht="12.75">
      <c r="M2816" s="59"/>
      <c r="N2816" s="59"/>
    </row>
    <row r="2817" spans="13:14" ht="12.75">
      <c r="M2817" s="59"/>
      <c r="N2817" s="59"/>
    </row>
    <row r="2818" spans="13:14" ht="12.75">
      <c r="M2818" s="59"/>
      <c r="N2818" s="59"/>
    </row>
    <row r="2819" spans="13:14" ht="12.75">
      <c r="M2819" s="59"/>
      <c r="N2819" s="59"/>
    </row>
    <row r="2820" spans="13:14" ht="12.75">
      <c r="M2820" s="59"/>
      <c r="N2820" s="59"/>
    </row>
    <row r="2821" spans="13:14" ht="12.75">
      <c r="M2821" s="59"/>
      <c r="N2821" s="59"/>
    </row>
    <row r="2822" spans="13:14" ht="12.75">
      <c r="M2822" s="59"/>
      <c r="N2822" s="59"/>
    </row>
    <row r="2823" spans="13:14" ht="12.75">
      <c r="M2823" s="59"/>
      <c r="N2823" s="59"/>
    </row>
    <row r="2824" spans="13:14" ht="12.75">
      <c r="M2824" s="59"/>
      <c r="N2824" s="59"/>
    </row>
    <row r="2825" spans="13:14" ht="12.75">
      <c r="M2825" s="59"/>
      <c r="N2825" s="59"/>
    </row>
    <row r="2826" spans="13:14" ht="12.75">
      <c r="M2826" s="59"/>
      <c r="N2826" s="59"/>
    </row>
    <row r="2827" spans="13:14" ht="12.75">
      <c r="M2827" s="59"/>
      <c r="N2827" s="59"/>
    </row>
    <row r="2828" spans="13:14" ht="12.75">
      <c r="M2828" s="59"/>
      <c r="N2828" s="59"/>
    </row>
    <row r="2829" spans="13:14" ht="12.75">
      <c r="M2829" s="59"/>
      <c r="N2829" s="59"/>
    </row>
    <row r="2830" spans="13:14" ht="12.75">
      <c r="M2830" s="59"/>
      <c r="N2830" s="59"/>
    </row>
    <row r="2831" spans="13:14" ht="12.75">
      <c r="M2831" s="59"/>
      <c r="N2831" s="59"/>
    </row>
    <row r="2832" spans="13:14" ht="12.75">
      <c r="M2832" s="59"/>
      <c r="N2832" s="59"/>
    </row>
    <row r="2833" spans="13:14" ht="12.75">
      <c r="M2833" s="59"/>
      <c r="N2833" s="59"/>
    </row>
    <row r="2834" spans="13:14" ht="12.75">
      <c r="M2834" s="59"/>
      <c r="N2834" s="59"/>
    </row>
    <row r="2835" spans="13:14" ht="12.75">
      <c r="M2835" s="59"/>
      <c r="N2835" s="59"/>
    </row>
    <row r="2836" spans="13:14" ht="12.75">
      <c r="M2836" s="59"/>
      <c r="N2836" s="59"/>
    </row>
    <row r="2837" spans="13:14" ht="12.75">
      <c r="M2837" s="59"/>
      <c r="N2837" s="59"/>
    </row>
    <row r="2838" spans="13:14" ht="12.75">
      <c r="M2838" s="59"/>
      <c r="N2838" s="59"/>
    </row>
    <row r="2839" spans="13:14" ht="12.75">
      <c r="M2839" s="59"/>
      <c r="N2839" s="59"/>
    </row>
    <row r="2840" spans="13:14" ht="12.75">
      <c r="M2840" s="59"/>
      <c r="N2840" s="59"/>
    </row>
    <row r="2841" spans="13:14" ht="12.75">
      <c r="M2841" s="59"/>
      <c r="N2841" s="59"/>
    </row>
    <row r="2842" spans="13:14" ht="12.75">
      <c r="M2842" s="59"/>
      <c r="N2842" s="59"/>
    </row>
    <row r="2843" spans="13:14" ht="12.75">
      <c r="M2843" s="59"/>
      <c r="N2843" s="59"/>
    </row>
    <row r="2844" spans="13:14" ht="12.75">
      <c r="M2844" s="59"/>
      <c r="N2844" s="59"/>
    </row>
    <row r="2845" spans="13:14" ht="12.75">
      <c r="M2845" s="59"/>
      <c r="N2845" s="59"/>
    </row>
    <row r="2846" spans="13:14" ht="12.75">
      <c r="M2846" s="59"/>
      <c r="N2846" s="59"/>
    </row>
    <row r="2847" spans="13:14" ht="12.75">
      <c r="M2847" s="59"/>
      <c r="N2847" s="59"/>
    </row>
    <row r="2848" spans="13:14" ht="12.75">
      <c r="M2848" s="59"/>
      <c r="N2848" s="59"/>
    </row>
    <row r="2849" spans="13:14" ht="12.75">
      <c r="M2849" s="59"/>
      <c r="N2849" s="59"/>
    </row>
    <row r="2850" spans="13:14" ht="12.75">
      <c r="M2850" s="59"/>
      <c r="N2850" s="59"/>
    </row>
    <row r="2851" spans="13:14" ht="12.75">
      <c r="M2851" s="59"/>
      <c r="N2851" s="59"/>
    </row>
    <row r="2852" spans="13:14" ht="12.75">
      <c r="M2852" s="59"/>
      <c r="N2852" s="59"/>
    </row>
    <row r="2853" spans="13:14" ht="12.75">
      <c r="M2853" s="59"/>
      <c r="N2853" s="59"/>
    </row>
    <row r="2854" spans="13:14" ht="12.75">
      <c r="M2854" s="59"/>
      <c r="N2854" s="59"/>
    </row>
    <row r="2855" spans="13:14" ht="12.75">
      <c r="M2855" s="59"/>
      <c r="N2855" s="59"/>
    </row>
    <row r="2856" spans="13:14" ht="12.75">
      <c r="M2856" s="59"/>
      <c r="N2856" s="59"/>
    </row>
    <row r="2857" spans="13:14" ht="12.75">
      <c r="M2857" s="59"/>
      <c r="N2857" s="59"/>
    </row>
    <row r="2858" spans="13:14" ht="12.75">
      <c r="M2858" s="59"/>
      <c r="N2858" s="59"/>
    </row>
    <row r="2859" spans="13:14" ht="12.75">
      <c r="M2859" s="59"/>
      <c r="N2859" s="59"/>
    </row>
    <row r="2860" spans="13:14" ht="12.75">
      <c r="M2860" s="59"/>
      <c r="N2860" s="59"/>
    </row>
    <row r="2861" spans="13:14" ht="12.75">
      <c r="M2861" s="59"/>
      <c r="N2861" s="59"/>
    </row>
    <row r="2862" spans="13:14" ht="12.75">
      <c r="M2862" s="59"/>
      <c r="N2862" s="59"/>
    </row>
    <row r="2863" spans="13:14" ht="12.75">
      <c r="M2863" s="59"/>
      <c r="N2863" s="59"/>
    </row>
    <row r="2864" spans="13:14" ht="12.75">
      <c r="M2864" s="59"/>
      <c r="N2864" s="59"/>
    </row>
    <row r="2865" spans="13:14" ht="12.75">
      <c r="M2865" s="59"/>
      <c r="N2865" s="59"/>
    </row>
    <row r="2866" spans="13:14" ht="12.75">
      <c r="M2866" s="59"/>
      <c r="N2866" s="59"/>
    </row>
    <row r="2867" spans="13:14" ht="12.75">
      <c r="M2867" s="59"/>
      <c r="N2867" s="59"/>
    </row>
    <row r="2868" spans="13:14" ht="12.75">
      <c r="M2868" s="59"/>
      <c r="N2868" s="59"/>
    </row>
    <row r="2869" spans="13:14" ht="12.75">
      <c r="M2869" s="59"/>
      <c r="N2869" s="59"/>
    </row>
    <row r="2870" spans="13:14" ht="12.75">
      <c r="M2870" s="59"/>
      <c r="N2870" s="59"/>
    </row>
    <row r="2871" spans="13:14" ht="12.75">
      <c r="M2871" s="59"/>
      <c r="N2871" s="59"/>
    </row>
    <row r="2872" spans="13:14" ht="12.75">
      <c r="M2872" s="59"/>
      <c r="N2872" s="59"/>
    </row>
    <row r="2873" spans="13:14" ht="12.75">
      <c r="M2873" s="59"/>
      <c r="N2873" s="59"/>
    </row>
    <row r="2874" spans="13:14" ht="12.75">
      <c r="M2874" s="59"/>
      <c r="N2874" s="59"/>
    </row>
    <row r="2875" spans="13:14" ht="12.75">
      <c r="M2875" s="59"/>
      <c r="N2875" s="59"/>
    </row>
    <row r="2876" spans="13:14" ht="12.75">
      <c r="M2876" s="59"/>
      <c r="N2876" s="59"/>
    </row>
    <row r="2877" spans="13:14" ht="12.75">
      <c r="M2877" s="59"/>
      <c r="N2877" s="59"/>
    </row>
    <row r="2878" spans="13:14" ht="12.75">
      <c r="M2878" s="59"/>
      <c r="N2878" s="59"/>
    </row>
    <row r="2879" spans="13:14" ht="12.75">
      <c r="M2879" s="59"/>
      <c r="N2879" s="59"/>
    </row>
    <row r="2880" spans="13:14" ht="12.75">
      <c r="M2880" s="59"/>
      <c r="N2880" s="59"/>
    </row>
    <row r="2881" spans="13:14" ht="12.75">
      <c r="M2881" s="59"/>
      <c r="N2881" s="59"/>
    </row>
    <row r="2882" spans="13:14" ht="12.75">
      <c r="M2882" s="59"/>
      <c r="N2882" s="59"/>
    </row>
    <row r="2883" spans="13:14" ht="12.75">
      <c r="M2883" s="59"/>
      <c r="N2883" s="59"/>
    </row>
    <row r="2884" spans="13:14" ht="12.75">
      <c r="M2884" s="59"/>
      <c r="N2884" s="59"/>
    </row>
    <row r="2885" spans="13:14" ht="12.75">
      <c r="M2885" s="59"/>
      <c r="N2885" s="59"/>
    </row>
    <row r="2886" spans="13:14" ht="12.75">
      <c r="M2886" s="59"/>
      <c r="N2886" s="59"/>
    </row>
    <row r="2887" spans="13:14" ht="12.75">
      <c r="M2887" s="59"/>
      <c r="N2887" s="59"/>
    </row>
    <row r="2888" spans="13:14" ht="12.75">
      <c r="M2888" s="59"/>
      <c r="N2888" s="59"/>
    </row>
    <row r="2889" spans="13:14" ht="12.75">
      <c r="M2889" s="59"/>
      <c r="N2889" s="59"/>
    </row>
    <row r="2890" spans="13:14" ht="12.75">
      <c r="M2890" s="59"/>
      <c r="N2890" s="59"/>
    </row>
    <row r="2891" spans="13:14" ht="12.75">
      <c r="M2891" s="59"/>
      <c r="N2891" s="59"/>
    </row>
    <row r="2892" spans="13:14" ht="12.75">
      <c r="M2892" s="59"/>
      <c r="N2892" s="59"/>
    </row>
    <row r="2893" spans="13:14" ht="12.75">
      <c r="M2893" s="59"/>
      <c r="N2893" s="59"/>
    </row>
    <row r="2894" spans="13:14" ht="12.75">
      <c r="M2894" s="59"/>
      <c r="N2894" s="59"/>
    </row>
    <row r="2895" spans="13:14" ht="12.75">
      <c r="M2895" s="59"/>
      <c r="N2895" s="59"/>
    </row>
    <row r="2896" spans="13:14" ht="12.75">
      <c r="M2896" s="59"/>
      <c r="N2896" s="59"/>
    </row>
    <row r="2897" spans="13:14" ht="12.75">
      <c r="M2897" s="59"/>
      <c r="N2897" s="59"/>
    </row>
    <row r="2898" spans="13:14" ht="12.75">
      <c r="M2898" s="59"/>
      <c r="N2898" s="59"/>
    </row>
    <row r="2899" spans="13:14" ht="12.75">
      <c r="M2899" s="59"/>
      <c r="N2899" s="59"/>
    </row>
    <row r="2900" spans="13:14" ht="12.75">
      <c r="M2900" s="59"/>
      <c r="N2900" s="59"/>
    </row>
    <row r="2901" spans="13:14" ht="12.75">
      <c r="M2901" s="59"/>
      <c r="N2901" s="59"/>
    </row>
    <row r="2902" spans="13:14" ht="12.75">
      <c r="M2902" s="59"/>
      <c r="N2902" s="59"/>
    </row>
    <row r="2903" spans="13:14" ht="12.75">
      <c r="M2903" s="59"/>
      <c r="N2903" s="59"/>
    </row>
    <row r="2904" spans="13:14" ht="12.75">
      <c r="M2904" s="59"/>
      <c r="N2904" s="59"/>
    </row>
    <row r="2905" spans="13:14" ht="12.75">
      <c r="M2905" s="59"/>
      <c r="N2905" s="59"/>
    </row>
    <row r="2906" spans="13:14" ht="12.75">
      <c r="M2906" s="59"/>
      <c r="N2906" s="59"/>
    </row>
    <row r="2907" spans="13:14" ht="12.75">
      <c r="M2907" s="59"/>
      <c r="N2907" s="59"/>
    </row>
    <row r="2908" spans="13:14" ht="12.75">
      <c r="M2908" s="59"/>
      <c r="N2908" s="59"/>
    </row>
    <row r="2909" spans="13:14" ht="12.75">
      <c r="M2909" s="59"/>
      <c r="N2909" s="59"/>
    </row>
    <row r="2910" spans="13:14" ht="12.75">
      <c r="M2910" s="59"/>
      <c r="N2910" s="59"/>
    </row>
    <row r="2911" spans="13:14" ht="12.75">
      <c r="M2911" s="59"/>
      <c r="N2911" s="59"/>
    </row>
    <row r="2912" spans="13:14" ht="12.75">
      <c r="M2912" s="59"/>
      <c r="N2912" s="59"/>
    </row>
    <row r="2913" spans="13:14" ht="12.75">
      <c r="M2913" s="59"/>
      <c r="N2913" s="59"/>
    </row>
    <row r="2914" spans="13:14" ht="12.75">
      <c r="M2914" s="59"/>
      <c r="N2914" s="59"/>
    </row>
    <row r="2915" spans="13:14" ht="12.75">
      <c r="M2915" s="59"/>
      <c r="N2915" s="59"/>
    </row>
    <row r="2916" spans="13:14" ht="12.75">
      <c r="M2916" s="59"/>
      <c r="N2916" s="59"/>
    </row>
    <row r="2917" spans="13:14" ht="12.75">
      <c r="M2917" s="59"/>
      <c r="N2917" s="59"/>
    </row>
    <row r="2918" spans="13:14" ht="12.75">
      <c r="M2918" s="59"/>
      <c r="N2918" s="59"/>
    </row>
    <row r="2919" spans="13:14" ht="12.75">
      <c r="M2919" s="59"/>
      <c r="N2919" s="59"/>
    </row>
    <row r="2920" spans="13:14" ht="12.75">
      <c r="M2920" s="59"/>
      <c r="N2920" s="59"/>
    </row>
    <row r="2921" spans="13:14" ht="12.75">
      <c r="M2921" s="59"/>
      <c r="N2921" s="59"/>
    </row>
    <row r="2922" spans="13:14" ht="12.75">
      <c r="M2922" s="59"/>
      <c r="N2922" s="59"/>
    </row>
    <row r="2923" spans="13:14" ht="12.75">
      <c r="M2923" s="59"/>
      <c r="N2923" s="59"/>
    </row>
    <row r="2924" spans="13:14" ht="12.75">
      <c r="M2924" s="59"/>
      <c r="N2924" s="59"/>
    </row>
    <row r="2925" spans="13:14" ht="12.75">
      <c r="M2925" s="59"/>
      <c r="N2925" s="59"/>
    </row>
    <row r="2926" spans="13:14" ht="12.75">
      <c r="M2926" s="59"/>
      <c r="N2926" s="59"/>
    </row>
    <row r="2927" spans="13:14" ht="12.75">
      <c r="M2927" s="59"/>
      <c r="N2927" s="59"/>
    </row>
    <row r="2928" spans="13:14" ht="12.75">
      <c r="M2928" s="59"/>
      <c r="N2928" s="59"/>
    </row>
    <row r="2929" spans="13:14" ht="12.75">
      <c r="M2929" s="59"/>
      <c r="N2929" s="59"/>
    </row>
    <row r="2930" spans="13:14" ht="12.75">
      <c r="M2930" s="59"/>
      <c r="N2930" s="59"/>
    </row>
    <row r="2931" spans="13:14" ht="12.75">
      <c r="M2931" s="59"/>
      <c r="N2931" s="59"/>
    </row>
    <row r="2932" spans="13:14" ht="12.75">
      <c r="M2932" s="59"/>
      <c r="N2932" s="59"/>
    </row>
    <row r="2933" spans="13:14" ht="12.75">
      <c r="M2933" s="59"/>
      <c r="N2933" s="59"/>
    </row>
    <row r="2934" spans="13:14" ht="12.75">
      <c r="M2934" s="59"/>
      <c r="N2934" s="59"/>
    </row>
    <row r="2935" spans="13:14" ht="12.75">
      <c r="M2935" s="59"/>
      <c r="N2935" s="59"/>
    </row>
    <row r="2936" spans="13:14" ht="12.75">
      <c r="M2936" s="59"/>
      <c r="N2936" s="59"/>
    </row>
    <row r="2937" spans="13:14" ht="12.75">
      <c r="M2937" s="59"/>
      <c r="N2937" s="59"/>
    </row>
    <row r="2938" spans="13:14" ht="12.75">
      <c r="M2938" s="59"/>
      <c r="N2938" s="59"/>
    </row>
    <row r="2939" spans="13:14" ht="12.75">
      <c r="M2939" s="59"/>
      <c r="N2939" s="59"/>
    </row>
    <row r="2940" spans="13:14" ht="12.75">
      <c r="M2940" s="59"/>
      <c r="N2940" s="59"/>
    </row>
    <row r="2941" spans="13:14" ht="12.75">
      <c r="M2941" s="59"/>
      <c r="N2941" s="59"/>
    </row>
    <row r="2942" spans="13:14" ht="12.75">
      <c r="M2942" s="59"/>
      <c r="N2942" s="59"/>
    </row>
    <row r="2943" spans="13:14" ht="12.75">
      <c r="M2943" s="59"/>
      <c r="N2943" s="59"/>
    </row>
    <row r="2944" spans="13:14" ht="12.75">
      <c r="M2944" s="59"/>
      <c r="N2944" s="59"/>
    </row>
    <row r="2945" spans="13:14" ht="12.75">
      <c r="M2945" s="59"/>
      <c r="N2945" s="59"/>
    </row>
    <row r="2946" spans="13:14" ht="12.75">
      <c r="M2946" s="59"/>
      <c r="N2946" s="59"/>
    </row>
    <row r="2947" spans="13:14" ht="12.75">
      <c r="M2947" s="59"/>
      <c r="N2947" s="59"/>
    </row>
    <row r="2948" spans="13:14" ht="12.75">
      <c r="M2948" s="59"/>
      <c r="N2948" s="59"/>
    </row>
    <row r="2949" spans="13:14" ht="12.75">
      <c r="M2949" s="59"/>
      <c r="N2949" s="59"/>
    </row>
    <row r="2950" spans="13:14" ht="12.75">
      <c r="M2950" s="59"/>
      <c r="N2950" s="59"/>
    </row>
    <row r="2951" spans="13:14" ht="12.75">
      <c r="M2951" s="59"/>
      <c r="N2951" s="59"/>
    </row>
    <row r="2952" spans="13:14" ht="12.75">
      <c r="M2952" s="59"/>
      <c r="N2952" s="59"/>
    </row>
    <row r="2953" spans="13:14" ht="12.75">
      <c r="M2953" s="59"/>
      <c r="N2953" s="59"/>
    </row>
    <row r="2954" spans="13:14" ht="12.75">
      <c r="M2954" s="59"/>
      <c r="N2954" s="59"/>
    </row>
    <row r="2955" spans="13:14" ht="12.75">
      <c r="M2955" s="59"/>
      <c r="N2955" s="59"/>
    </row>
    <row r="2956" spans="13:14" ht="12.75">
      <c r="M2956" s="59"/>
      <c r="N2956" s="59"/>
    </row>
    <row r="2957" spans="13:14" ht="12.75">
      <c r="M2957" s="59"/>
      <c r="N2957" s="59"/>
    </row>
    <row r="2958" spans="13:14" ht="12.75">
      <c r="M2958" s="59"/>
      <c r="N2958" s="59"/>
    </row>
    <row r="2959" spans="13:14" ht="12.75">
      <c r="M2959" s="59"/>
      <c r="N2959" s="59"/>
    </row>
    <row r="2960" spans="13:14" ht="12.75">
      <c r="M2960" s="59"/>
      <c r="N2960" s="59"/>
    </row>
    <row r="2961" spans="13:14" ht="12.75">
      <c r="M2961" s="59"/>
      <c r="N2961" s="59"/>
    </row>
    <row r="2962" spans="13:14" ht="12.75">
      <c r="M2962" s="59"/>
      <c r="N2962" s="59"/>
    </row>
    <row r="2963" spans="13:14" ht="12.75">
      <c r="M2963" s="59"/>
      <c r="N2963" s="59"/>
    </row>
    <row r="2964" spans="13:14" ht="12.75">
      <c r="M2964" s="59"/>
      <c r="N2964" s="59"/>
    </row>
    <row r="2965" spans="13:14" ht="12.75">
      <c r="M2965" s="59"/>
      <c r="N2965" s="59"/>
    </row>
    <row r="2966" spans="13:14" ht="12.75">
      <c r="M2966" s="59"/>
      <c r="N2966" s="59"/>
    </row>
    <row r="2967" spans="13:14" ht="12.75">
      <c r="M2967" s="59"/>
      <c r="N2967" s="59"/>
    </row>
    <row r="2968" spans="13:14" ht="12.75">
      <c r="M2968" s="59"/>
      <c r="N2968" s="59"/>
    </row>
    <row r="2969" spans="13:14" ht="12.75">
      <c r="M2969" s="59"/>
      <c r="N2969" s="59"/>
    </row>
    <row r="2970" spans="13:14" ht="12.75">
      <c r="M2970" s="59"/>
      <c r="N2970" s="59"/>
    </row>
    <row r="2971" spans="13:14" ht="12.75">
      <c r="M2971" s="59"/>
      <c r="N2971" s="59"/>
    </row>
    <row r="2972" spans="13:14" ht="12.75">
      <c r="M2972" s="59"/>
      <c r="N2972" s="59"/>
    </row>
    <row r="2973" spans="13:14" ht="12.75">
      <c r="M2973" s="59"/>
      <c r="N2973" s="59"/>
    </row>
    <row r="2974" spans="13:14" ht="12.75">
      <c r="M2974" s="59"/>
      <c r="N2974" s="59"/>
    </row>
    <row r="2975" spans="13:14" ht="12.75">
      <c r="M2975" s="59"/>
      <c r="N2975" s="59"/>
    </row>
    <row r="2976" spans="13:14" ht="12.75">
      <c r="M2976" s="59"/>
      <c r="N2976" s="59"/>
    </row>
    <row r="2977" spans="13:14" ht="12.75">
      <c r="M2977" s="59"/>
      <c r="N2977" s="59"/>
    </row>
    <row r="2978" spans="13:14" ht="12.75">
      <c r="M2978" s="59"/>
      <c r="N2978" s="59"/>
    </row>
    <row r="2979" spans="13:14" ht="12.75">
      <c r="M2979" s="59"/>
      <c r="N2979" s="59"/>
    </row>
    <row r="2980" spans="13:14" ht="12.75">
      <c r="M2980" s="59"/>
      <c r="N2980" s="59"/>
    </row>
    <row r="2981" spans="13:14" ht="12.75">
      <c r="M2981" s="59"/>
      <c r="N2981" s="59"/>
    </row>
    <row r="2982" spans="13:14" ht="12.75">
      <c r="M2982" s="59"/>
      <c r="N2982" s="59"/>
    </row>
    <row r="2983" spans="13:14" ht="12.75">
      <c r="M2983" s="59"/>
      <c r="N2983" s="59"/>
    </row>
    <row r="2984" spans="13:14" ht="12.75">
      <c r="M2984" s="59"/>
      <c r="N2984" s="59"/>
    </row>
    <row r="2985" spans="13:14" ht="12.75">
      <c r="M2985" s="59"/>
      <c r="N2985" s="59"/>
    </row>
    <row r="2986" spans="13:14" ht="12.75">
      <c r="M2986" s="59"/>
      <c r="N2986" s="59"/>
    </row>
    <row r="2987" spans="13:14" ht="12.75">
      <c r="M2987" s="59"/>
      <c r="N2987" s="59"/>
    </row>
    <row r="2988" spans="13:14" ht="12.75">
      <c r="M2988" s="59"/>
      <c r="N2988" s="59"/>
    </row>
    <row r="2989" spans="13:14" ht="12.75">
      <c r="M2989" s="59"/>
      <c r="N2989" s="59"/>
    </row>
    <row r="2990" spans="13:14" ht="12.75">
      <c r="M2990" s="59"/>
      <c r="N2990" s="59"/>
    </row>
    <row r="2991" spans="13:14" ht="12.75">
      <c r="M2991" s="59"/>
      <c r="N2991" s="59"/>
    </row>
    <row r="2992" spans="13:14" ht="12.75">
      <c r="M2992" s="59"/>
      <c r="N2992" s="59"/>
    </row>
    <row r="2993" spans="13:14" ht="12.75">
      <c r="M2993" s="59"/>
      <c r="N2993" s="59"/>
    </row>
    <row r="2994" spans="13:14" ht="12.75">
      <c r="M2994" s="59"/>
      <c r="N2994" s="59"/>
    </row>
    <row r="2995" spans="13:14" ht="12.75">
      <c r="M2995" s="59"/>
      <c r="N2995" s="59"/>
    </row>
    <row r="2996" spans="13:14" ht="12.75">
      <c r="M2996" s="59"/>
      <c r="N2996" s="59"/>
    </row>
    <row r="2997" spans="13:14" ht="12.75">
      <c r="M2997" s="59"/>
      <c r="N2997" s="59"/>
    </row>
    <row r="2998" spans="13:14" ht="12.75">
      <c r="M2998" s="59"/>
      <c r="N2998" s="59"/>
    </row>
    <row r="2999" spans="13:14" ht="12.75">
      <c r="M2999" s="59"/>
      <c r="N2999" s="59"/>
    </row>
    <row r="3000" spans="13:14" ht="12.75">
      <c r="M3000" s="59"/>
      <c r="N3000" s="59"/>
    </row>
    <row r="3001" spans="13:14" ht="12.75">
      <c r="M3001" s="59"/>
      <c r="N3001" s="59"/>
    </row>
    <row r="3002" spans="13:14" ht="12.75">
      <c r="M3002" s="59"/>
      <c r="N3002" s="59"/>
    </row>
    <row r="3003" spans="13:14" ht="12.75">
      <c r="M3003" s="59"/>
      <c r="N3003" s="59"/>
    </row>
    <row r="3004" spans="13:14" ht="12.75">
      <c r="M3004" s="59"/>
      <c r="N3004" s="59"/>
    </row>
    <row r="3005" spans="13:14" ht="12.75">
      <c r="M3005" s="59"/>
      <c r="N3005" s="59"/>
    </row>
    <row r="3006" spans="13:14" ht="12.75">
      <c r="M3006" s="59"/>
      <c r="N3006" s="59"/>
    </row>
    <row r="3007" spans="13:14" ht="12.75">
      <c r="M3007" s="59"/>
      <c r="N3007" s="59"/>
    </row>
    <row r="3008" spans="13:14" ht="12.75">
      <c r="M3008" s="59"/>
      <c r="N3008" s="59"/>
    </row>
    <row r="3009" spans="13:14" ht="12.75">
      <c r="M3009" s="59"/>
      <c r="N3009" s="59"/>
    </row>
    <row r="3010" spans="13:14" ht="12.75">
      <c r="M3010" s="59"/>
      <c r="N3010" s="59"/>
    </row>
    <row r="3011" spans="13:14" ht="12.75">
      <c r="M3011" s="59"/>
      <c r="N3011" s="59"/>
    </row>
    <row r="3012" spans="13:14" ht="12.75">
      <c r="M3012" s="59"/>
      <c r="N3012" s="59"/>
    </row>
    <row r="3013" spans="13:14" ht="12.75">
      <c r="M3013" s="59"/>
      <c r="N3013" s="59"/>
    </row>
    <row r="3014" spans="13:14" ht="12.75">
      <c r="M3014" s="59"/>
      <c r="N3014" s="59"/>
    </row>
    <row r="3015" spans="13:14" ht="12.75">
      <c r="M3015" s="59"/>
      <c r="N3015" s="59"/>
    </row>
    <row r="3016" spans="13:14" ht="12.75">
      <c r="M3016" s="59"/>
      <c r="N3016" s="59"/>
    </row>
    <row r="3017" spans="13:14" ht="12.75">
      <c r="M3017" s="59"/>
      <c r="N3017" s="59"/>
    </row>
    <row r="3018" spans="13:14" ht="12.75">
      <c r="M3018" s="59"/>
      <c r="N3018" s="59"/>
    </row>
    <row r="3019" spans="13:14" ht="12.75">
      <c r="M3019" s="59"/>
      <c r="N3019" s="59"/>
    </row>
    <row r="3020" spans="13:14" ht="12.75">
      <c r="M3020" s="59"/>
      <c r="N3020" s="59"/>
    </row>
    <row r="3021" spans="13:14" ht="12.75">
      <c r="M3021" s="59"/>
      <c r="N3021" s="59"/>
    </row>
    <row r="3022" spans="13:14" ht="12.75">
      <c r="M3022" s="59"/>
      <c r="N3022" s="59"/>
    </row>
    <row r="3023" spans="13:14" ht="12.75">
      <c r="M3023" s="59"/>
      <c r="N3023" s="59"/>
    </row>
    <row r="3024" spans="13:14" ht="12.75">
      <c r="M3024" s="59"/>
      <c r="N3024" s="59"/>
    </row>
    <row r="3025" spans="13:14" ht="12.75">
      <c r="M3025" s="59"/>
      <c r="N3025" s="59"/>
    </row>
    <row r="3026" spans="13:14" ht="12.75">
      <c r="M3026" s="59"/>
      <c r="N3026" s="59"/>
    </row>
    <row r="3027" spans="13:14" ht="12.75">
      <c r="M3027" s="59"/>
      <c r="N3027" s="59"/>
    </row>
    <row r="3028" spans="13:14" ht="12.75">
      <c r="M3028" s="59"/>
      <c r="N3028" s="59"/>
    </row>
    <row r="3029" spans="13:14" ht="12.75">
      <c r="M3029" s="59"/>
      <c r="N3029" s="59"/>
    </row>
    <row r="3030" spans="13:14" ht="12.75">
      <c r="M3030" s="59"/>
      <c r="N3030" s="59"/>
    </row>
    <row r="3031" spans="13:14" ht="12.75">
      <c r="M3031" s="59"/>
      <c r="N3031" s="59"/>
    </row>
    <row r="3032" spans="13:14" ht="12.75">
      <c r="M3032" s="59"/>
      <c r="N3032" s="59"/>
    </row>
    <row r="3033" spans="13:14" ht="12.75">
      <c r="M3033" s="59"/>
      <c r="N3033" s="59"/>
    </row>
    <row r="3034" spans="13:14" ht="12.75">
      <c r="M3034" s="59"/>
      <c r="N3034" s="59"/>
    </row>
    <row r="3035" spans="13:14" ht="12.75">
      <c r="M3035" s="59"/>
      <c r="N3035" s="59"/>
    </row>
    <row r="3036" spans="13:14" ht="12.75">
      <c r="M3036" s="59"/>
      <c r="N3036" s="59"/>
    </row>
    <row r="3037" spans="13:14" ht="12.75">
      <c r="M3037" s="59"/>
      <c r="N3037" s="59"/>
    </row>
    <row r="3038" spans="13:14" ht="12.75">
      <c r="M3038" s="59"/>
      <c r="N3038" s="59"/>
    </row>
    <row r="3039" spans="13:14" ht="12.75">
      <c r="M3039" s="59"/>
      <c r="N3039" s="59"/>
    </row>
    <row r="3040" spans="13:14" ht="12.75">
      <c r="M3040" s="59"/>
      <c r="N3040" s="59"/>
    </row>
    <row r="3041" spans="13:14" ht="12.75">
      <c r="M3041" s="59"/>
      <c r="N3041" s="59"/>
    </row>
    <row r="3042" spans="13:14" ht="12.75">
      <c r="M3042" s="59"/>
      <c r="N3042" s="59"/>
    </row>
    <row r="3043" spans="13:14" ht="12.75">
      <c r="M3043" s="59"/>
      <c r="N3043" s="59"/>
    </row>
    <row r="3044" spans="13:14" ht="12.75">
      <c r="M3044" s="59"/>
      <c r="N3044" s="59"/>
    </row>
    <row r="3045" spans="13:14" ht="12.75">
      <c r="M3045" s="59"/>
      <c r="N3045" s="59"/>
    </row>
    <row r="3046" spans="13:14" ht="12.75">
      <c r="M3046" s="59"/>
      <c r="N3046" s="59"/>
    </row>
    <row r="3047" spans="13:14" ht="12.75">
      <c r="M3047" s="59"/>
      <c r="N3047" s="59"/>
    </row>
    <row r="3048" spans="13:14" ht="12.75">
      <c r="M3048" s="59"/>
      <c r="N3048" s="59"/>
    </row>
    <row r="3049" spans="13:14" ht="12.75">
      <c r="M3049" s="59"/>
      <c r="N3049" s="59"/>
    </row>
    <row r="3050" spans="13:14" ht="12.75">
      <c r="M3050" s="59"/>
      <c r="N3050" s="59"/>
    </row>
    <row r="3051" spans="13:14" ht="12.75">
      <c r="M3051" s="59"/>
      <c r="N3051" s="59"/>
    </row>
    <row r="3052" spans="13:14" ht="12.75">
      <c r="M3052" s="59"/>
      <c r="N3052" s="59"/>
    </row>
    <row r="3053" spans="13:14" ht="12.75">
      <c r="M3053" s="59"/>
      <c r="N3053" s="59"/>
    </row>
    <row r="3054" spans="13:14" ht="12.75">
      <c r="M3054" s="59"/>
      <c r="N3054" s="59"/>
    </row>
    <row r="3055" spans="13:14" ht="12.75">
      <c r="M3055" s="59"/>
      <c r="N3055" s="59"/>
    </row>
    <row r="3056" spans="13:14" ht="12.75">
      <c r="M3056" s="59"/>
      <c r="N3056" s="59"/>
    </row>
    <row r="3057" spans="13:14" ht="12.75">
      <c r="M3057" s="59"/>
      <c r="N3057" s="59"/>
    </row>
    <row r="3058" spans="13:14" ht="12.75">
      <c r="M3058" s="59"/>
      <c r="N3058" s="59"/>
    </row>
    <row r="3059" spans="13:14" ht="12.75">
      <c r="M3059" s="59"/>
      <c r="N3059" s="59"/>
    </row>
    <row r="3060" spans="13:14" ht="12.75">
      <c r="M3060" s="59"/>
      <c r="N3060" s="59"/>
    </row>
    <row r="3061" spans="13:14" ht="12.75">
      <c r="M3061" s="59"/>
      <c r="N3061" s="59"/>
    </row>
    <row r="3062" spans="13:14" ht="12.75">
      <c r="M3062" s="59"/>
      <c r="N3062" s="59"/>
    </row>
    <row r="3063" spans="13:14" ht="12.75">
      <c r="M3063" s="59"/>
      <c r="N3063" s="59"/>
    </row>
    <row r="3064" spans="13:14" ht="12.75">
      <c r="M3064" s="59"/>
      <c r="N3064" s="59"/>
    </row>
    <row r="3065" spans="13:14" ht="12.75">
      <c r="M3065" s="59"/>
      <c r="N3065" s="59"/>
    </row>
    <row r="3066" spans="13:14" ht="12.75">
      <c r="M3066" s="59"/>
      <c r="N3066" s="59"/>
    </row>
    <row r="3067" spans="13:14" ht="12.75">
      <c r="M3067" s="59"/>
      <c r="N3067" s="59"/>
    </row>
    <row r="3068" spans="13:14" ht="12.75">
      <c r="M3068" s="59"/>
      <c r="N3068" s="59"/>
    </row>
    <row r="3069" spans="13:14" ht="12.75">
      <c r="M3069" s="59"/>
      <c r="N3069" s="59"/>
    </row>
    <row r="3070" spans="13:14" ht="12.75">
      <c r="M3070" s="59"/>
      <c r="N3070" s="59"/>
    </row>
    <row r="3071" spans="13:14" ht="12.75">
      <c r="M3071" s="59"/>
      <c r="N3071" s="59"/>
    </row>
    <row r="3072" spans="13:14" ht="12.75">
      <c r="M3072" s="59"/>
      <c r="N3072" s="59"/>
    </row>
    <row r="3073" spans="13:14" ht="12.75">
      <c r="M3073" s="59"/>
      <c r="N3073" s="59"/>
    </row>
    <row r="3074" spans="13:14" ht="12.75">
      <c r="M3074" s="59"/>
      <c r="N3074" s="59"/>
    </row>
    <row r="3075" spans="13:14" ht="12.75">
      <c r="M3075" s="59"/>
      <c r="N3075" s="59"/>
    </row>
    <row r="3076" spans="13:14" ht="12.75">
      <c r="M3076" s="59"/>
      <c r="N3076" s="59"/>
    </row>
    <row r="3077" spans="13:14" ht="12.75">
      <c r="M3077" s="59"/>
      <c r="N3077" s="59"/>
    </row>
    <row r="3078" spans="13:14" ht="12.75">
      <c r="M3078" s="59"/>
      <c r="N3078" s="59"/>
    </row>
    <row r="3079" spans="13:14" ht="12.75">
      <c r="M3079" s="59"/>
      <c r="N3079" s="59"/>
    </row>
    <row r="3080" spans="13:14" ht="12.75">
      <c r="M3080" s="59"/>
      <c r="N3080" s="59"/>
    </row>
    <row r="3081" spans="13:14" ht="12.75">
      <c r="M3081" s="59"/>
      <c r="N3081" s="59"/>
    </row>
    <row r="3082" spans="13:14" ht="12.75">
      <c r="M3082" s="59"/>
      <c r="N3082" s="59"/>
    </row>
    <row r="3083" spans="13:14" ht="12.75">
      <c r="M3083" s="59"/>
      <c r="N3083" s="59"/>
    </row>
    <row r="3084" spans="13:14" ht="12.75">
      <c r="M3084" s="59"/>
      <c r="N3084" s="59"/>
    </row>
    <row r="3085" spans="13:14" ht="12.75">
      <c r="M3085" s="59"/>
      <c r="N3085" s="59"/>
    </row>
    <row r="3086" spans="13:14" ht="12.75">
      <c r="M3086" s="59"/>
      <c r="N3086" s="59"/>
    </row>
    <row r="3087" spans="13:14" ht="12.75">
      <c r="M3087" s="59"/>
      <c r="N3087" s="59"/>
    </row>
    <row r="3088" spans="13:14" ht="12.75">
      <c r="M3088" s="59"/>
      <c r="N3088" s="59"/>
    </row>
    <row r="3089" spans="13:14" ht="12.75">
      <c r="M3089" s="59"/>
      <c r="N3089" s="59"/>
    </row>
    <row r="3090" spans="13:14" ht="12.75">
      <c r="M3090" s="59"/>
      <c r="N3090" s="59"/>
    </row>
    <row r="3091" spans="13:14" ht="12.75">
      <c r="M3091" s="59"/>
      <c r="N3091" s="59"/>
    </row>
    <row r="3092" spans="13:14" ht="12.75">
      <c r="M3092" s="59"/>
      <c r="N3092" s="59"/>
    </row>
    <row r="3093" spans="13:14" ht="12.75">
      <c r="M3093" s="59"/>
      <c r="N3093" s="59"/>
    </row>
    <row r="3094" spans="13:14" ht="12.75">
      <c r="M3094" s="59"/>
      <c r="N3094" s="59"/>
    </row>
    <row r="3095" spans="13:14" ht="12.75">
      <c r="M3095" s="59"/>
      <c r="N3095" s="59"/>
    </row>
    <row r="3096" spans="13:14" ht="12.75">
      <c r="M3096" s="59"/>
      <c r="N3096" s="59"/>
    </row>
    <row r="3097" spans="13:14" ht="12.75">
      <c r="M3097" s="59"/>
      <c r="N3097" s="59"/>
    </row>
    <row r="3098" spans="13:14" ht="12.75">
      <c r="M3098" s="59"/>
      <c r="N3098" s="59"/>
    </row>
    <row r="3099" spans="13:14" ht="12.75">
      <c r="M3099" s="59"/>
      <c r="N3099" s="59"/>
    </row>
    <row r="3100" spans="13:14" ht="12.75">
      <c r="M3100" s="59"/>
      <c r="N3100" s="59"/>
    </row>
    <row r="3101" spans="13:14" ht="12.75">
      <c r="M3101" s="59"/>
      <c r="N3101" s="59"/>
    </row>
    <row r="3102" spans="13:14" ht="12.75">
      <c r="M3102" s="59"/>
      <c r="N3102" s="59"/>
    </row>
    <row r="3103" spans="13:14" ht="12.75">
      <c r="M3103" s="59"/>
      <c r="N3103" s="59"/>
    </row>
    <row r="3104" spans="13:14" ht="12.75">
      <c r="M3104" s="59"/>
      <c r="N3104" s="59"/>
    </row>
    <row r="3105" spans="13:14" ht="12.75">
      <c r="M3105" s="59"/>
      <c r="N3105" s="59"/>
    </row>
    <row r="3106" spans="13:14" ht="12.75">
      <c r="M3106" s="59"/>
      <c r="N3106" s="59"/>
    </row>
    <row r="3107" spans="13:14" ht="12.75">
      <c r="M3107" s="59"/>
      <c r="N3107" s="59"/>
    </row>
    <row r="3108" spans="13:14" ht="12.75">
      <c r="M3108" s="59"/>
      <c r="N3108" s="59"/>
    </row>
    <row r="3109" spans="13:14" ht="12.75">
      <c r="M3109" s="59"/>
      <c r="N3109" s="59"/>
    </row>
    <row r="3110" spans="13:14" ht="12.75">
      <c r="M3110" s="59"/>
      <c r="N3110" s="59"/>
    </row>
    <row r="3111" spans="13:14" ht="12.75">
      <c r="M3111" s="59"/>
      <c r="N3111" s="59"/>
    </row>
    <row r="3112" spans="13:14" ht="12.75">
      <c r="M3112" s="59"/>
      <c r="N3112" s="59"/>
    </row>
    <row r="3113" spans="13:14" ht="12.75">
      <c r="M3113" s="59"/>
      <c r="N3113" s="59"/>
    </row>
    <row r="3114" spans="13:14" ht="12.75">
      <c r="M3114" s="59"/>
      <c r="N3114" s="59"/>
    </row>
    <row r="3115" spans="13:14" ht="12.75">
      <c r="M3115" s="59"/>
      <c r="N3115" s="59"/>
    </row>
    <row r="3116" spans="13:14" ht="12.75">
      <c r="M3116" s="59"/>
      <c r="N3116" s="59"/>
    </row>
    <row r="3117" spans="13:14" ht="12.75">
      <c r="M3117" s="59"/>
      <c r="N3117" s="59"/>
    </row>
    <row r="3118" spans="13:14" ht="12.75">
      <c r="M3118" s="59"/>
      <c r="N3118" s="59"/>
    </row>
    <row r="3119" spans="13:14" ht="12.75">
      <c r="M3119" s="59"/>
      <c r="N3119" s="59"/>
    </row>
    <row r="3120" spans="13:14" ht="12.75">
      <c r="M3120" s="59"/>
      <c r="N3120" s="59"/>
    </row>
    <row r="3121" spans="13:14" ht="12.75">
      <c r="M3121" s="59"/>
      <c r="N3121" s="59"/>
    </row>
    <row r="3122" spans="13:14" ht="12.75">
      <c r="M3122" s="59"/>
      <c r="N3122" s="59"/>
    </row>
    <row r="3123" spans="13:14" ht="12.75">
      <c r="M3123" s="59"/>
      <c r="N3123" s="59"/>
    </row>
    <row r="3124" spans="13:14" ht="12.75">
      <c r="M3124" s="59"/>
      <c r="N3124" s="59"/>
    </row>
    <row r="3125" spans="13:14" ht="12.75">
      <c r="M3125" s="59"/>
      <c r="N3125" s="59"/>
    </row>
    <row r="3126" spans="13:14" ht="12.75">
      <c r="M3126" s="59"/>
      <c r="N3126" s="59"/>
    </row>
    <row r="3127" spans="13:14" ht="12.75">
      <c r="M3127" s="59"/>
      <c r="N3127" s="59"/>
    </row>
    <row r="3128" spans="13:14" ht="12.75">
      <c r="M3128" s="59"/>
      <c r="N3128" s="59"/>
    </row>
    <row r="3129" spans="13:14" ht="12.75">
      <c r="M3129" s="59"/>
      <c r="N3129" s="59"/>
    </row>
    <row r="3130" spans="13:14" ht="12.75">
      <c r="M3130" s="59"/>
      <c r="N3130" s="59"/>
    </row>
    <row r="3131" spans="13:14" ht="12.75">
      <c r="M3131" s="59"/>
      <c r="N3131" s="59"/>
    </row>
    <row r="3132" spans="13:14" ht="12.75">
      <c r="M3132" s="59"/>
      <c r="N3132" s="59"/>
    </row>
    <row r="3133" spans="13:14" ht="12.75">
      <c r="M3133" s="59"/>
      <c r="N3133" s="59"/>
    </row>
    <row r="3134" spans="13:14" ht="12.75">
      <c r="M3134" s="59"/>
      <c r="N3134" s="59"/>
    </row>
    <row r="3135" spans="13:14" ht="12.75">
      <c r="M3135" s="59"/>
      <c r="N3135" s="59"/>
    </row>
    <row r="3136" spans="13:14" ht="12.75">
      <c r="M3136" s="59"/>
      <c r="N3136" s="59"/>
    </row>
    <row r="3137" spans="13:14" ht="12.75">
      <c r="M3137" s="59"/>
      <c r="N3137" s="59"/>
    </row>
    <row r="3138" spans="13:14" ht="12.75">
      <c r="M3138" s="59"/>
      <c r="N3138" s="59"/>
    </row>
    <row r="3139" spans="13:14" ht="12.75">
      <c r="M3139" s="59"/>
      <c r="N3139" s="59"/>
    </row>
    <row r="3140" spans="13:14" ht="12.75">
      <c r="M3140" s="59"/>
      <c r="N3140" s="59"/>
    </row>
    <row r="3141" spans="13:14" ht="12.75">
      <c r="M3141" s="59"/>
      <c r="N3141" s="59"/>
    </row>
    <row r="3142" spans="13:14" ht="12.75">
      <c r="M3142" s="59"/>
      <c r="N3142" s="59"/>
    </row>
    <row r="3143" spans="13:14" ht="12.75">
      <c r="M3143" s="59"/>
      <c r="N3143" s="59"/>
    </row>
    <row r="3144" spans="13:14" ht="12.75">
      <c r="M3144" s="59"/>
      <c r="N3144" s="59"/>
    </row>
    <row r="3145" spans="13:14" ht="12.75">
      <c r="M3145" s="59"/>
      <c r="N3145" s="59"/>
    </row>
    <row r="3146" spans="13:14" ht="12.75">
      <c r="M3146" s="59"/>
      <c r="N3146" s="59"/>
    </row>
    <row r="3147" spans="13:14" ht="12.75">
      <c r="M3147" s="59"/>
      <c r="N3147" s="59"/>
    </row>
    <row r="3148" spans="13:14" ht="12.75">
      <c r="M3148" s="59"/>
      <c r="N3148" s="59"/>
    </row>
    <row r="3149" spans="13:14" ht="12.75">
      <c r="M3149" s="59"/>
      <c r="N3149" s="59"/>
    </row>
    <row r="3150" spans="13:14" ht="12.75">
      <c r="M3150" s="59"/>
      <c r="N3150" s="59"/>
    </row>
    <row r="3151" spans="13:14" ht="12.75">
      <c r="M3151" s="59"/>
      <c r="N3151" s="59"/>
    </row>
    <row r="3152" spans="13:14" ht="12.75">
      <c r="M3152" s="59"/>
      <c r="N3152" s="59"/>
    </row>
    <row r="3153" spans="13:14" ht="12.75">
      <c r="M3153" s="59"/>
      <c r="N3153" s="59"/>
    </row>
    <row r="3154" spans="13:14" ht="12.75">
      <c r="M3154" s="59"/>
      <c r="N3154" s="59"/>
    </row>
    <row r="3155" spans="13:14" ht="12.75">
      <c r="M3155" s="59"/>
      <c r="N3155" s="59"/>
    </row>
    <row r="3156" spans="13:14" ht="12.75">
      <c r="M3156" s="59"/>
      <c r="N3156" s="59"/>
    </row>
    <row r="3157" spans="13:14" ht="12.75">
      <c r="M3157" s="59"/>
      <c r="N3157" s="59"/>
    </row>
    <row r="3158" spans="13:14" ht="12.75">
      <c r="M3158" s="59"/>
      <c r="N3158" s="59"/>
    </row>
    <row r="3159" spans="13:14" ht="12.75">
      <c r="M3159" s="59"/>
      <c r="N3159" s="59"/>
    </row>
    <row r="3160" spans="13:14" ht="12.75">
      <c r="M3160" s="59"/>
      <c r="N3160" s="59"/>
    </row>
    <row r="3161" spans="13:14" ht="12.75">
      <c r="M3161" s="59"/>
      <c r="N3161" s="59"/>
    </row>
    <row r="3162" spans="13:14" ht="12.75">
      <c r="M3162" s="59"/>
      <c r="N3162" s="59"/>
    </row>
    <row r="3163" spans="13:14" ht="12.75">
      <c r="M3163" s="59"/>
      <c r="N3163" s="59"/>
    </row>
    <row r="3164" spans="13:14" ht="12.75">
      <c r="M3164" s="59"/>
      <c r="N3164" s="59"/>
    </row>
    <row r="3165" spans="13:14" ht="12.75">
      <c r="M3165" s="59"/>
      <c r="N3165" s="59"/>
    </row>
    <row r="3166" spans="13:14" ht="12.75">
      <c r="M3166" s="59"/>
      <c r="N3166" s="59"/>
    </row>
    <row r="3167" spans="13:14" ht="12.75">
      <c r="M3167" s="59"/>
      <c r="N3167" s="59"/>
    </row>
    <row r="3168" spans="13:14" ht="12.75">
      <c r="M3168" s="59"/>
      <c r="N3168" s="59"/>
    </row>
    <row r="3169" spans="13:14" ht="12.75">
      <c r="M3169" s="59"/>
      <c r="N3169" s="59"/>
    </row>
    <row r="3170" spans="13:14" ht="12.75">
      <c r="M3170" s="59"/>
      <c r="N3170" s="59"/>
    </row>
    <row r="3171" spans="13:14" ht="12.75">
      <c r="M3171" s="59"/>
      <c r="N3171" s="59"/>
    </row>
    <row r="3172" spans="13:14" ht="12.75">
      <c r="M3172" s="59"/>
      <c r="N3172" s="59"/>
    </row>
    <row r="3173" spans="13:14" ht="12.75">
      <c r="M3173" s="59"/>
      <c r="N3173" s="59"/>
    </row>
    <row r="3174" spans="13:14" ht="12.75">
      <c r="M3174" s="59"/>
      <c r="N3174" s="59"/>
    </row>
    <row r="3175" spans="13:14" ht="12.75">
      <c r="M3175" s="59"/>
      <c r="N3175" s="59"/>
    </row>
    <row r="3176" spans="13:14" ht="12.75">
      <c r="M3176" s="59"/>
      <c r="N3176" s="59"/>
    </row>
    <row r="3177" spans="13:14" ht="12.75">
      <c r="M3177" s="59"/>
      <c r="N3177" s="59"/>
    </row>
    <row r="3178" spans="13:14" ht="12.75">
      <c r="M3178" s="59"/>
      <c r="N3178" s="59"/>
    </row>
    <row r="3179" spans="13:14" ht="12.75">
      <c r="M3179" s="59"/>
      <c r="N3179" s="59"/>
    </row>
    <row r="3180" spans="13:14" ht="12.75">
      <c r="M3180" s="59"/>
      <c r="N3180" s="59"/>
    </row>
    <row r="3181" spans="13:14" ht="12.75">
      <c r="M3181" s="59"/>
      <c r="N3181" s="59"/>
    </row>
    <row r="3182" spans="13:14" ht="12.75">
      <c r="M3182" s="59"/>
      <c r="N3182" s="59"/>
    </row>
    <row r="3183" spans="13:14" ht="12.75">
      <c r="M3183" s="59"/>
      <c r="N3183" s="59"/>
    </row>
    <row r="3184" spans="13:14" ht="12.75">
      <c r="M3184" s="59"/>
      <c r="N3184" s="59"/>
    </row>
    <row r="3185" spans="13:14" ht="12.75">
      <c r="M3185" s="59"/>
      <c r="N3185" s="59"/>
    </row>
    <row r="3186" spans="13:14" ht="12.75">
      <c r="M3186" s="59"/>
      <c r="N3186" s="59"/>
    </row>
    <row r="3187" spans="13:14" ht="12.75">
      <c r="M3187" s="59"/>
      <c r="N3187" s="59"/>
    </row>
    <row r="3188" spans="13:14" ht="12.75">
      <c r="M3188" s="59"/>
      <c r="N3188" s="59"/>
    </row>
    <row r="3189" spans="13:14" ht="12.75">
      <c r="M3189" s="59"/>
      <c r="N3189" s="59"/>
    </row>
    <row r="3190" spans="13:14" ht="12.75">
      <c r="M3190" s="59"/>
      <c r="N3190" s="59"/>
    </row>
    <row r="3191" spans="13:14" ht="12.75">
      <c r="M3191" s="59"/>
      <c r="N3191" s="59"/>
    </row>
    <row r="3192" spans="13:14" ht="12.75">
      <c r="M3192" s="59"/>
      <c r="N3192" s="59"/>
    </row>
    <row r="3193" spans="13:14" ht="12.75">
      <c r="M3193" s="59"/>
      <c r="N3193" s="59"/>
    </row>
    <row r="3194" spans="13:14" ht="12.75">
      <c r="M3194" s="59"/>
      <c r="N3194" s="59"/>
    </row>
    <row r="3195" spans="13:14" ht="12.75">
      <c r="M3195" s="59"/>
      <c r="N3195" s="59"/>
    </row>
    <row r="3196" spans="13:14" ht="12.75">
      <c r="M3196" s="59"/>
      <c r="N3196" s="59"/>
    </row>
    <row r="3197" spans="13:14" ht="12.75">
      <c r="M3197" s="59"/>
      <c r="N3197" s="59"/>
    </row>
    <row r="3198" spans="13:14" ht="12.75">
      <c r="M3198" s="59"/>
      <c r="N3198" s="59"/>
    </row>
    <row r="3199" spans="13:14" ht="12.75">
      <c r="M3199" s="59"/>
      <c r="N3199" s="59"/>
    </row>
    <row r="3200" spans="13:14" ht="12.75">
      <c r="M3200" s="59"/>
      <c r="N3200" s="59"/>
    </row>
    <row r="3201" spans="13:14" ht="12.75">
      <c r="M3201" s="59"/>
      <c r="N3201" s="59"/>
    </row>
    <row r="3202" spans="13:14" ht="12.75">
      <c r="M3202" s="59"/>
      <c r="N3202" s="59"/>
    </row>
    <row r="3203" spans="13:14" ht="12.75">
      <c r="M3203" s="59"/>
      <c r="N3203" s="59"/>
    </row>
    <row r="3204" spans="13:14" ht="12.75">
      <c r="M3204" s="59"/>
      <c r="N3204" s="59"/>
    </row>
    <row r="3205" spans="13:14" ht="12.75">
      <c r="M3205" s="59"/>
      <c r="N3205" s="59"/>
    </row>
    <row r="3206" spans="13:14" ht="12.75">
      <c r="M3206" s="59"/>
      <c r="N3206" s="59"/>
    </row>
    <row r="3207" spans="13:14" ht="12.75">
      <c r="M3207" s="59"/>
      <c r="N3207" s="59"/>
    </row>
    <row r="3208" spans="13:14" ht="12.75">
      <c r="M3208" s="59"/>
      <c r="N3208" s="59"/>
    </row>
    <row r="3209" spans="13:14" ht="12.75">
      <c r="M3209" s="59"/>
      <c r="N3209" s="59"/>
    </row>
    <row r="3210" spans="13:14" ht="12.75">
      <c r="M3210" s="59"/>
      <c r="N3210" s="59"/>
    </row>
    <row r="3211" spans="13:14" ht="12.75">
      <c r="M3211" s="59"/>
      <c r="N3211" s="59"/>
    </row>
    <row r="3212" spans="13:14" ht="12.75">
      <c r="M3212" s="59"/>
      <c r="N3212" s="59"/>
    </row>
    <row r="3213" spans="13:14" ht="12.75">
      <c r="M3213" s="59"/>
      <c r="N3213" s="59"/>
    </row>
    <row r="3214" spans="13:14" ht="12.75">
      <c r="M3214" s="59"/>
      <c r="N3214" s="59"/>
    </row>
    <row r="3215" spans="13:14" ht="12.75">
      <c r="M3215" s="59"/>
      <c r="N3215" s="59"/>
    </row>
    <row r="3216" spans="13:14" ht="12.75">
      <c r="M3216" s="59"/>
      <c r="N3216" s="59"/>
    </row>
    <row r="3217" spans="13:14" ht="12.75">
      <c r="M3217" s="59"/>
      <c r="N3217" s="59"/>
    </row>
    <row r="3218" spans="13:14" ht="12.75">
      <c r="M3218" s="59"/>
      <c r="N3218" s="59"/>
    </row>
    <row r="3219" spans="13:14" ht="12.75">
      <c r="M3219" s="59"/>
      <c r="N3219" s="59"/>
    </row>
    <row r="3220" spans="13:14" ht="12.75">
      <c r="M3220" s="59"/>
      <c r="N3220" s="59"/>
    </row>
    <row r="3221" spans="13:14" ht="12.75">
      <c r="M3221" s="59"/>
      <c r="N3221" s="59"/>
    </row>
    <row r="3222" spans="13:14" ht="12.75">
      <c r="M3222" s="59"/>
      <c r="N3222" s="59"/>
    </row>
    <row r="3223" spans="13:14" ht="12.75">
      <c r="M3223" s="59"/>
      <c r="N3223" s="59"/>
    </row>
    <row r="3224" spans="13:14" ht="12.75">
      <c r="M3224" s="59"/>
      <c r="N3224" s="59"/>
    </row>
    <row r="3225" spans="13:14" ht="12.75">
      <c r="M3225" s="59"/>
      <c r="N3225" s="59"/>
    </row>
    <row r="3226" spans="13:14" ht="12.75">
      <c r="M3226" s="59"/>
      <c r="N3226" s="59"/>
    </row>
    <row r="3227" spans="13:14" ht="12.75">
      <c r="M3227" s="59"/>
      <c r="N3227" s="59"/>
    </row>
    <row r="3228" spans="13:14" ht="12.75">
      <c r="M3228" s="59"/>
      <c r="N3228" s="59"/>
    </row>
    <row r="3229" spans="13:14" ht="12.75">
      <c r="M3229" s="59"/>
      <c r="N3229" s="59"/>
    </row>
    <row r="3230" spans="13:14" ht="12.75">
      <c r="M3230" s="59"/>
      <c r="N3230" s="59"/>
    </row>
    <row r="3231" spans="13:14" ht="12.75">
      <c r="M3231" s="59"/>
      <c r="N3231" s="59"/>
    </row>
    <row r="3232" spans="13:14" ht="12.75">
      <c r="M3232" s="59"/>
      <c r="N3232" s="59"/>
    </row>
    <row r="3233" spans="13:14" ht="12.75">
      <c r="M3233" s="59"/>
      <c r="N3233" s="59"/>
    </row>
    <row r="3234" spans="13:14" ht="12.75">
      <c r="M3234" s="59"/>
      <c r="N3234" s="59"/>
    </row>
    <row r="3235" spans="13:14" ht="12.75">
      <c r="M3235" s="59"/>
      <c r="N3235" s="59"/>
    </row>
    <row r="3236" spans="13:14" ht="12.75">
      <c r="M3236" s="59"/>
      <c r="N3236" s="59"/>
    </row>
    <row r="3237" spans="13:14" ht="12.75">
      <c r="M3237" s="59"/>
      <c r="N3237" s="59"/>
    </row>
    <row r="3238" spans="13:14" ht="12.75">
      <c r="M3238" s="59"/>
      <c r="N3238" s="59"/>
    </row>
    <row r="3239" spans="13:14" ht="12.75">
      <c r="M3239" s="59"/>
      <c r="N3239" s="59"/>
    </row>
    <row r="3240" spans="13:14" ht="12.75">
      <c r="M3240" s="59"/>
      <c r="N3240" s="59"/>
    </row>
    <row r="3241" spans="13:14" ht="12.75">
      <c r="M3241" s="59"/>
      <c r="N3241" s="59"/>
    </row>
    <row r="3242" spans="13:14" ht="12.75">
      <c r="M3242" s="59"/>
      <c r="N3242" s="59"/>
    </row>
    <row r="3243" spans="13:14" ht="12.75">
      <c r="M3243" s="59"/>
      <c r="N3243" s="59"/>
    </row>
    <row r="3244" spans="13:14" ht="12.75">
      <c r="M3244" s="59"/>
      <c r="N3244" s="59"/>
    </row>
    <row r="3245" spans="13:14" ht="12.75">
      <c r="M3245" s="59"/>
      <c r="N3245" s="59"/>
    </row>
    <row r="3246" spans="13:14" ht="12.75">
      <c r="M3246" s="59"/>
      <c r="N3246" s="59"/>
    </row>
    <row r="3247" spans="13:14" ht="12.75">
      <c r="M3247" s="59"/>
      <c r="N3247" s="59"/>
    </row>
    <row r="3248" spans="13:14" ht="12.75">
      <c r="M3248" s="59"/>
      <c r="N3248" s="59"/>
    </row>
    <row r="3249" spans="13:14" ht="12.75">
      <c r="M3249" s="59"/>
      <c r="N3249" s="59"/>
    </row>
    <row r="3250" spans="13:14" ht="12.75">
      <c r="M3250" s="59"/>
      <c r="N3250" s="59"/>
    </row>
    <row r="3251" spans="13:14" ht="12.75">
      <c r="M3251" s="59"/>
      <c r="N3251" s="59"/>
    </row>
    <row r="3252" spans="13:14" ht="12.75">
      <c r="M3252" s="59"/>
      <c r="N3252" s="59"/>
    </row>
    <row r="3253" spans="13:14" ht="12.75">
      <c r="M3253" s="59"/>
      <c r="N3253" s="59"/>
    </row>
    <row r="3254" spans="13:14" ht="12.75">
      <c r="M3254" s="59"/>
      <c r="N3254" s="59"/>
    </row>
    <row r="3255" spans="13:14" ht="12.75">
      <c r="M3255" s="59"/>
      <c r="N3255" s="59"/>
    </row>
    <row r="3256" spans="13:14" ht="12.75">
      <c r="M3256" s="59"/>
      <c r="N3256" s="59"/>
    </row>
    <row r="3257" spans="13:14" ht="12.75">
      <c r="M3257" s="59"/>
      <c r="N3257" s="59"/>
    </row>
    <row r="3258" spans="13:14" ht="12.75">
      <c r="M3258" s="59"/>
      <c r="N3258" s="59"/>
    </row>
    <row r="3259" spans="13:14" ht="12.75">
      <c r="M3259" s="59"/>
      <c r="N3259" s="59"/>
    </row>
    <row r="3260" spans="13:14" ht="12.75">
      <c r="M3260" s="59"/>
      <c r="N3260" s="59"/>
    </row>
    <row r="3261" spans="13:14" ht="12.75">
      <c r="M3261" s="59"/>
      <c r="N3261" s="59"/>
    </row>
    <row r="3262" spans="13:14" ht="12.75">
      <c r="M3262" s="59"/>
      <c r="N3262" s="59"/>
    </row>
    <row r="3263" spans="13:14" ht="12.75">
      <c r="M3263" s="59"/>
      <c r="N3263" s="59"/>
    </row>
    <row r="3264" spans="13:14" ht="12.75">
      <c r="M3264" s="59"/>
      <c r="N3264" s="59"/>
    </row>
    <row r="3265" spans="13:14" ht="12.75">
      <c r="M3265" s="59"/>
      <c r="N3265" s="59"/>
    </row>
    <row r="3266" spans="13:14" ht="12.75">
      <c r="M3266" s="59"/>
      <c r="N3266" s="59"/>
    </row>
    <row r="3267" spans="13:14" ht="12.75">
      <c r="M3267" s="59"/>
      <c r="N3267" s="59"/>
    </row>
    <row r="3268" spans="13:14" ht="12.75">
      <c r="M3268" s="59"/>
      <c r="N3268" s="59"/>
    </row>
    <row r="3269" spans="13:14" ht="12.75">
      <c r="M3269" s="59"/>
      <c r="N3269" s="59"/>
    </row>
    <row r="3270" spans="13:14" ht="12.75">
      <c r="M3270" s="59"/>
      <c r="N3270" s="59"/>
    </row>
    <row r="3271" spans="13:14" ht="12.75">
      <c r="M3271" s="59"/>
      <c r="N3271" s="59"/>
    </row>
    <row r="3272" spans="13:14" ht="12.75">
      <c r="M3272" s="59"/>
      <c r="N3272" s="59"/>
    </row>
    <row r="3273" spans="13:14" ht="12.75">
      <c r="M3273" s="59"/>
      <c r="N3273" s="59"/>
    </row>
    <row r="3274" spans="13:14" ht="12.75">
      <c r="M3274" s="59"/>
      <c r="N3274" s="59"/>
    </row>
    <row r="3275" spans="13:14" ht="12.75">
      <c r="M3275" s="59"/>
      <c r="N3275" s="59"/>
    </row>
    <row r="3276" spans="13:14" ht="12.75">
      <c r="M3276" s="59"/>
      <c r="N3276" s="59"/>
    </row>
    <row r="3277" spans="13:14" ht="12.75">
      <c r="M3277" s="59"/>
      <c r="N3277" s="59"/>
    </row>
    <row r="3278" spans="13:14" ht="12.75">
      <c r="M3278" s="59"/>
      <c r="N3278" s="59"/>
    </row>
    <row r="3279" spans="13:14" ht="12.75">
      <c r="M3279" s="59"/>
      <c r="N3279" s="59"/>
    </row>
    <row r="3280" spans="13:14" ht="12.75">
      <c r="M3280" s="59"/>
      <c r="N3280" s="59"/>
    </row>
    <row r="3281" spans="13:14" ht="12.75">
      <c r="M3281" s="59"/>
      <c r="N3281" s="59"/>
    </row>
    <row r="3282" spans="13:14" ht="12.75">
      <c r="M3282" s="59"/>
      <c r="N3282" s="59"/>
    </row>
    <row r="3283" spans="13:14" ht="12.75">
      <c r="M3283" s="59"/>
      <c r="N3283" s="59"/>
    </row>
    <row r="3284" spans="13:14" ht="12.75">
      <c r="M3284" s="59"/>
      <c r="N3284" s="59"/>
    </row>
    <row r="3285" spans="13:14" ht="12.75">
      <c r="M3285" s="59"/>
      <c r="N3285" s="59"/>
    </row>
    <row r="3286" spans="13:14" ht="12.75">
      <c r="M3286" s="59"/>
      <c r="N3286" s="59"/>
    </row>
    <row r="3287" spans="13:14" ht="12.75">
      <c r="M3287" s="59"/>
      <c r="N3287" s="59"/>
    </row>
    <row r="3288" spans="13:14" ht="12.75">
      <c r="M3288" s="59"/>
      <c r="N3288" s="59"/>
    </row>
    <row r="3289" spans="13:14" ht="12.75">
      <c r="M3289" s="59"/>
      <c r="N3289" s="59"/>
    </row>
    <row r="3290" spans="13:14" ht="12.75">
      <c r="M3290" s="59"/>
      <c r="N3290" s="59"/>
    </row>
    <row r="3291" spans="13:14" ht="12.75">
      <c r="M3291" s="59"/>
      <c r="N3291" s="59"/>
    </row>
    <row r="3292" spans="13:14" ht="12.75">
      <c r="M3292" s="59"/>
      <c r="N3292" s="59"/>
    </row>
    <row r="3293" spans="13:14" ht="12.75">
      <c r="M3293" s="59"/>
      <c r="N3293" s="59"/>
    </row>
    <row r="3294" spans="13:14" ht="12.75">
      <c r="M3294" s="59"/>
      <c r="N3294" s="59"/>
    </row>
    <row r="3295" spans="13:14" ht="12.75">
      <c r="M3295" s="59"/>
      <c r="N3295" s="59"/>
    </row>
    <row r="3296" spans="13:14" ht="12.75">
      <c r="M3296" s="59"/>
      <c r="N3296" s="59"/>
    </row>
    <row r="3297" spans="13:14" ht="12.75">
      <c r="M3297" s="59"/>
      <c r="N3297" s="59"/>
    </row>
    <row r="3298" spans="13:14" ht="12.75">
      <c r="M3298" s="59"/>
      <c r="N3298" s="59"/>
    </row>
    <row r="3299" spans="13:14" ht="12.75">
      <c r="M3299" s="59"/>
      <c r="N3299" s="59"/>
    </row>
    <row r="3300" spans="13:14" ht="12.75">
      <c r="M3300" s="59"/>
      <c r="N3300" s="59"/>
    </row>
    <row r="3301" spans="13:14" ht="12.75">
      <c r="M3301" s="59"/>
      <c r="N3301" s="59"/>
    </row>
    <row r="3302" spans="13:14" ht="12.75">
      <c r="M3302" s="59"/>
      <c r="N3302" s="59"/>
    </row>
    <row r="3303" spans="13:14" ht="12.75">
      <c r="M3303" s="59"/>
      <c r="N3303" s="59"/>
    </row>
    <row r="3304" spans="13:14" ht="12.75">
      <c r="M3304" s="59"/>
      <c r="N3304" s="59"/>
    </row>
    <row r="3305" spans="13:14" ht="12.75">
      <c r="M3305" s="59"/>
      <c r="N3305" s="59"/>
    </row>
    <row r="3306" spans="13:14" ht="12.75">
      <c r="M3306" s="59"/>
      <c r="N3306" s="59"/>
    </row>
    <row r="3307" spans="13:14" ht="12.75">
      <c r="M3307" s="59"/>
      <c r="N3307" s="59"/>
    </row>
    <row r="3308" spans="13:14" ht="12.75">
      <c r="M3308" s="59"/>
      <c r="N3308" s="59"/>
    </row>
    <row r="3309" spans="13:14" ht="12.75">
      <c r="M3309" s="59"/>
      <c r="N3309" s="59"/>
    </row>
    <row r="3310" spans="13:14" ht="12.75">
      <c r="M3310" s="59"/>
      <c r="N3310" s="59"/>
    </row>
    <row r="3311" spans="13:14" ht="12.75">
      <c r="M3311" s="59"/>
      <c r="N3311" s="59"/>
    </row>
    <row r="3312" spans="13:14" ht="12.75">
      <c r="M3312" s="59"/>
      <c r="N3312" s="59"/>
    </row>
    <row r="3313" spans="13:14" ht="12.75">
      <c r="M3313" s="59"/>
      <c r="N3313" s="59"/>
    </row>
    <row r="3314" spans="13:14" ht="12.75">
      <c r="M3314" s="59"/>
      <c r="N3314" s="59"/>
    </row>
    <row r="3315" spans="13:14" ht="12.75">
      <c r="M3315" s="59"/>
      <c r="N3315" s="59"/>
    </row>
    <row r="3316" spans="13:14" ht="12.75">
      <c r="M3316" s="59"/>
      <c r="N3316" s="59"/>
    </row>
    <row r="3317" spans="13:14" ht="12.75">
      <c r="M3317" s="59"/>
      <c r="N3317" s="59"/>
    </row>
    <row r="3318" spans="13:14" ht="12.75">
      <c r="M3318" s="59"/>
      <c r="N3318" s="59"/>
    </row>
    <row r="3319" spans="13:14" ht="12.75">
      <c r="M3319" s="59"/>
      <c r="N3319" s="59"/>
    </row>
    <row r="3320" spans="13:14" ht="12.75">
      <c r="M3320" s="59"/>
      <c r="N3320" s="59"/>
    </row>
    <row r="3321" spans="13:14" ht="12.75">
      <c r="M3321" s="59"/>
      <c r="N3321" s="59"/>
    </row>
    <row r="3322" spans="13:14" ht="12.75">
      <c r="M3322" s="59"/>
      <c r="N3322" s="59"/>
    </row>
    <row r="3323" spans="13:14" ht="12.75">
      <c r="M3323" s="59"/>
      <c r="N3323" s="59"/>
    </row>
    <row r="3324" spans="13:14" ht="12.75">
      <c r="M3324" s="59"/>
      <c r="N3324" s="59"/>
    </row>
    <row r="3325" spans="13:14" ht="12.75">
      <c r="M3325" s="59"/>
      <c r="N3325" s="59"/>
    </row>
    <row r="3326" spans="13:14" ht="12.75">
      <c r="M3326" s="59"/>
      <c r="N3326" s="59"/>
    </row>
    <row r="3327" spans="13:14" ht="12.75">
      <c r="M3327" s="59"/>
      <c r="N3327" s="59"/>
    </row>
    <row r="3328" spans="13:14" ht="12.75">
      <c r="M3328" s="59"/>
      <c r="N3328" s="59"/>
    </row>
    <row r="3329" spans="13:14" ht="12.75">
      <c r="M3329" s="59"/>
      <c r="N3329" s="59"/>
    </row>
    <row r="3330" spans="13:14" ht="12.75">
      <c r="M3330" s="59"/>
      <c r="N3330" s="59"/>
    </row>
    <row r="3331" spans="13:14" ht="12.75">
      <c r="M3331" s="59"/>
      <c r="N3331" s="59"/>
    </row>
    <row r="3332" spans="13:14" ht="12.75">
      <c r="M3332" s="59"/>
      <c r="N3332" s="59"/>
    </row>
    <row r="3333" spans="13:14" ht="12.75">
      <c r="M3333" s="59"/>
      <c r="N3333" s="59"/>
    </row>
    <row r="3334" spans="13:14" ht="12.75">
      <c r="M3334" s="59"/>
      <c r="N3334" s="59"/>
    </row>
    <row r="3335" spans="13:14" ht="12.75">
      <c r="M3335" s="59"/>
      <c r="N3335" s="59"/>
    </row>
    <row r="3336" spans="13:14" ht="12.75">
      <c r="M3336" s="59"/>
      <c r="N3336" s="59"/>
    </row>
    <row r="3337" spans="13:14" ht="12.75">
      <c r="M3337" s="59"/>
      <c r="N3337" s="59"/>
    </row>
    <row r="3338" spans="13:14" ht="12.75">
      <c r="M3338" s="59"/>
      <c r="N3338" s="59"/>
    </row>
    <row r="3339" spans="13:14" ht="12.75">
      <c r="M3339" s="59"/>
      <c r="N3339" s="59"/>
    </row>
    <row r="3340" spans="13:14" ht="12.75">
      <c r="M3340" s="59"/>
      <c r="N3340" s="59"/>
    </row>
    <row r="3341" spans="13:14" ht="12.75">
      <c r="M3341" s="59"/>
      <c r="N3341" s="59"/>
    </row>
    <row r="3342" spans="13:14" ht="12.75">
      <c r="M3342" s="59"/>
      <c r="N3342" s="59"/>
    </row>
    <row r="3343" spans="13:14" ht="12.75">
      <c r="M3343" s="59"/>
      <c r="N3343" s="59"/>
    </row>
    <row r="3344" spans="13:14" ht="12.75">
      <c r="M3344" s="59"/>
      <c r="N3344" s="59"/>
    </row>
    <row r="3345" spans="13:14" ht="12.75">
      <c r="M3345" s="59"/>
      <c r="N3345" s="59"/>
    </row>
    <row r="3346" spans="13:14" ht="12.75">
      <c r="M3346" s="59"/>
      <c r="N3346" s="59"/>
    </row>
    <row r="3347" spans="13:14" ht="12.75">
      <c r="M3347" s="59"/>
      <c r="N3347" s="59"/>
    </row>
    <row r="3348" spans="13:14" ht="12.75">
      <c r="M3348" s="59"/>
      <c r="N3348" s="59"/>
    </row>
    <row r="3349" spans="13:14" ht="12.75">
      <c r="M3349" s="59"/>
      <c r="N3349" s="59"/>
    </row>
    <row r="3350" spans="13:14" ht="12.75">
      <c r="M3350" s="59"/>
      <c r="N3350" s="59"/>
    </row>
    <row r="3351" spans="13:14" ht="12.75">
      <c r="M3351" s="59"/>
      <c r="N3351" s="59"/>
    </row>
    <row r="3352" spans="13:14" ht="12.75">
      <c r="M3352" s="59"/>
      <c r="N3352" s="59"/>
    </row>
    <row r="3353" spans="13:14" ht="12.75">
      <c r="M3353" s="59"/>
      <c r="N3353" s="59"/>
    </row>
    <row r="3354" spans="13:14" ht="12.75">
      <c r="M3354" s="59"/>
      <c r="N3354" s="59"/>
    </row>
    <row r="3355" spans="13:14" ht="12.75">
      <c r="M3355" s="59"/>
      <c r="N3355" s="59"/>
    </row>
    <row r="3356" spans="13:14" ht="12.75">
      <c r="M3356" s="59"/>
      <c r="N3356" s="59"/>
    </row>
    <row r="3357" spans="13:14" ht="12.75">
      <c r="M3357" s="59"/>
      <c r="N3357" s="59"/>
    </row>
    <row r="3358" spans="13:14" ht="12.75">
      <c r="M3358" s="59"/>
      <c r="N3358" s="59"/>
    </row>
    <row r="3359" spans="13:14" ht="12.75">
      <c r="M3359" s="59"/>
      <c r="N3359" s="59"/>
    </row>
    <row r="3360" spans="13:14" ht="12.75">
      <c r="M3360" s="59"/>
      <c r="N3360" s="59"/>
    </row>
    <row r="3361" spans="13:14" ht="12.75">
      <c r="M3361" s="59"/>
      <c r="N3361" s="59"/>
    </row>
    <row r="3362" spans="13:14" ht="12.75">
      <c r="M3362" s="59"/>
      <c r="N3362" s="59"/>
    </row>
    <row r="3363" spans="13:14" ht="12.75">
      <c r="M3363" s="59"/>
      <c r="N3363" s="59"/>
    </row>
    <row r="3364" spans="13:14" ht="12.75">
      <c r="M3364" s="59"/>
      <c r="N3364" s="59"/>
    </row>
    <row r="3365" spans="13:14" ht="12.75">
      <c r="M3365" s="59"/>
      <c r="N3365" s="59"/>
    </row>
    <row r="3366" spans="13:14" ht="12.75">
      <c r="M3366" s="59"/>
      <c r="N3366" s="59"/>
    </row>
    <row r="3367" spans="13:14" ht="12.75">
      <c r="M3367" s="59"/>
      <c r="N3367" s="59"/>
    </row>
    <row r="3368" spans="13:14" ht="12.75">
      <c r="M3368" s="59"/>
      <c r="N3368" s="59"/>
    </row>
    <row r="3369" spans="13:14" ht="12.75">
      <c r="M3369" s="59"/>
      <c r="N3369" s="59"/>
    </row>
    <row r="3370" spans="13:14" ht="12.75">
      <c r="M3370" s="59"/>
      <c r="N3370" s="59"/>
    </row>
    <row r="3371" spans="13:14" ht="12.75">
      <c r="M3371" s="59"/>
      <c r="N3371" s="59"/>
    </row>
    <row r="3372" spans="13:14" ht="12.75">
      <c r="M3372" s="59"/>
      <c r="N3372" s="59"/>
    </row>
    <row r="3373" spans="13:14" ht="12.75">
      <c r="M3373" s="59"/>
      <c r="N3373" s="59"/>
    </row>
    <row r="3374" spans="13:14" ht="12.75">
      <c r="M3374" s="59"/>
      <c r="N3374" s="59"/>
    </row>
    <row r="3375" spans="13:14" ht="12.75">
      <c r="M3375" s="59"/>
      <c r="N3375" s="59"/>
    </row>
    <row r="3376" spans="13:14" ht="12.75">
      <c r="M3376" s="59"/>
      <c r="N3376" s="59"/>
    </row>
    <row r="3377" spans="13:14" ht="12.75">
      <c r="M3377" s="59"/>
      <c r="N3377" s="59"/>
    </row>
    <row r="3378" spans="13:14" ht="12.75">
      <c r="M3378" s="59"/>
      <c r="N3378" s="59"/>
    </row>
    <row r="3379" spans="13:14" ht="12.75">
      <c r="M3379" s="59"/>
      <c r="N3379" s="59"/>
    </row>
    <row r="3380" spans="13:14" ht="12.75">
      <c r="M3380" s="59"/>
      <c r="N3380" s="59"/>
    </row>
    <row r="3381" spans="13:14" ht="12.75">
      <c r="M3381" s="59"/>
      <c r="N3381" s="59"/>
    </row>
    <row r="3382" spans="13:14" ht="12.75">
      <c r="M3382" s="59"/>
      <c r="N3382" s="59"/>
    </row>
    <row r="3383" spans="13:14" ht="12.75">
      <c r="M3383" s="59"/>
      <c r="N3383" s="59"/>
    </row>
    <row r="3384" spans="13:14" ht="12.75">
      <c r="M3384" s="59"/>
      <c r="N3384" s="59"/>
    </row>
    <row r="3385" spans="13:14" ht="12.75">
      <c r="M3385" s="59"/>
      <c r="N3385" s="59"/>
    </row>
    <row r="3386" spans="13:14" ht="12.75">
      <c r="M3386" s="59"/>
      <c r="N3386" s="59"/>
    </row>
    <row r="3387" spans="13:14" ht="12.75">
      <c r="M3387" s="59"/>
      <c r="N3387" s="59"/>
    </row>
    <row r="3388" spans="13:14" ht="12.75">
      <c r="M3388" s="59"/>
      <c r="N3388" s="59"/>
    </row>
    <row r="3389" spans="13:14" ht="12.75">
      <c r="M3389" s="59"/>
      <c r="N3389" s="59"/>
    </row>
    <row r="3390" spans="13:14" ht="12.75">
      <c r="M3390" s="59"/>
      <c r="N3390" s="59"/>
    </row>
    <row r="3391" spans="13:14" ht="12.75">
      <c r="M3391" s="59"/>
      <c r="N3391" s="59"/>
    </row>
    <row r="3392" spans="13:14" ht="12.75">
      <c r="M3392" s="59"/>
      <c r="N3392" s="59"/>
    </row>
    <row r="3393" spans="13:14" ht="12.75">
      <c r="M3393" s="59"/>
      <c r="N3393" s="59"/>
    </row>
    <row r="3394" spans="13:14" ht="12.75">
      <c r="M3394" s="59"/>
      <c r="N3394" s="59"/>
    </row>
    <row r="3395" spans="13:14" ht="12.75">
      <c r="M3395" s="59"/>
      <c r="N3395" s="59"/>
    </row>
    <row r="3396" spans="13:14" ht="12.75">
      <c r="M3396" s="59"/>
      <c r="N3396" s="59"/>
    </row>
    <row r="3397" spans="13:14" ht="12.75">
      <c r="M3397" s="59"/>
      <c r="N3397" s="59"/>
    </row>
    <row r="3398" spans="13:14" ht="12.75">
      <c r="M3398" s="59"/>
      <c r="N3398" s="59"/>
    </row>
    <row r="3399" spans="13:14" ht="12.75">
      <c r="M3399" s="59"/>
      <c r="N3399" s="59"/>
    </row>
    <row r="3400" spans="13:14" ht="12.75">
      <c r="M3400" s="59"/>
      <c r="N3400" s="59"/>
    </row>
    <row r="3401" spans="13:14" ht="12.75">
      <c r="M3401" s="59"/>
      <c r="N3401" s="59"/>
    </row>
    <row r="3402" spans="13:14" ht="12.75">
      <c r="M3402" s="59"/>
      <c r="N3402" s="59"/>
    </row>
    <row r="3403" spans="13:14" ht="12.75">
      <c r="M3403" s="59"/>
      <c r="N3403" s="59"/>
    </row>
    <row r="3404" spans="13:14" ht="12.75">
      <c r="M3404" s="59"/>
      <c r="N3404" s="59"/>
    </row>
    <row r="3405" spans="13:14" ht="12.75">
      <c r="M3405" s="59"/>
      <c r="N3405" s="59"/>
    </row>
    <row r="3406" spans="13:14" ht="12.75">
      <c r="M3406" s="59"/>
      <c r="N3406" s="59"/>
    </row>
    <row r="3407" spans="13:14" ht="12.75">
      <c r="M3407" s="59"/>
      <c r="N3407" s="59"/>
    </row>
    <row r="3408" spans="13:14" ht="12.75">
      <c r="M3408" s="59"/>
      <c r="N3408" s="59"/>
    </row>
    <row r="3409" spans="13:14" ht="12.75">
      <c r="M3409" s="59"/>
      <c r="N3409" s="59"/>
    </row>
    <row r="3410" spans="13:14" ht="12.75">
      <c r="M3410" s="59"/>
      <c r="N3410" s="59"/>
    </row>
    <row r="3411" spans="13:14" ht="12.75">
      <c r="M3411" s="59"/>
      <c r="N3411" s="59"/>
    </row>
    <row r="3412" spans="13:14" ht="12.75">
      <c r="M3412" s="59"/>
      <c r="N3412" s="59"/>
    </row>
    <row r="3413" spans="13:14" ht="12.75">
      <c r="M3413" s="59"/>
      <c r="N3413" s="59"/>
    </row>
    <row r="3414" spans="13:14" ht="12.75">
      <c r="M3414" s="59"/>
      <c r="N3414" s="59"/>
    </row>
    <row r="3415" spans="13:14" ht="12.75">
      <c r="M3415" s="59"/>
      <c r="N3415" s="59"/>
    </row>
    <row r="3416" spans="13:14" ht="12.75">
      <c r="M3416" s="59"/>
      <c r="N3416" s="59"/>
    </row>
    <row r="3417" spans="13:14" ht="12.75">
      <c r="M3417" s="59"/>
      <c r="N3417" s="59"/>
    </row>
    <row r="3418" spans="13:14" ht="12.75">
      <c r="M3418" s="59"/>
      <c r="N3418" s="59"/>
    </row>
    <row r="3419" spans="13:14" ht="12.75">
      <c r="M3419" s="59"/>
      <c r="N3419" s="59"/>
    </row>
    <row r="3420" spans="13:14" ht="12.75">
      <c r="M3420" s="59"/>
      <c r="N3420" s="59"/>
    </row>
    <row r="3421" spans="13:14" ht="12.75">
      <c r="M3421" s="59"/>
      <c r="N3421" s="59"/>
    </row>
    <row r="3422" spans="13:14" ht="12.75">
      <c r="M3422" s="59"/>
      <c r="N3422" s="59"/>
    </row>
    <row r="3423" spans="13:14" ht="12.75">
      <c r="M3423" s="59"/>
      <c r="N3423" s="59"/>
    </row>
    <row r="3424" spans="13:14" ht="12.75">
      <c r="M3424" s="59"/>
      <c r="N3424" s="59"/>
    </row>
    <row r="3425" spans="13:14" ht="12.75">
      <c r="M3425" s="59"/>
      <c r="N3425" s="59"/>
    </row>
    <row r="3426" spans="13:14" ht="12.75">
      <c r="M3426" s="59"/>
      <c r="N3426" s="59"/>
    </row>
    <row r="3427" spans="13:14" ht="12.75">
      <c r="M3427" s="59"/>
      <c r="N3427" s="59"/>
    </row>
    <row r="3428" spans="13:14" ht="12.75">
      <c r="M3428" s="59"/>
      <c r="N3428" s="59"/>
    </row>
    <row r="3429" spans="13:14" ht="12.75">
      <c r="M3429" s="59"/>
      <c r="N3429" s="59"/>
    </row>
    <row r="3430" spans="13:14" ht="12.75">
      <c r="M3430" s="59"/>
      <c r="N3430" s="59"/>
    </row>
    <row r="3431" spans="13:14" ht="12.75">
      <c r="M3431" s="59"/>
      <c r="N3431" s="59"/>
    </row>
    <row r="3432" spans="13:14" ht="12.75">
      <c r="M3432" s="59"/>
      <c r="N3432" s="59"/>
    </row>
    <row r="3433" spans="13:14" ht="12.75">
      <c r="M3433" s="59"/>
      <c r="N3433" s="59"/>
    </row>
    <row r="3434" spans="13:14" ht="12.75">
      <c r="M3434" s="59"/>
      <c r="N3434" s="59"/>
    </row>
    <row r="3435" spans="13:14" ht="12.75">
      <c r="M3435" s="59"/>
      <c r="N3435" s="59"/>
    </row>
    <row r="3436" spans="13:14" ht="12.75">
      <c r="M3436" s="59"/>
      <c r="N3436" s="59"/>
    </row>
    <row r="3437" spans="13:14" ht="12.75">
      <c r="M3437" s="59"/>
      <c r="N3437" s="59"/>
    </row>
    <row r="3438" spans="13:14" ht="12.75">
      <c r="M3438" s="59"/>
      <c r="N3438" s="59"/>
    </row>
    <row r="3439" spans="13:14" ht="12.75">
      <c r="M3439" s="59"/>
      <c r="N3439" s="59"/>
    </row>
    <row r="3440" spans="13:14" ht="12.75">
      <c r="M3440" s="59"/>
      <c r="N3440" s="59"/>
    </row>
    <row r="3441" spans="13:14" ht="12.75">
      <c r="M3441" s="59"/>
      <c r="N3441" s="59"/>
    </row>
    <row r="3442" spans="13:14" ht="12.75">
      <c r="M3442" s="59"/>
      <c r="N3442" s="59"/>
    </row>
    <row r="3443" spans="13:14" ht="12.75">
      <c r="M3443" s="59"/>
      <c r="N3443" s="59"/>
    </row>
    <row r="3444" spans="13:14" ht="12.75">
      <c r="M3444" s="59"/>
      <c r="N3444" s="59"/>
    </row>
    <row r="3445" spans="13:14" ht="12.75">
      <c r="M3445" s="59"/>
      <c r="N3445" s="59"/>
    </row>
    <row r="3446" spans="13:14" ht="12.75">
      <c r="M3446" s="59"/>
      <c r="N3446" s="59"/>
    </row>
    <row r="3447" spans="13:14" ht="12.75">
      <c r="M3447" s="59"/>
      <c r="N3447" s="59"/>
    </row>
    <row r="3448" spans="13:14" ht="12.75">
      <c r="M3448" s="59"/>
      <c r="N3448" s="59"/>
    </row>
    <row r="3449" spans="13:14" ht="12.75">
      <c r="M3449" s="59"/>
      <c r="N3449" s="59"/>
    </row>
    <row r="3450" spans="13:14" ht="12.75">
      <c r="M3450" s="59"/>
      <c r="N3450" s="59"/>
    </row>
    <row r="3451" spans="13:14" ht="12.75">
      <c r="M3451" s="59"/>
      <c r="N3451" s="59"/>
    </row>
    <row r="3452" spans="13:14" ht="12.75">
      <c r="M3452" s="59"/>
      <c r="N3452" s="59"/>
    </row>
    <row r="3453" spans="13:14" ht="12.75">
      <c r="M3453" s="59"/>
      <c r="N3453" s="59"/>
    </row>
    <row r="3454" spans="13:14" ht="12.75">
      <c r="M3454" s="59"/>
      <c r="N3454" s="59"/>
    </row>
    <row r="3455" spans="13:14" ht="12.75">
      <c r="M3455" s="59"/>
      <c r="N3455" s="59"/>
    </row>
    <row r="3456" spans="13:14" ht="12.75">
      <c r="M3456" s="59"/>
      <c r="N3456" s="59"/>
    </row>
    <row r="3457" spans="13:14" ht="12.75">
      <c r="M3457" s="59"/>
      <c r="N3457" s="59"/>
    </row>
    <row r="3458" spans="13:14" ht="12.75">
      <c r="M3458" s="59"/>
      <c r="N3458" s="59"/>
    </row>
    <row r="3459" spans="13:14" ht="12.75">
      <c r="M3459" s="59"/>
      <c r="N3459" s="59"/>
    </row>
    <row r="3460" spans="13:14" ht="12.75">
      <c r="M3460" s="59"/>
      <c r="N3460" s="59"/>
    </row>
    <row r="3461" spans="13:14" ht="12.75">
      <c r="M3461" s="59"/>
      <c r="N3461" s="59"/>
    </row>
    <row r="3462" spans="13:14" ht="12.75">
      <c r="M3462" s="59"/>
      <c r="N3462" s="59"/>
    </row>
    <row r="3463" spans="13:14" ht="12.75">
      <c r="M3463" s="59"/>
      <c r="N3463" s="59"/>
    </row>
    <row r="3464" spans="13:14" ht="12.75">
      <c r="M3464" s="59"/>
      <c r="N3464" s="59"/>
    </row>
    <row r="3465" spans="13:14" ht="12.75">
      <c r="M3465" s="59"/>
      <c r="N3465" s="59"/>
    </row>
    <row r="3466" spans="13:14" ht="12.75">
      <c r="M3466" s="59"/>
      <c r="N3466" s="59"/>
    </row>
    <row r="3467" spans="13:14" ht="12.75">
      <c r="M3467" s="59"/>
      <c r="N3467" s="59"/>
    </row>
    <row r="3468" spans="13:14" ht="12.75">
      <c r="M3468" s="59"/>
      <c r="N3468" s="59"/>
    </row>
    <row r="3469" spans="13:14" ht="12.75">
      <c r="M3469" s="59"/>
      <c r="N3469" s="59"/>
    </row>
    <row r="3470" spans="13:14" ht="12.75">
      <c r="M3470" s="59"/>
      <c r="N3470" s="59"/>
    </row>
    <row r="3471" spans="13:14" ht="12.75">
      <c r="M3471" s="59"/>
      <c r="N3471" s="59"/>
    </row>
    <row r="3472" spans="13:14" ht="12.75">
      <c r="M3472" s="59"/>
      <c r="N3472" s="59"/>
    </row>
    <row r="3473" spans="13:14" ht="12.75">
      <c r="M3473" s="59"/>
      <c r="N3473" s="59"/>
    </row>
    <row r="3474" spans="13:14" ht="12.75">
      <c r="M3474" s="59"/>
      <c r="N3474" s="59"/>
    </row>
    <row r="3475" spans="13:14" ht="12.75">
      <c r="M3475" s="59"/>
      <c r="N3475" s="59"/>
    </row>
    <row r="3476" spans="13:14" ht="12.75">
      <c r="M3476" s="59"/>
      <c r="N3476" s="59"/>
    </row>
    <row r="3477" spans="13:14" ht="12.75">
      <c r="M3477" s="59"/>
      <c r="N3477" s="59"/>
    </row>
    <row r="3478" spans="13:14" ht="12.75">
      <c r="M3478" s="59"/>
      <c r="N3478" s="59"/>
    </row>
    <row r="3479" spans="13:14" ht="12.75">
      <c r="M3479" s="59"/>
      <c r="N3479" s="59"/>
    </row>
    <row r="3480" spans="13:14" ht="12.75">
      <c r="M3480" s="59"/>
      <c r="N3480" s="59"/>
    </row>
    <row r="3481" spans="13:14" ht="12.75">
      <c r="M3481" s="59"/>
      <c r="N3481" s="59"/>
    </row>
    <row r="3482" spans="13:14" ht="12.75">
      <c r="M3482" s="59"/>
      <c r="N3482" s="59"/>
    </row>
    <row r="3483" spans="13:14" ht="12.75">
      <c r="M3483" s="59"/>
      <c r="N3483" s="59"/>
    </row>
    <row r="3484" spans="13:14" ht="12.75">
      <c r="M3484" s="59"/>
      <c r="N3484" s="59"/>
    </row>
    <row r="3485" spans="13:14" ht="12.75">
      <c r="M3485" s="59"/>
      <c r="N3485" s="59"/>
    </row>
    <row r="3486" spans="13:14" ht="12.75">
      <c r="M3486" s="59"/>
      <c r="N3486" s="59"/>
    </row>
    <row r="3487" spans="13:14" ht="12.75">
      <c r="M3487" s="59"/>
      <c r="N3487" s="59"/>
    </row>
    <row r="3488" spans="13:14" ht="12.75">
      <c r="M3488" s="59"/>
      <c r="N3488" s="59"/>
    </row>
    <row r="3489" spans="13:14" ht="12.75">
      <c r="M3489" s="59"/>
      <c r="N3489" s="59"/>
    </row>
    <row r="3490" spans="13:14" ht="12.75">
      <c r="M3490" s="59"/>
      <c r="N3490" s="59"/>
    </row>
    <row r="3491" spans="13:14" ht="12.75">
      <c r="M3491" s="59"/>
      <c r="N3491" s="59"/>
    </row>
    <row r="3492" spans="13:14" ht="12.75">
      <c r="M3492" s="59"/>
      <c r="N3492" s="59"/>
    </row>
    <row r="3493" spans="13:14" ht="12.75">
      <c r="M3493" s="59"/>
      <c r="N3493" s="59"/>
    </row>
    <row r="3494" spans="13:14" ht="12.75">
      <c r="M3494" s="59"/>
      <c r="N3494" s="59"/>
    </row>
    <row r="3495" spans="13:14" ht="12.75">
      <c r="M3495" s="59"/>
      <c r="N3495" s="59"/>
    </row>
    <row r="3496" spans="13:14" ht="12.75">
      <c r="M3496" s="59"/>
      <c r="N3496" s="59"/>
    </row>
    <row r="3497" spans="13:14" ht="12.75">
      <c r="M3497" s="59"/>
      <c r="N3497" s="59"/>
    </row>
    <row r="3498" spans="13:14" ht="12.75">
      <c r="M3498" s="59"/>
      <c r="N3498" s="59"/>
    </row>
    <row r="3499" spans="13:14" ht="12.75">
      <c r="M3499" s="59"/>
      <c r="N3499" s="59"/>
    </row>
    <row r="3500" spans="13:14" ht="12.75">
      <c r="M3500" s="59"/>
      <c r="N3500" s="59"/>
    </row>
    <row r="3501" spans="13:14" ht="12.75">
      <c r="M3501" s="59"/>
      <c r="N3501" s="59"/>
    </row>
    <row r="3502" spans="13:14" ht="12.75">
      <c r="M3502" s="59"/>
      <c r="N3502" s="59"/>
    </row>
    <row r="3503" spans="13:14" ht="12.75">
      <c r="M3503" s="59"/>
      <c r="N3503" s="59"/>
    </row>
    <row r="3504" spans="13:14" ht="12.75">
      <c r="M3504" s="59"/>
      <c r="N3504" s="59"/>
    </row>
    <row r="3505" spans="13:14" ht="12.75">
      <c r="M3505" s="59"/>
      <c r="N3505" s="59"/>
    </row>
    <row r="3506" spans="13:14" ht="12.75">
      <c r="M3506" s="59"/>
      <c r="N3506" s="59"/>
    </row>
    <row r="3507" spans="13:14" ht="12.75">
      <c r="M3507" s="59"/>
      <c r="N3507" s="59"/>
    </row>
    <row r="3508" spans="13:14" ht="12.75">
      <c r="M3508" s="59"/>
      <c r="N3508" s="59"/>
    </row>
    <row r="3509" spans="13:14" ht="12.75">
      <c r="M3509" s="59"/>
      <c r="N3509" s="59"/>
    </row>
    <row r="3510" spans="13:14" ht="12.75">
      <c r="M3510" s="59"/>
      <c r="N3510" s="59"/>
    </row>
    <row r="3511" spans="13:14" ht="12.75">
      <c r="M3511" s="59"/>
      <c r="N3511" s="59"/>
    </row>
    <row r="3512" spans="13:14" ht="12.75">
      <c r="M3512" s="59"/>
      <c r="N3512" s="59"/>
    </row>
    <row r="3513" spans="13:14" ht="12.75">
      <c r="M3513" s="59"/>
      <c r="N3513" s="59"/>
    </row>
    <row r="3514" spans="13:14" ht="12.75">
      <c r="M3514" s="59"/>
      <c r="N3514" s="59"/>
    </row>
    <row r="3515" spans="13:14" ht="12.75">
      <c r="M3515" s="59"/>
      <c r="N3515" s="59"/>
    </row>
    <row r="3516" spans="13:14" ht="12.75">
      <c r="M3516" s="59"/>
      <c r="N3516" s="59"/>
    </row>
    <row r="3517" spans="13:14" ht="12.75">
      <c r="M3517" s="59"/>
      <c r="N3517" s="59"/>
    </row>
    <row r="3518" spans="13:14" ht="12.75">
      <c r="M3518" s="59"/>
      <c r="N3518" s="59"/>
    </row>
    <row r="3519" spans="13:14" ht="12.75">
      <c r="M3519" s="59"/>
      <c r="N3519" s="59"/>
    </row>
    <row r="3520" spans="13:14" ht="12.75">
      <c r="M3520" s="59"/>
      <c r="N3520" s="59"/>
    </row>
    <row r="3521" spans="13:14" ht="12.75">
      <c r="M3521" s="59"/>
      <c r="N3521" s="59"/>
    </row>
    <row r="3522" spans="13:14" ht="12.75">
      <c r="M3522" s="59"/>
      <c r="N3522" s="59"/>
    </row>
    <row r="3523" spans="13:14" ht="12.75">
      <c r="M3523" s="59"/>
      <c r="N3523" s="59"/>
    </row>
    <row r="3524" spans="13:14" ht="12.75">
      <c r="M3524" s="59"/>
      <c r="N3524" s="59"/>
    </row>
    <row r="3525" spans="13:14" ht="12.75">
      <c r="M3525" s="59"/>
      <c r="N3525" s="59"/>
    </row>
    <row r="3526" spans="13:14" ht="12.75">
      <c r="M3526" s="59"/>
      <c r="N3526" s="59"/>
    </row>
    <row r="3527" spans="13:14" ht="12.75">
      <c r="M3527" s="59"/>
      <c r="N3527" s="59"/>
    </row>
    <row r="3528" spans="13:14" ht="12.75">
      <c r="M3528" s="59"/>
      <c r="N3528" s="59"/>
    </row>
    <row r="3529" spans="13:14" ht="12.75">
      <c r="M3529" s="59"/>
      <c r="N3529" s="59"/>
    </row>
    <row r="3530" spans="13:14" ht="12.75">
      <c r="M3530" s="59"/>
      <c r="N3530" s="59"/>
    </row>
    <row r="3531" spans="13:14" ht="12.75">
      <c r="M3531" s="59"/>
      <c r="N3531" s="59"/>
    </row>
    <row r="3532" spans="13:14" ht="12.75">
      <c r="M3532" s="59"/>
      <c r="N3532" s="59"/>
    </row>
    <row r="3533" spans="13:14" ht="12.75">
      <c r="M3533" s="59"/>
      <c r="N3533" s="59"/>
    </row>
    <row r="3534" spans="13:14" ht="12.75">
      <c r="M3534" s="59"/>
      <c r="N3534" s="59"/>
    </row>
    <row r="3535" spans="13:14" ht="12.75">
      <c r="M3535" s="59"/>
      <c r="N3535" s="59"/>
    </row>
    <row r="3536" spans="13:14" ht="12.75">
      <c r="M3536" s="59"/>
      <c r="N3536" s="59"/>
    </row>
    <row r="3537" spans="13:14" ht="12.75">
      <c r="M3537" s="59"/>
      <c r="N3537" s="59"/>
    </row>
    <row r="3538" spans="13:14" ht="12.75">
      <c r="M3538" s="59"/>
      <c r="N3538" s="59"/>
    </row>
    <row r="3539" spans="13:14" ht="12.75">
      <c r="M3539" s="59"/>
      <c r="N3539" s="59"/>
    </row>
    <row r="3540" spans="13:14" ht="12.75">
      <c r="M3540" s="59"/>
      <c r="N3540" s="59"/>
    </row>
    <row r="3541" spans="13:14" ht="12.75">
      <c r="M3541" s="59"/>
      <c r="N3541" s="59"/>
    </row>
    <row r="3542" spans="13:14" ht="12.75">
      <c r="M3542" s="59"/>
      <c r="N3542" s="59"/>
    </row>
    <row r="3543" spans="13:14" ht="12.75">
      <c r="M3543" s="59"/>
      <c r="N3543" s="59"/>
    </row>
    <row r="3544" spans="13:14" ht="12.75">
      <c r="M3544" s="59"/>
      <c r="N3544" s="59"/>
    </row>
    <row r="3545" spans="13:14" ht="12.75">
      <c r="M3545" s="59"/>
      <c r="N3545" s="59"/>
    </row>
    <row r="3546" spans="13:14" ht="12.75">
      <c r="M3546" s="59"/>
      <c r="N3546" s="59"/>
    </row>
    <row r="3547" spans="13:14" ht="12.75">
      <c r="M3547" s="59"/>
      <c r="N3547" s="59"/>
    </row>
    <row r="3548" spans="13:14" ht="12.75">
      <c r="M3548" s="59"/>
      <c r="N3548" s="59"/>
    </row>
    <row r="3549" spans="13:14" ht="12.75">
      <c r="M3549" s="59"/>
      <c r="N3549" s="59"/>
    </row>
    <row r="3550" spans="13:14" ht="12.75">
      <c r="M3550" s="59"/>
      <c r="N3550" s="59"/>
    </row>
    <row r="3551" spans="13:14" ht="12.75">
      <c r="M3551" s="59"/>
      <c r="N3551" s="59"/>
    </row>
    <row r="3552" spans="13:14" ht="12.75">
      <c r="M3552" s="59"/>
      <c r="N3552" s="59"/>
    </row>
    <row r="3553" spans="13:14" ht="12.75">
      <c r="M3553" s="59"/>
      <c r="N3553" s="59"/>
    </row>
    <row r="3554" spans="13:14" ht="12.75">
      <c r="M3554" s="59"/>
      <c r="N3554" s="59"/>
    </row>
    <row r="3555" spans="13:14" ht="12.75">
      <c r="M3555" s="59"/>
      <c r="N3555" s="59"/>
    </row>
    <row r="3556" spans="13:14" ht="12.75">
      <c r="M3556" s="59"/>
      <c r="N3556" s="59"/>
    </row>
    <row r="3557" spans="13:14" ht="12.75">
      <c r="M3557" s="59"/>
      <c r="N3557" s="59"/>
    </row>
    <row r="3558" spans="13:14" ht="12.75">
      <c r="M3558" s="59"/>
      <c r="N3558" s="59"/>
    </row>
    <row r="3559" spans="13:14" ht="12.75">
      <c r="M3559" s="59"/>
      <c r="N3559" s="59"/>
    </row>
    <row r="3560" spans="13:14" ht="12.75">
      <c r="M3560" s="59"/>
      <c r="N3560" s="59"/>
    </row>
    <row r="3561" spans="13:14" ht="12.75">
      <c r="M3561" s="59"/>
      <c r="N3561" s="59"/>
    </row>
    <row r="3562" spans="13:14" ht="12.75">
      <c r="M3562" s="59"/>
      <c r="N3562" s="59"/>
    </row>
    <row r="3563" spans="13:14" ht="12.75">
      <c r="M3563" s="59"/>
      <c r="N3563" s="59"/>
    </row>
    <row r="3564" spans="13:14" ht="12.75">
      <c r="M3564" s="59"/>
      <c r="N3564" s="59"/>
    </row>
    <row r="3565" spans="13:14" ht="12.75">
      <c r="M3565" s="59"/>
      <c r="N3565" s="59"/>
    </row>
    <row r="3566" spans="13:14" ht="12.75">
      <c r="M3566" s="59"/>
      <c r="N3566" s="59"/>
    </row>
    <row r="3567" spans="13:14" ht="12.75">
      <c r="M3567" s="59"/>
      <c r="N3567" s="59"/>
    </row>
    <row r="3568" spans="13:14" ht="12.75">
      <c r="M3568" s="59"/>
      <c r="N3568" s="59"/>
    </row>
    <row r="3569" spans="13:14" ht="12.75">
      <c r="M3569" s="59"/>
      <c r="N3569" s="59"/>
    </row>
    <row r="3570" spans="13:14" ht="12.75">
      <c r="M3570" s="59"/>
      <c r="N3570" s="59"/>
    </row>
    <row r="3571" spans="13:14" ht="12.75">
      <c r="M3571" s="59"/>
      <c r="N3571" s="59"/>
    </row>
    <row r="3572" spans="13:14" ht="12.75">
      <c r="M3572" s="59"/>
      <c r="N3572" s="59"/>
    </row>
    <row r="3573" spans="13:14" ht="12.75">
      <c r="M3573" s="59"/>
      <c r="N3573" s="59"/>
    </row>
    <row r="3574" spans="13:14" ht="12.75">
      <c r="M3574" s="59"/>
      <c r="N3574" s="59"/>
    </row>
    <row r="3575" spans="13:14" ht="12.75">
      <c r="M3575" s="59"/>
      <c r="N3575" s="59"/>
    </row>
    <row r="3576" spans="13:14" ht="12.75">
      <c r="M3576" s="59"/>
      <c r="N3576" s="59"/>
    </row>
    <row r="3577" spans="13:14" ht="12.75">
      <c r="M3577" s="59"/>
      <c r="N3577" s="59"/>
    </row>
    <row r="3578" spans="13:14" ht="12.75">
      <c r="M3578" s="59"/>
      <c r="N3578" s="59"/>
    </row>
    <row r="3579" spans="13:14" ht="12.75">
      <c r="M3579" s="59"/>
      <c r="N3579" s="59"/>
    </row>
    <row r="3580" spans="13:14" ht="12.75">
      <c r="M3580" s="59"/>
      <c r="N3580" s="59"/>
    </row>
    <row r="3581" spans="13:14" ht="12.75">
      <c r="M3581" s="59"/>
      <c r="N3581" s="59"/>
    </row>
    <row r="3582" spans="13:14" ht="12.75">
      <c r="M3582" s="59"/>
      <c r="N3582" s="59"/>
    </row>
    <row r="3583" spans="13:14" ht="12.75">
      <c r="M3583" s="59"/>
      <c r="N3583" s="59"/>
    </row>
    <row r="3584" spans="13:14" ht="12.75">
      <c r="M3584" s="59"/>
      <c r="N3584" s="59"/>
    </row>
    <row r="3585" spans="13:14" ht="12.75">
      <c r="M3585" s="59"/>
      <c r="N3585" s="59"/>
    </row>
    <row r="3586" spans="13:14" ht="12.75">
      <c r="M3586" s="59"/>
      <c r="N3586" s="59"/>
    </row>
    <row r="3587" spans="13:14" ht="12.75">
      <c r="M3587" s="59"/>
      <c r="N3587" s="59"/>
    </row>
    <row r="3588" spans="13:14" ht="12.75">
      <c r="M3588" s="59"/>
      <c r="N3588" s="59"/>
    </row>
    <row r="3589" spans="13:14" ht="12.75">
      <c r="M3589" s="59"/>
      <c r="N3589" s="59"/>
    </row>
    <row r="3590" spans="13:14" ht="12.75">
      <c r="M3590" s="59"/>
      <c r="N3590" s="59"/>
    </row>
    <row r="3591" spans="13:14" ht="12.75">
      <c r="M3591" s="59"/>
      <c r="N3591" s="59"/>
    </row>
    <row r="3592" spans="13:14" ht="12.75">
      <c r="M3592" s="59"/>
      <c r="N3592" s="59"/>
    </row>
    <row r="3593" spans="13:14" ht="12.75">
      <c r="M3593" s="59"/>
      <c r="N3593" s="59"/>
    </row>
    <row r="3594" spans="13:14" ht="12.75">
      <c r="M3594" s="59"/>
      <c r="N3594" s="59"/>
    </row>
    <row r="3595" spans="13:14" ht="12.75">
      <c r="M3595" s="59"/>
      <c r="N3595" s="59"/>
    </row>
    <row r="3596" spans="13:14" ht="12.75">
      <c r="M3596" s="59"/>
      <c r="N3596" s="59"/>
    </row>
    <row r="3597" spans="13:14" ht="12.75">
      <c r="M3597" s="59"/>
      <c r="N3597" s="59"/>
    </row>
    <row r="3598" spans="13:14" ht="12.75">
      <c r="M3598" s="59"/>
      <c r="N3598" s="59"/>
    </row>
    <row r="3599" spans="13:14" ht="12.75">
      <c r="M3599" s="59"/>
      <c r="N3599" s="59"/>
    </row>
    <row r="3600" spans="13:14" ht="12.75">
      <c r="M3600" s="59"/>
      <c r="N3600" s="59"/>
    </row>
    <row r="3601" spans="13:14" ht="12.75">
      <c r="M3601" s="59"/>
      <c r="N3601" s="59"/>
    </row>
    <row r="3602" spans="13:14" ht="12.75">
      <c r="M3602" s="59"/>
      <c r="N3602" s="59"/>
    </row>
    <row r="3603" spans="13:14" ht="12.75">
      <c r="M3603" s="59"/>
      <c r="N3603" s="59"/>
    </row>
    <row r="3604" spans="13:14" ht="12.75">
      <c r="M3604" s="59"/>
      <c r="N3604" s="59"/>
    </row>
    <row r="3605" spans="13:14" ht="12.75">
      <c r="M3605" s="59"/>
      <c r="N3605" s="59"/>
    </row>
    <row r="3606" spans="13:14" ht="12.75">
      <c r="M3606" s="59"/>
      <c r="N3606" s="59"/>
    </row>
    <row r="3607" spans="13:14" ht="12.75">
      <c r="M3607" s="59"/>
      <c r="N3607" s="59"/>
    </row>
    <row r="3608" spans="13:14" ht="12.75">
      <c r="M3608" s="59"/>
      <c r="N3608" s="59"/>
    </row>
    <row r="3609" spans="13:14" ht="12.75">
      <c r="M3609" s="59"/>
      <c r="N3609" s="59"/>
    </row>
    <row r="3610" spans="13:14" ht="12.75">
      <c r="M3610" s="59"/>
      <c r="N3610" s="59"/>
    </row>
    <row r="3611" spans="13:14" ht="12.75">
      <c r="M3611" s="59"/>
      <c r="N3611" s="59"/>
    </row>
    <row r="3612" spans="13:14" ht="12.75">
      <c r="M3612" s="59"/>
      <c r="N3612" s="59"/>
    </row>
    <row r="3613" spans="13:14" ht="12.75">
      <c r="M3613" s="59"/>
      <c r="N3613" s="59"/>
    </row>
    <row r="3614" spans="13:14" ht="12.75">
      <c r="M3614" s="59"/>
      <c r="N3614" s="59"/>
    </row>
    <row r="3615" spans="13:14" ht="12.75">
      <c r="M3615" s="59"/>
      <c r="N3615" s="59"/>
    </row>
    <row r="3616" spans="13:14" ht="12.75">
      <c r="M3616" s="59"/>
      <c r="N3616" s="59"/>
    </row>
    <row r="3617" spans="13:14" ht="12.75">
      <c r="M3617" s="59"/>
      <c r="N3617" s="59"/>
    </row>
    <row r="3618" spans="13:14" ht="12.75">
      <c r="M3618" s="59"/>
      <c r="N3618" s="59"/>
    </row>
    <row r="3619" spans="13:14" ht="12.75">
      <c r="M3619" s="59"/>
      <c r="N3619" s="59"/>
    </row>
    <row r="3620" spans="13:14" ht="12.75">
      <c r="M3620" s="59"/>
      <c r="N3620" s="59"/>
    </row>
    <row r="3621" spans="13:14" ht="12.75">
      <c r="M3621" s="59"/>
      <c r="N3621" s="59"/>
    </row>
    <row r="3622" spans="13:14" ht="12.75">
      <c r="M3622" s="59"/>
      <c r="N3622" s="59"/>
    </row>
    <row r="3623" spans="13:14" ht="12.75">
      <c r="M3623" s="59"/>
      <c r="N3623" s="59"/>
    </row>
    <row r="3624" spans="13:14" ht="12.75">
      <c r="M3624" s="59"/>
      <c r="N3624" s="59"/>
    </row>
    <row r="3625" spans="13:14" ht="12.75">
      <c r="M3625" s="59"/>
      <c r="N3625" s="59"/>
    </row>
    <row r="3626" spans="13:14" ht="12.75">
      <c r="M3626" s="59"/>
      <c r="N3626" s="59"/>
    </row>
    <row r="3627" spans="13:14" ht="12.75">
      <c r="M3627" s="59"/>
      <c r="N3627" s="59"/>
    </row>
    <row r="3628" spans="13:14" ht="12.75">
      <c r="M3628" s="59"/>
      <c r="N3628" s="59"/>
    </row>
    <row r="3629" spans="13:14" ht="12.75">
      <c r="M3629" s="59"/>
      <c r="N3629" s="59"/>
    </row>
    <row r="3630" spans="13:14" ht="12.75">
      <c r="M3630" s="59"/>
      <c r="N3630" s="59"/>
    </row>
    <row r="3631" spans="13:14" ht="12.75">
      <c r="M3631" s="59"/>
      <c r="N3631" s="59"/>
    </row>
    <row r="3632" spans="13:14" ht="12.75">
      <c r="M3632" s="59"/>
      <c r="N3632" s="59"/>
    </row>
    <row r="3633" spans="13:14" ht="12.75">
      <c r="M3633" s="59"/>
      <c r="N3633" s="59"/>
    </row>
    <row r="3634" spans="13:14" ht="12.75">
      <c r="M3634" s="59"/>
      <c r="N3634" s="59"/>
    </row>
    <row r="3635" spans="13:14" ht="12.75">
      <c r="M3635" s="59"/>
      <c r="N3635" s="59"/>
    </row>
    <row r="3636" spans="13:14" ht="12.75">
      <c r="M3636" s="59"/>
      <c r="N3636" s="59"/>
    </row>
    <row r="3637" spans="13:14" ht="12.75">
      <c r="M3637" s="59"/>
      <c r="N3637" s="59"/>
    </row>
    <row r="3638" spans="13:14" ht="12.75">
      <c r="M3638" s="59"/>
      <c r="N3638" s="59"/>
    </row>
    <row r="3639" spans="13:14" ht="12.75">
      <c r="M3639" s="59"/>
      <c r="N3639" s="59"/>
    </row>
    <row r="3640" spans="13:14" ht="12.75">
      <c r="M3640" s="59"/>
      <c r="N3640" s="59"/>
    </row>
    <row r="3641" spans="13:14" ht="12.75">
      <c r="M3641" s="59"/>
      <c r="N3641" s="59"/>
    </row>
    <row r="3642" spans="13:14" ht="12.75">
      <c r="M3642" s="59"/>
      <c r="N3642" s="59"/>
    </row>
    <row r="3643" spans="13:14" ht="12.75">
      <c r="M3643" s="59"/>
      <c r="N3643" s="59"/>
    </row>
    <row r="3644" spans="13:14" ht="12.75">
      <c r="M3644" s="59"/>
      <c r="N3644" s="59"/>
    </row>
    <row r="3645" spans="13:14" ht="12.75">
      <c r="M3645" s="59"/>
      <c r="N3645" s="59"/>
    </row>
    <row r="3646" spans="13:14" ht="12.75">
      <c r="M3646" s="59"/>
      <c r="N3646" s="59"/>
    </row>
    <row r="3647" spans="13:14" ht="12.75">
      <c r="M3647" s="59"/>
      <c r="N3647" s="59"/>
    </row>
    <row r="3648" spans="13:14" ht="12.75">
      <c r="M3648" s="59"/>
      <c r="N3648" s="59"/>
    </row>
    <row r="3649" spans="13:14" ht="12.75">
      <c r="M3649" s="59"/>
      <c r="N3649" s="59"/>
    </row>
    <row r="3650" spans="13:14" ht="12.75">
      <c r="M3650" s="59"/>
      <c r="N3650" s="59"/>
    </row>
    <row r="3651" spans="13:14" ht="12.75">
      <c r="M3651" s="59"/>
      <c r="N3651" s="59"/>
    </row>
    <row r="3652" spans="13:14" ht="12.75">
      <c r="M3652" s="59"/>
      <c r="N3652" s="59"/>
    </row>
    <row r="3653" spans="13:14" ht="12.75">
      <c r="M3653" s="59"/>
      <c r="N3653" s="59"/>
    </row>
    <row r="3654" spans="13:14" ht="12.75">
      <c r="M3654" s="59"/>
      <c r="N3654" s="59"/>
    </row>
    <row r="3655" spans="13:14" ht="12.75">
      <c r="M3655" s="59"/>
      <c r="N3655" s="59"/>
    </row>
    <row r="3656" spans="13:14" ht="12.75">
      <c r="M3656" s="59"/>
      <c r="N3656" s="59"/>
    </row>
    <row r="3657" spans="13:14" ht="12.75">
      <c r="M3657" s="59"/>
      <c r="N3657" s="59"/>
    </row>
    <row r="3658" spans="13:14" ht="12.75">
      <c r="M3658" s="59"/>
      <c r="N3658" s="59"/>
    </row>
    <row r="3659" spans="13:14" ht="12.75">
      <c r="M3659" s="59"/>
      <c r="N3659" s="59"/>
    </row>
    <row r="3660" spans="13:14" ht="12.75">
      <c r="M3660" s="59"/>
      <c r="N3660" s="59"/>
    </row>
    <row r="3661" spans="13:14" ht="12.75">
      <c r="M3661" s="59"/>
      <c r="N3661" s="59"/>
    </row>
    <row r="3662" spans="13:14" ht="12.75">
      <c r="M3662" s="59"/>
      <c r="N3662" s="59"/>
    </row>
    <row r="3663" spans="13:14" ht="12.75">
      <c r="M3663" s="59"/>
      <c r="N3663" s="59"/>
    </row>
    <row r="3664" spans="13:14" ht="12.75">
      <c r="M3664" s="59"/>
      <c r="N3664" s="59"/>
    </row>
    <row r="3665" spans="13:14" ht="12.75">
      <c r="M3665" s="59"/>
      <c r="N3665" s="59"/>
    </row>
    <row r="3666" spans="13:14" ht="12.75">
      <c r="M3666" s="59"/>
      <c r="N3666" s="59"/>
    </row>
    <row r="3667" spans="13:14" ht="12.75">
      <c r="M3667" s="59"/>
      <c r="N3667" s="59"/>
    </row>
    <row r="3668" spans="13:14" ht="12.75">
      <c r="M3668" s="59"/>
      <c r="N3668" s="59"/>
    </row>
    <row r="3669" spans="13:14" ht="12.75">
      <c r="M3669" s="59"/>
      <c r="N3669" s="59"/>
    </row>
    <row r="3670" spans="13:14" ht="12.75">
      <c r="M3670" s="59"/>
      <c r="N3670" s="59"/>
    </row>
    <row r="3671" spans="13:14" ht="12.75">
      <c r="M3671" s="59"/>
      <c r="N3671" s="59"/>
    </row>
    <row r="3672" spans="13:14" ht="12.75">
      <c r="M3672" s="59"/>
      <c r="N3672" s="59"/>
    </row>
    <row r="3673" spans="13:14" ht="12.75">
      <c r="M3673" s="59"/>
      <c r="N3673" s="59"/>
    </row>
    <row r="3674" spans="13:14" ht="12.75">
      <c r="M3674" s="59"/>
      <c r="N3674" s="59"/>
    </row>
    <row r="3675" spans="13:14" ht="12.75">
      <c r="M3675" s="59"/>
      <c r="N3675" s="59"/>
    </row>
    <row r="3676" spans="13:14" ht="12.75">
      <c r="M3676" s="59"/>
      <c r="N3676" s="59"/>
    </row>
    <row r="3677" spans="13:14" ht="12.75">
      <c r="M3677" s="59"/>
      <c r="N3677" s="59"/>
    </row>
    <row r="3678" spans="13:14" ht="12.75">
      <c r="M3678" s="59"/>
      <c r="N3678" s="59"/>
    </row>
    <row r="3679" spans="13:14" ht="12.75">
      <c r="M3679" s="59"/>
      <c r="N3679" s="59"/>
    </row>
    <row r="3680" spans="13:14" ht="12.75">
      <c r="M3680" s="59"/>
      <c r="N3680" s="59"/>
    </row>
    <row r="3681" spans="13:14" ht="12.75">
      <c r="M3681" s="59"/>
      <c r="N3681" s="59"/>
    </row>
    <row r="3682" spans="13:14" ht="12.75">
      <c r="M3682" s="59"/>
      <c r="N3682" s="59"/>
    </row>
    <row r="3683" spans="13:14" ht="12.75">
      <c r="M3683" s="59"/>
      <c r="N3683" s="59"/>
    </row>
    <row r="3684" spans="13:14" ht="12.75">
      <c r="M3684" s="59"/>
      <c r="N3684" s="59"/>
    </row>
    <row r="3685" spans="13:14" ht="12.75">
      <c r="M3685" s="59"/>
      <c r="N3685" s="59"/>
    </row>
    <row r="3686" spans="13:14" ht="12.75">
      <c r="M3686" s="59"/>
      <c r="N3686" s="59"/>
    </row>
    <row r="3687" spans="13:14" ht="12.75">
      <c r="M3687" s="59"/>
      <c r="N3687" s="59"/>
    </row>
    <row r="3688" spans="13:14" ht="12.75">
      <c r="M3688" s="59"/>
      <c r="N3688" s="59"/>
    </row>
    <row r="3689" spans="13:14" ht="12.75">
      <c r="M3689" s="59"/>
      <c r="N3689" s="59"/>
    </row>
    <row r="3690" spans="13:14" ht="12.75">
      <c r="M3690" s="59"/>
      <c r="N3690" s="59"/>
    </row>
    <row r="3691" spans="13:14" ht="12.75">
      <c r="M3691" s="59"/>
      <c r="N3691" s="59"/>
    </row>
    <row r="3692" spans="13:14" ht="12.75">
      <c r="M3692" s="59"/>
      <c r="N3692" s="59"/>
    </row>
    <row r="3693" spans="13:14" ht="12.75">
      <c r="M3693" s="59"/>
      <c r="N3693" s="59"/>
    </row>
    <row r="3694" spans="13:14" ht="12.75">
      <c r="M3694" s="59"/>
      <c r="N3694" s="59"/>
    </row>
    <row r="3695" spans="13:14" ht="12.75">
      <c r="M3695" s="59"/>
      <c r="N3695" s="59"/>
    </row>
    <row r="3696" spans="13:14" ht="12.75">
      <c r="M3696" s="59"/>
      <c r="N3696" s="59"/>
    </row>
    <row r="3697" spans="13:14" ht="12.75">
      <c r="M3697" s="59"/>
      <c r="N3697" s="59"/>
    </row>
    <row r="3698" spans="13:14" ht="12.75">
      <c r="M3698" s="59"/>
      <c r="N3698" s="59"/>
    </row>
    <row r="3699" spans="13:14" ht="12.75">
      <c r="M3699" s="59"/>
      <c r="N3699" s="59"/>
    </row>
    <row r="3700" spans="13:14" ht="12.75">
      <c r="M3700" s="59"/>
      <c r="N3700" s="59"/>
    </row>
    <row r="3701" spans="13:14" ht="12.75">
      <c r="M3701" s="59"/>
      <c r="N3701" s="59"/>
    </row>
    <row r="3702" spans="13:14" ht="12.75">
      <c r="M3702" s="59"/>
      <c r="N3702" s="59"/>
    </row>
    <row r="3703" spans="13:14" ht="12.75">
      <c r="M3703" s="59"/>
      <c r="N3703" s="59"/>
    </row>
    <row r="3704" spans="13:14" ht="12.75">
      <c r="M3704" s="59"/>
      <c r="N3704" s="59"/>
    </row>
    <row r="3705" spans="13:14" ht="12.75">
      <c r="M3705" s="59"/>
      <c r="N3705" s="59"/>
    </row>
    <row r="3706" spans="13:14" ht="12.75">
      <c r="M3706" s="59"/>
      <c r="N3706" s="59"/>
    </row>
    <row r="3707" spans="13:14" ht="12.75">
      <c r="M3707" s="59"/>
      <c r="N3707" s="59"/>
    </row>
    <row r="3708" spans="13:14" ht="12.75">
      <c r="M3708" s="59"/>
      <c r="N3708" s="59"/>
    </row>
    <row r="3709" spans="13:14" ht="12.75">
      <c r="M3709" s="59"/>
      <c r="N3709" s="59"/>
    </row>
    <row r="3710" spans="13:14" ht="12.75">
      <c r="M3710" s="59"/>
      <c r="N3710" s="59"/>
    </row>
    <row r="3711" spans="13:14" ht="12.75">
      <c r="M3711" s="59"/>
      <c r="N3711" s="59"/>
    </row>
    <row r="3712" spans="13:14" ht="12.75">
      <c r="M3712" s="59"/>
      <c r="N3712" s="59"/>
    </row>
    <row r="3713" spans="13:14" ht="12.75">
      <c r="M3713" s="59"/>
      <c r="N3713" s="59"/>
    </row>
    <row r="3714" spans="13:14" ht="12.75">
      <c r="M3714" s="59"/>
      <c r="N3714" s="59"/>
    </row>
    <row r="3715" spans="13:14" ht="12.75">
      <c r="M3715" s="59"/>
      <c r="N3715" s="59"/>
    </row>
    <row r="3716" spans="13:14" ht="12.75">
      <c r="M3716" s="59"/>
      <c r="N3716" s="59"/>
    </row>
    <row r="3717" spans="13:14" ht="12.75">
      <c r="M3717" s="59"/>
      <c r="N3717" s="59"/>
    </row>
    <row r="3718" spans="13:14" ht="12.75">
      <c r="M3718" s="59"/>
      <c r="N3718" s="59"/>
    </row>
    <row r="3719" spans="13:14" ht="12.75">
      <c r="M3719" s="59"/>
      <c r="N3719" s="59"/>
    </row>
    <row r="3720" spans="13:14" ht="12.75">
      <c r="M3720" s="59"/>
      <c r="N3720" s="59"/>
    </row>
    <row r="3721" spans="13:14" ht="12.75">
      <c r="M3721" s="59"/>
      <c r="N3721" s="59"/>
    </row>
    <row r="3722" spans="13:14" ht="12.75">
      <c r="M3722" s="59"/>
      <c r="N3722" s="59"/>
    </row>
    <row r="3723" spans="13:14" ht="12.75">
      <c r="M3723" s="59"/>
      <c r="N3723" s="59"/>
    </row>
    <row r="3724" spans="13:14" ht="12.75">
      <c r="M3724" s="59"/>
      <c r="N3724" s="59"/>
    </row>
    <row r="3725" spans="13:14" ht="12.75">
      <c r="M3725" s="59"/>
      <c r="N3725" s="59"/>
    </row>
    <row r="3726" spans="13:14" ht="12.75">
      <c r="M3726" s="59"/>
      <c r="N3726" s="59"/>
    </row>
    <row r="3727" spans="13:14" ht="12.75">
      <c r="M3727" s="59"/>
      <c r="N3727" s="59"/>
    </row>
    <row r="3728" spans="13:14" ht="12.75">
      <c r="M3728" s="59"/>
      <c r="N3728" s="59"/>
    </row>
    <row r="3729" spans="13:14" ht="12.75">
      <c r="M3729" s="59"/>
      <c r="N3729" s="59"/>
    </row>
    <row r="3730" spans="13:14" ht="12.75">
      <c r="M3730" s="59"/>
      <c r="N3730" s="59"/>
    </row>
    <row r="3731" spans="13:14" ht="12.75">
      <c r="M3731" s="59"/>
      <c r="N3731" s="59"/>
    </row>
    <row r="3732" spans="13:14" ht="12.75">
      <c r="M3732" s="59"/>
      <c r="N3732" s="59"/>
    </row>
    <row r="3733" spans="13:14" ht="12.75">
      <c r="M3733" s="59"/>
      <c r="N3733" s="59"/>
    </row>
    <row r="3734" spans="13:14" ht="12.75">
      <c r="M3734" s="59"/>
      <c r="N3734" s="59"/>
    </row>
    <row r="3735" spans="13:14" ht="12.75">
      <c r="M3735" s="59"/>
      <c r="N3735" s="59"/>
    </row>
    <row r="3736" spans="13:14" ht="12.75">
      <c r="M3736" s="59"/>
      <c r="N3736" s="59"/>
    </row>
    <row r="3737" spans="13:14" ht="12.75">
      <c r="M3737" s="59"/>
      <c r="N3737" s="59"/>
    </row>
    <row r="3738" spans="13:14" ht="12.75">
      <c r="M3738" s="59"/>
      <c r="N3738" s="59"/>
    </row>
    <row r="3739" spans="13:14" ht="12.75">
      <c r="M3739" s="59"/>
      <c r="N3739" s="59"/>
    </row>
    <row r="3740" spans="13:14" ht="12.75">
      <c r="M3740" s="59"/>
      <c r="N3740" s="59"/>
    </row>
    <row r="3741" spans="13:14" ht="12.75">
      <c r="M3741" s="59"/>
      <c r="N3741" s="59"/>
    </row>
    <row r="3742" spans="13:14" ht="12.75">
      <c r="M3742" s="59"/>
      <c r="N3742" s="59"/>
    </row>
    <row r="3743" spans="13:14" ht="12.75">
      <c r="M3743" s="59"/>
      <c r="N3743" s="59"/>
    </row>
    <row r="3744" spans="13:14" ht="12.75">
      <c r="M3744" s="59"/>
      <c r="N3744" s="59"/>
    </row>
    <row r="3745" spans="13:14" ht="12.75">
      <c r="M3745" s="59"/>
      <c r="N3745" s="59"/>
    </row>
    <row r="3746" spans="13:14" ht="12.75">
      <c r="M3746" s="59"/>
      <c r="N3746" s="59"/>
    </row>
    <row r="3747" spans="13:14" ht="12.75">
      <c r="M3747" s="59"/>
      <c r="N3747" s="59"/>
    </row>
    <row r="3748" spans="13:14" ht="12.75">
      <c r="M3748" s="59"/>
      <c r="N3748" s="59"/>
    </row>
    <row r="3749" spans="13:14" ht="12.75">
      <c r="M3749" s="59"/>
      <c r="N3749" s="59"/>
    </row>
    <row r="3750" spans="13:14" ht="12.75">
      <c r="M3750" s="59"/>
      <c r="N3750" s="59"/>
    </row>
    <row r="3751" spans="13:14" ht="12.75">
      <c r="M3751" s="59"/>
      <c r="N3751" s="59"/>
    </row>
    <row r="3752" spans="13:14" ht="12.75">
      <c r="M3752" s="59"/>
      <c r="N3752" s="59"/>
    </row>
    <row r="3753" spans="13:14" ht="12.75">
      <c r="M3753" s="59"/>
      <c r="N3753" s="59"/>
    </row>
    <row r="3754" spans="13:14" ht="12.75">
      <c r="M3754" s="59"/>
      <c r="N3754" s="59"/>
    </row>
    <row r="3755" spans="13:14" ht="12.75">
      <c r="M3755" s="59"/>
      <c r="N3755" s="59"/>
    </row>
    <row r="3756" spans="13:14" ht="12.75">
      <c r="M3756" s="59"/>
      <c r="N3756" s="59"/>
    </row>
    <row r="3757" spans="13:14" ht="12.75">
      <c r="M3757" s="59"/>
      <c r="N3757" s="59"/>
    </row>
    <row r="3758" spans="13:14" ht="12.75">
      <c r="M3758" s="59"/>
      <c r="N3758" s="59"/>
    </row>
    <row r="3759" spans="13:14" ht="12.75">
      <c r="M3759" s="59"/>
      <c r="N3759" s="59"/>
    </row>
    <row r="3760" spans="13:14" ht="12.75">
      <c r="M3760" s="59"/>
      <c r="N3760" s="59"/>
    </row>
    <row r="3761" spans="13:14" ht="12.75">
      <c r="M3761" s="59"/>
      <c r="N3761" s="59"/>
    </row>
    <row r="3762" spans="13:14" ht="12.75">
      <c r="M3762" s="59"/>
      <c r="N3762" s="59"/>
    </row>
    <row r="3763" spans="13:14" ht="12.75">
      <c r="M3763" s="59"/>
      <c r="N3763" s="59"/>
    </row>
    <row r="3764" spans="13:14" ht="12.75">
      <c r="M3764" s="59"/>
      <c r="N3764" s="59"/>
    </row>
    <row r="3765" spans="13:14" ht="12.75">
      <c r="M3765" s="59"/>
      <c r="N3765" s="59"/>
    </row>
    <row r="3766" spans="13:14" ht="12.75">
      <c r="M3766" s="59"/>
      <c r="N3766" s="59"/>
    </row>
    <row r="3767" spans="13:14" ht="12.75">
      <c r="M3767" s="59"/>
      <c r="N3767" s="59"/>
    </row>
    <row r="3768" spans="13:14" ht="12.75">
      <c r="M3768" s="59"/>
      <c r="N3768" s="59"/>
    </row>
    <row r="3769" spans="13:14" ht="12.75">
      <c r="M3769" s="59"/>
      <c r="N3769" s="59"/>
    </row>
    <row r="3770" spans="13:14" ht="12.75">
      <c r="M3770" s="59"/>
      <c r="N3770" s="59"/>
    </row>
    <row r="3771" spans="13:14" ht="12.75">
      <c r="M3771" s="59"/>
      <c r="N3771" s="59"/>
    </row>
    <row r="3772" spans="13:14" ht="12.75">
      <c r="M3772" s="59"/>
      <c r="N3772" s="59"/>
    </row>
    <row r="3773" spans="13:14" ht="12.75">
      <c r="M3773" s="59"/>
      <c r="N3773" s="59"/>
    </row>
    <row r="3774" spans="13:14" ht="12.75">
      <c r="M3774" s="59"/>
      <c r="N3774" s="59"/>
    </row>
    <row r="3775" spans="13:14" ht="12.75">
      <c r="M3775" s="59"/>
      <c r="N3775" s="59"/>
    </row>
    <row r="3776" spans="13:14" ht="12.75">
      <c r="M3776" s="59"/>
      <c r="N3776" s="59"/>
    </row>
    <row r="3777" spans="13:14" ht="12.75">
      <c r="M3777" s="59"/>
      <c r="N3777" s="59"/>
    </row>
    <row r="3778" spans="13:14" ht="12.75">
      <c r="M3778" s="59"/>
      <c r="N3778" s="59"/>
    </row>
    <row r="3779" spans="13:14" ht="12.75">
      <c r="M3779" s="59"/>
      <c r="N3779" s="59"/>
    </row>
    <row r="3780" spans="13:14" ht="12.75">
      <c r="M3780" s="59"/>
      <c r="N3780" s="59"/>
    </row>
    <row r="3781" spans="13:14" ht="12.75">
      <c r="M3781" s="59"/>
      <c r="N3781" s="59"/>
    </row>
    <row r="3782" spans="13:14" ht="12.75">
      <c r="M3782" s="59"/>
      <c r="N3782" s="59"/>
    </row>
    <row r="3783" spans="13:14" ht="12.75">
      <c r="M3783" s="59"/>
      <c r="N3783" s="59"/>
    </row>
    <row r="3784" spans="13:14" ht="12.75">
      <c r="M3784" s="59"/>
      <c r="N3784" s="59"/>
    </row>
    <row r="3785" spans="13:14" ht="12.75">
      <c r="M3785" s="59"/>
      <c r="N3785" s="59"/>
    </row>
    <row r="3786" spans="13:14" ht="12.75">
      <c r="M3786" s="59"/>
      <c r="N3786" s="59"/>
    </row>
    <row r="3787" spans="13:14" ht="12.75">
      <c r="M3787" s="59"/>
      <c r="N3787" s="59"/>
    </row>
    <row r="3788" spans="13:14" ht="12.75">
      <c r="M3788" s="59"/>
      <c r="N3788" s="59"/>
    </row>
    <row r="3789" spans="13:14" ht="12.75">
      <c r="M3789" s="59"/>
      <c r="N3789" s="59"/>
    </row>
    <row r="3790" spans="13:14" ht="12.75">
      <c r="M3790" s="59"/>
      <c r="N3790" s="59"/>
    </row>
    <row r="3791" spans="13:14" ht="12.75">
      <c r="M3791" s="59"/>
      <c r="N3791" s="59"/>
    </row>
    <row r="3792" spans="13:14" ht="12.75">
      <c r="M3792" s="59"/>
      <c r="N3792" s="59"/>
    </row>
    <row r="3793" spans="13:14" ht="12.75">
      <c r="M3793" s="59"/>
      <c r="N3793" s="59"/>
    </row>
    <row r="3794" spans="13:14" ht="12.75">
      <c r="M3794" s="59"/>
      <c r="N3794" s="59"/>
    </row>
    <row r="3795" spans="13:14" ht="12.75">
      <c r="M3795" s="59"/>
      <c r="N3795" s="59"/>
    </row>
    <row r="3796" spans="13:14" ht="12.75">
      <c r="M3796" s="59"/>
      <c r="N3796" s="59"/>
    </row>
    <row r="3797" spans="13:14" ht="12.75">
      <c r="M3797" s="59"/>
      <c r="N3797" s="59"/>
    </row>
    <row r="3798" spans="13:14" ht="12.75">
      <c r="M3798" s="59"/>
      <c r="N3798" s="59"/>
    </row>
    <row r="3799" spans="13:14" ht="12.75">
      <c r="M3799" s="59"/>
      <c r="N3799" s="59"/>
    </row>
    <row r="3800" spans="13:14" ht="12.75">
      <c r="M3800" s="59"/>
      <c r="N3800" s="59"/>
    </row>
    <row r="3801" spans="13:14" ht="12.75">
      <c r="M3801" s="59"/>
      <c r="N3801" s="59"/>
    </row>
    <row r="3802" spans="13:14" ht="12.75">
      <c r="M3802" s="59"/>
      <c r="N3802" s="59"/>
    </row>
    <row r="3803" spans="13:14" ht="12.75">
      <c r="M3803" s="59"/>
      <c r="N3803" s="59"/>
    </row>
    <row r="3804" spans="13:14" ht="12.75">
      <c r="M3804" s="59"/>
      <c r="N3804" s="59"/>
    </row>
    <row r="3805" spans="13:14" ht="12.75">
      <c r="M3805" s="59"/>
      <c r="N3805" s="59"/>
    </row>
    <row r="3806" spans="13:14" ht="12.75">
      <c r="M3806" s="59"/>
      <c r="N3806" s="59"/>
    </row>
    <row r="3807" spans="13:14" ht="12.75">
      <c r="M3807" s="59"/>
      <c r="N3807" s="59"/>
    </row>
    <row r="3808" spans="13:14" ht="12.75">
      <c r="M3808" s="59"/>
      <c r="N3808" s="59"/>
    </row>
    <row r="3809" spans="13:14" ht="12.75">
      <c r="M3809" s="59"/>
      <c r="N3809" s="59"/>
    </row>
    <row r="3810" spans="13:14" ht="12.75">
      <c r="M3810" s="59"/>
      <c r="N3810" s="59"/>
    </row>
    <row r="3811" spans="13:14" ht="12.75">
      <c r="M3811" s="59"/>
      <c r="N3811" s="59"/>
    </row>
    <row r="3812" spans="13:14" ht="12.75">
      <c r="M3812" s="59"/>
      <c r="N3812" s="59"/>
    </row>
    <row r="3813" spans="13:14" ht="12.75">
      <c r="M3813" s="59"/>
      <c r="N3813" s="59"/>
    </row>
    <row r="3814" spans="13:14" ht="12.75">
      <c r="M3814" s="59"/>
      <c r="N3814" s="59"/>
    </row>
    <row r="3815" spans="13:14" ht="12.75">
      <c r="M3815" s="59"/>
      <c r="N3815" s="59"/>
    </row>
    <row r="3816" spans="13:14" ht="12.75">
      <c r="M3816" s="59"/>
      <c r="N3816" s="59"/>
    </row>
    <row r="3817" spans="13:14" ht="12.75">
      <c r="M3817" s="59"/>
      <c r="N3817" s="59"/>
    </row>
    <row r="3818" spans="13:14" ht="12.75">
      <c r="M3818" s="59"/>
      <c r="N3818" s="59"/>
    </row>
    <row r="3819" spans="13:14" ht="12.75">
      <c r="M3819" s="59"/>
      <c r="N3819" s="59"/>
    </row>
    <row r="3820" spans="13:14" ht="12.75">
      <c r="M3820" s="59"/>
      <c r="N3820" s="59"/>
    </row>
    <row r="3821" spans="13:14" ht="12.75">
      <c r="M3821" s="59"/>
      <c r="N3821" s="59"/>
    </row>
    <row r="3822" spans="13:14" ht="12.75">
      <c r="M3822" s="59"/>
      <c r="N3822" s="59"/>
    </row>
    <row r="3823" spans="13:14" ht="12.75">
      <c r="M3823" s="59"/>
      <c r="N3823" s="59"/>
    </row>
    <row r="3824" spans="13:14" ht="12.75">
      <c r="M3824" s="59"/>
      <c r="N3824" s="59"/>
    </row>
    <row r="3825" spans="13:14" ht="12.75">
      <c r="M3825" s="59"/>
      <c r="N3825" s="59"/>
    </row>
    <row r="3826" spans="13:14" ht="12.75">
      <c r="M3826" s="59"/>
      <c r="N3826" s="59"/>
    </row>
    <row r="3827" spans="13:14" ht="12.75">
      <c r="M3827" s="59"/>
      <c r="N3827" s="59"/>
    </row>
    <row r="3828" spans="13:14" ht="12.75">
      <c r="M3828" s="59"/>
      <c r="N3828" s="59"/>
    </row>
    <row r="3829" spans="13:14" ht="12.75">
      <c r="M3829" s="59"/>
      <c r="N3829" s="59"/>
    </row>
    <row r="3830" spans="13:14" ht="12.75">
      <c r="M3830" s="59"/>
      <c r="N3830" s="59"/>
    </row>
    <row r="3831" spans="13:14" ht="12.75">
      <c r="M3831" s="59"/>
      <c r="N3831" s="59"/>
    </row>
    <row r="3832" spans="13:14" ht="12.75">
      <c r="M3832" s="59"/>
      <c r="N3832" s="59"/>
    </row>
    <row r="3833" spans="13:14" ht="12.75">
      <c r="M3833" s="59"/>
      <c r="N3833" s="59"/>
    </row>
    <row r="3834" spans="13:14" ht="12.75">
      <c r="M3834" s="59"/>
      <c r="N3834" s="59"/>
    </row>
    <row r="3835" spans="13:14" ht="12.75">
      <c r="M3835" s="59"/>
      <c r="N3835" s="59"/>
    </row>
    <row r="3836" spans="13:14" ht="12.75">
      <c r="M3836" s="59"/>
      <c r="N3836" s="59"/>
    </row>
    <row r="3837" spans="13:14" ht="12.75">
      <c r="M3837" s="59"/>
      <c r="N3837" s="59"/>
    </row>
    <row r="3838" spans="13:14" ht="12.75">
      <c r="M3838" s="59"/>
      <c r="N3838" s="59"/>
    </row>
    <row r="3839" spans="13:14" ht="12.75">
      <c r="M3839" s="59"/>
      <c r="N3839" s="59"/>
    </row>
    <row r="3840" spans="13:14" ht="12.75">
      <c r="M3840" s="59"/>
      <c r="N3840" s="59"/>
    </row>
    <row r="3841" spans="13:14" ht="12.75">
      <c r="M3841" s="59"/>
      <c r="N3841" s="59"/>
    </row>
    <row r="3842" spans="13:14" ht="12.75">
      <c r="M3842" s="59"/>
      <c r="N3842" s="59"/>
    </row>
    <row r="3843" spans="13:14" ht="12.75">
      <c r="M3843" s="59"/>
      <c r="N3843" s="59"/>
    </row>
    <row r="3844" spans="13:14" ht="12.75">
      <c r="M3844" s="59"/>
      <c r="N3844" s="59"/>
    </row>
    <row r="3845" spans="13:14" ht="12.75">
      <c r="M3845" s="59"/>
      <c r="N3845" s="59"/>
    </row>
    <row r="3846" spans="13:14" ht="12.75">
      <c r="M3846" s="59"/>
      <c r="N3846" s="59"/>
    </row>
    <row r="3847" spans="13:14" ht="12.75">
      <c r="M3847" s="59"/>
      <c r="N3847" s="59"/>
    </row>
    <row r="3848" spans="13:14" ht="12.75">
      <c r="M3848" s="59"/>
      <c r="N3848" s="59"/>
    </row>
    <row r="3849" spans="13:14" ht="12.75">
      <c r="M3849" s="59"/>
      <c r="N3849" s="59"/>
    </row>
    <row r="3850" spans="13:14" ht="12.75">
      <c r="M3850" s="59"/>
      <c r="N3850" s="59"/>
    </row>
    <row r="3851" spans="13:14" ht="12.75">
      <c r="M3851" s="59"/>
      <c r="N3851" s="59"/>
    </row>
    <row r="3852" spans="13:14" ht="12.75">
      <c r="M3852" s="59"/>
      <c r="N3852" s="59"/>
    </row>
    <row r="3853" spans="13:14" ht="12.75">
      <c r="M3853" s="59"/>
      <c r="N3853" s="59"/>
    </row>
    <row r="3854" spans="13:14" ht="12.75">
      <c r="M3854" s="59"/>
      <c r="N3854" s="59"/>
    </row>
    <row r="3855" spans="13:14" ht="12.75">
      <c r="M3855" s="59"/>
      <c r="N3855" s="59"/>
    </row>
    <row r="3856" spans="13:14" ht="12.75">
      <c r="M3856" s="59"/>
      <c r="N3856" s="59"/>
    </row>
    <row r="3857" spans="13:14" ht="12.75">
      <c r="M3857" s="59"/>
      <c r="N3857" s="59"/>
    </row>
    <row r="3858" spans="13:14" ht="12.75">
      <c r="M3858" s="59"/>
      <c r="N3858" s="59"/>
    </row>
    <row r="3859" spans="13:14" ht="12.75">
      <c r="M3859" s="59"/>
      <c r="N3859" s="59"/>
    </row>
    <row r="3860" spans="13:14" ht="12.75">
      <c r="M3860" s="59"/>
      <c r="N3860" s="59"/>
    </row>
    <row r="3861" spans="13:14" ht="12.75">
      <c r="M3861" s="59"/>
      <c r="N3861" s="59"/>
    </row>
    <row r="3862" spans="13:14" ht="12.75">
      <c r="M3862" s="59"/>
      <c r="N3862" s="59"/>
    </row>
    <row r="3863" spans="13:14" ht="12.75">
      <c r="M3863" s="59"/>
      <c r="N3863" s="59"/>
    </row>
    <row r="3864" spans="13:14" ht="12.75">
      <c r="M3864" s="59"/>
      <c r="N3864" s="59"/>
    </row>
    <row r="3865" spans="13:14" ht="12.75">
      <c r="M3865" s="59"/>
      <c r="N3865" s="59"/>
    </row>
    <row r="3866" spans="13:14" ht="12.75">
      <c r="M3866" s="59"/>
      <c r="N3866" s="59"/>
    </row>
    <row r="3867" spans="13:14" ht="12.75">
      <c r="M3867" s="59"/>
      <c r="N3867" s="59"/>
    </row>
    <row r="3868" spans="13:14" ht="12.75">
      <c r="M3868" s="59"/>
      <c r="N3868" s="59"/>
    </row>
    <row r="3869" spans="13:14" ht="12.75">
      <c r="M3869" s="59"/>
      <c r="N3869" s="59"/>
    </row>
    <row r="3870" spans="13:14" ht="12.75">
      <c r="M3870" s="59"/>
      <c r="N3870" s="59"/>
    </row>
    <row r="3871" spans="13:14" ht="12.75">
      <c r="M3871" s="59"/>
      <c r="N3871" s="59"/>
    </row>
    <row r="3872" spans="13:14" ht="12.75">
      <c r="M3872" s="59"/>
      <c r="N3872" s="59"/>
    </row>
    <row r="3873" spans="13:14" ht="12.75">
      <c r="M3873" s="59"/>
      <c r="N3873" s="59"/>
    </row>
    <row r="3874" spans="13:14" ht="12.75">
      <c r="M3874" s="59"/>
      <c r="N3874" s="59"/>
    </row>
    <row r="3875" spans="13:14" ht="12.75">
      <c r="M3875" s="59"/>
      <c r="N3875" s="59"/>
    </row>
    <row r="3876" spans="13:14" ht="12.75">
      <c r="M3876" s="59"/>
      <c r="N3876" s="59"/>
    </row>
    <row r="3877" spans="13:14" ht="12.75">
      <c r="M3877" s="59"/>
      <c r="N3877" s="59"/>
    </row>
    <row r="3878" spans="13:14" ht="12.75">
      <c r="M3878" s="59"/>
      <c r="N3878" s="59"/>
    </row>
    <row r="3879" spans="13:14" ht="12.75">
      <c r="M3879" s="59"/>
      <c r="N3879" s="59"/>
    </row>
    <row r="3880" spans="13:14" ht="12.75">
      <c r="M3880" s="59"/>
      <c r="N3880" s="59"/>
    </row>
    <row r="3881" spans="13:14" ht="12.75">
      <c r="M3881" s="59"/>
      <c r="N3881" s="59"/>
    </row>
    <row r="3882" spans="13:14" ht="12.75">
      <c r="M3882" s="59"/>
      <c r="N3882" s="59"/>
    </row>
    <row r="3883" spans="13:14" ht="12.75">
      <c r="M3883" s="59"/>
      <c r="N3883" s="59"/>
    </row>
    <row r="3884" spans="13:14" ht="12.75">
      <c r="M3884" s="59"/>
      <c r="N3884" s="59"/>
    </row>
    <row r="3885" spans="13:14" ht="12.75">
      <c r="M3885" s="59"/>
      <c r="N3885" s="59"/>
    </row>
    <row r="3886" spans="13:14" ht="12.75">
      <c r="M3886" s="59"/>
      <c r="N3886" s="59"/>
    </row>
    <row r="3887" spans="13:14" ht="12.75">
      <c r="M3887" s="59"/>
      <c r="N3887" s="59"/>
    </row>
    <row r="3888" spans="13:14" ht="12.75">
      <c r="M3888" s="59"/>
      <c r="N3888" s="59"/>
    </row>
    <row r="3889" spans="13:14" ht="12.75">
      <c r="M3889" s="59"/>
      <c r="N3889" s="59"/>
    </row>
    <row r="3890" spans="13:14" ht="12.75">
      <c r="M3890" s="59"/>
      <c r="N3890" s="59"/>
    </row>
    <row r="3891" spans="13:14" ht="12.75">
      <c r="M3891" s="59"/>
      <c r="N3891" s="59"/>
    </row>
    <row r="3892" spans="13:14" ht="12.75">
      <c r="M3892" s="59"/>
      <c r="N3892" s="59"/>
    </row>
    <row r="3893" spans="13:14" ht="12.75">
      <c r="M3893" s="59"/>
      <c r="N3893" s="59"/>
    </row>
    <row r="3894" spans="13:14" ht="12.75">
      <c r="M3894" s="59"/>
      <c r="N3894" s="59"/>
    </row>
    <row r="3895" spans="13:14" ht="12.75">
      <c r="M3895" s="59"/>
      <c r="N3895" s="59"/>
    </row>
    <row r="3896" spans="13:14" ht="12.75">
      <c r="M3896" s="59"/>
      <c r="N3896" s="59"/>
    </row>
    <row r="3897" spans="13:14" ht="12.75">
      <c r="M3897" s="59"/>
      <c r="N3897" s="59"/>
    </row>
    <row r="3898" spans="13:14" ht="12.75">
      <c r="M3898" s="59"/>
      <c r="N3898" s="59"/>
    </row>
    <row r="3899" spans="13:14" ht="12.75">
      <c r="M3899" s="59"/>
      <c r="N3899" s="59"/>
    </row>
    <row r="3900" spans="13:14" ht="12.75">
      <c r="M3900" s="59"/>
      <c r="N3900" s="59"/>
    </row>
    <row r="3901" spans="13:14" ht="12.75">
      <c r="M3901" s="59"/>
      <c r="N3901" s="59"/>
    </row>
    <row r="3902" spans="13:14" ht="12.75">
      <c r="M3902" s="59"/>
      <c r="N3902" s="59"/>
    </row>
    <row r="3903" spans="13:14" ht="12.75">
      <c r="M3903" s="59"/>
      <c r="N3903" s="59"/>
    </row>
    <row r="3904" spans="13:14" ht="12.75">
      <c r="M3904" s="59"/>
      <c r="N3904" s="59"/>
    </row>
    <row r="3905" spans="13:14" ht="12.75">
      <c r="M3905" s="59"/>
      <c r="N3905" s="59"/>
    </row>
    <row r="3906" spans="13:14" ht="12.75">
      <c r="M3906" s="59"/>
      <c r="N3906" s="59"/>
    </row>
    <row r="3907" spans="13:14" ht="12.75">
      <c r="M3907" s="59"/>
      <c r="N3907" s="59"/>
    </row>
    <row r="3908" spans="13:14" ht="12.75">
      <c r="M3908" s="59"/>
      <c r="N3908" s="59"/>
    </row>
    <row r="3909" spans="13:14" ht="12.75">
      <c r="M3909" s="59"/>
      <c r="N3909" s="59"/>
    </row>
    <row r="3910" spans="13:14" ht="12.75">
      <c r="M3910" s="59"/>
      <c r="N3910" s="59"/>
    </row>
    <row r="3911" spans="13:14" ht="12.75">
      <c r="M3911" s="59"/>
      <c r="N3911" s="59"/>
    </row>
    <row r="3912" spans="13:14" ht="12.75">
      <c r="M3912" s="59"/>
      <c r="N3912" s="59"/>
    </row>
    <row r="3913" spans="13:14" ht="12.75">
      <c r="M3913" s="59"/>
      <c r="N3913" s="59"/>
    </row>
    <row r="3914" spans="13:14" ht="12.75">
      <c r="M3914" s="59"/>
      <c r="N3914" s="59"/>
    </row>
    <row r="3915" spans="13:14" ht="12.75">
      <c r="M3915" s="59"/>
      <c r="N3915" s="59"/>
    </row>
    <row r="3916" spans="13:14" ht="12.75">
      <c r="M3916" s="59"/>
      <c r="N3916" s="59"/>
    </row>
    <row r="3917" spans="13:14" ht="12.75">
      <c r="M3917" s="59"/>
      <c r="N3917" s="59"/>
    </row>
    <row r="3918" spans="13:14" ht="12.75">
      <c r="M3918" s="59"/>
      <c r="N3918" s="59"/>
    </row>
    <row r="3919" spans="13:14" ht="12.75">
      <c r="M3919" s="59"/>
      <c r="N3919" s="59"/>
    </row>
    <row r="3920" spans="13:14" ht="12.75">
      <c r="M3920" s="59"/>
      <c r="N3920" s="59"/>
    </row>
    <row r="3921" spans="13:14" ht="12.75">
      <c r="M3921" s="59"/>
      <c r="N3921" s="59"/>
    </row>
    <row r="3922" spans="13:14" ht="12.75">
      <c r="M3922" s="59"/>
      <c r="N3922" s="59"/>
    </row>
    <row r="3923" spans="13:14" ht="12.75">
      <c r="M3923" s="59"/>
      <c r="N3923" s="59"/>
    </row>
    <row r="3924" spans="13:14" ht="12.75">
      <c r="M3924" s="59"/>
      <c r="N3924" s="59"/>
    </row>
    <row r="3925" spans="13:14" ht="12.75">
      <c r="M3925" s="59"/>
      <c r="N3925" s="59"/>
    </row>
    <row r="3926" spans="13:14" ht="12.75">
      <c r="M3926" s="59"/>
      <c r="N3926" s="59"/>
    </row>
    <row r="3927" spans="13:14" ht="12.75">
      <c r="M3927" s="59"/>
      <c r="N3927" s="59"/>
    </row>
    <row r="3928" spans="13:14" ht="12.75">
      <c r="M3928" s="59"/>
      <c r="N3928" s="59"/>
    </row>
    <row r="3929" spans="13:14" ht="12.75">
      <c r="M3929" s="59"/>
      <c r="N3929" s="59"/>
    </row>
    <row r="3930" spans="13:14" ht="12.75">
      <c r="M3930" s="59"/>
      <c r="N3930" s="59"/>
    </row>
    <row r="3931" spans="13:14" ht="12.75">
      <c r="M3931" s="59"/>
      <c r="N3931" s="59"/>
    </row>
    <row r="3932" spans="13:14" ht="12.75">
      <c r="M3932" s="59"/>
      <c r="N3932" s="59"/>
    </row>
    <row r="3933" spans="13:14" ht="12.75">
      <c r="M3933" s="59"/>
      <c r="N3933" s="59"/>
    </row>
    <row r="3934" spans="13:14" ht="12.75">
      <c r="M3934" s="59"/>
      <c r="N3934" s="59"/>
    </row>
    <row r="3935" spans="13:14" ht="12.75">
      <c r="M3935" s="59"/>
      <c r="N3935" s="59"/>
    </row>
    <row r="3936" spans="13:14" ht="12.75">
      <c r="M3936" s="59"/>
      <c r="N3936" s="59"/>
    </row>
    <row r="3937" spans="13:14" ht="12.75">
      <c r="M3937" s="59"/>
      <c r="N3937" s="59"/>
    </row>
    <row r="3938" spans="13:14" ht="12.75">
      <c r="M3938" s="59"/>
      <c r="N3938" s="59"/>
    </row>
    <row r="3939" spans="13:14" ht="12.75">
      <c r="M3939" s="59"/>
      <c r="N3939" s="59"/>
    </row>
    <row r="3940" spans="13:14" ht="12.75">
      <c r="M3940" s="59"/>
      <c r="N3940" s="59"/>
    </row>
    <row r="3941" spans="13:14" ht="12.75">
      <c r="M3941" s="59"/>
      <c r="N3941" s="59"/>
    </row>
    <row r="3942" spans="13:14" ht="12.75">
      <c r="M3942" s="59"/>
      <c r="N3942" s="59"/>
    </row>
    <row r="3943" spans="13:14" ht="12.75">
      <c r="M3943" s="59"/>
      <c r="N3943" s="59"/>
    </row>
    <row r="3944" spans="13:14" ht="12.75">
      <c r="M3944" s="59"/>
      <c r="N3944" s="59"/>
    </row>
    <row r="3945" spans="13:14" ht="12.75">
      <c r="M3945" s="59"/>
      <c r="N3945" s="59"/>
    </row>
    <row r="3946" spans="13:14" ht="12.75">
      <c r="M3946" s="59"/>
      <c r="N3946" s="59"/>
    </row>
    <row r="3947" spans="13:14" ht="12.75">
      <c r="M3947" s="59"/>
      <c r="N3947" s="59"/>
    </row>
    <row r="3948" spans="13:14" ht="12.75">
      <c r="M3948" s="59"/>
      <c r="N3948" s="59"/>
    </row>
    <row r="3949" spans="13:14" ht="12.75">
      <c r="M3949" s="59"/>
      <c r="N3949" s="59"/>
    </row>
    <row r="3950" spans="13:14" ht="12.75">
      <c r="M3950" s="59"/>
      <c r="N3950" s="59"/>
    </row>
    <row r="3951" spans="13:14" ht="12.75">
      <c r="M3951" s="59"/>
      <c r="N3951" s="59"/>
    </row>
    <row r="3952" spans="13:14" ht="12.75">
      <c r="M3952" s="59"/>
      <c r="N3952" s="59"/>
    </row>
    <row r="3953" spans="13:14" ht="12.75">
      <c r="M3953" s="59"/>
      <c r="N3953" s="59"/>
    </row>
    <row r="3954" spans="13:14" ht="12.75">
      <c r="M3954" s="59"/>
      <c r="N3954" s="59"/>
    </row>
    <row r="3955" spans="13:14" ht="12.75">
      <c r="M3955" s="59"/>
      <c r="N3955" s="59"/>
    </row>
    <row r="3956" spans="13:14" ht="12.75">
      <c r="M3956" s="59"/>
      <c r="N3956" s="59"/>
    </row>
    <row r="3957" spans="13:14" ht="12.75">
      <c r="M3957" s="59"/>
      <c r="N3957" s="59"/>
    </row>
    <row r="3958" spans="13:14" ht="12.75">
      <c r="M3958" s="59"/>
      <c r="N3958" s="59"/>
    </row>
    <row r="3959" spans="13:14" ht="12.75">
      <c r="M3959" s="59"/>
      <c r="N3959" s="59"/>
    </row>
    <row r="3960" spans="13:14" ht="12.75">
      <c r="M3960" s="59"/>
      <c r="N3960" s="59"/>
    </row>
    <row r="3961" spans="13:14" ht="12.75">
      <c r="M3961" s="59"/>
      <c r="N3961" s="59"/>
    </row>
    <row r="3962" spans="13:14" ht="12.75">
      <c r="M3962" s="59"/>
      <c r="N3962" s="59"/>
    </row>
    <row r="3963" spans="13:14" ht="12.75">
      <c r="M3963" s="59"/>
      <c r="N3963" s="59"/>
    </row>
    <row r="3964" spans="13:14" ht="12.75">
      <c r="M3964" s="59"/>
      <c r="N3964" s="59"/>
    </row>
    <row r="3965" spans="13:14" ht="12.75">
      <c r="M3965" s="59"/>
      <c r="N3965" s="59"/>
    </row>
    <row r="3966" spans="13:14" ht="12.75">
      <c r="M3966" s="59"/>
      <c r="N3966" s="59"/>
    </row>
    <row r="3967" spans="13:14" ht="12.75">
      <c r="M3967" s="59"/>
      <c r="N3967" s="59"/>
    </row>
    <row r="3968" spans="13:14" ht="12.75">
      <c r="M3968" s="59"/>
      <c r="N3968" s="59"/>
    </row>
    <row r="3969" spans="13:14" ht="12.75">
      <c r="M3969" s="59"/>
      <c r="N3969" s="59"/>
    </row>
    <row r="3970" spans="13:14" ht="12.75">
      <c r="M3970" s="59"/>
      <c r="N3970" s="59"/>
    </row>
    <row r="3971" spans="13:14" ht="12.75">
      <c r="M3971" s="59"/>
      <c r="N3971" s="59"/>
    </row>
    <row r="3972" spans="13:14" ht="12.75">
      <c r="M3972" s="59"/>
      <c r="N3972" s="59"/>
    </row>
    <row r="3973" spans="13:14" ht="12.75">
      <c r="M3973" s="59"/>
      <c r="N3973" s="59"/>
    </row>
    <row r="3974" spans="13:14" ht="12.75">
      <c r="M3974" s="59"/>
      <c r="N3974" s="59"/>
    </row>
    <row r="3975" spans="13:14" ht="12.75">
      <c r="M3975" s="59"/>
      <c r="N3975" s="59"/>
    </row>
    <row r="3976" spans="13:14" ht="12.75">
      <c r="M3976" s="59"/>
      <c r="N3976" s="59"/>
    </row>
    <row r="3977" spans="13:14" ht="12.75">
      <c r="M3977" s="59"/>
      <c r="N3977" s="59"/>
    </row>
    <row r="3978" spans="13:14" ht="12.75">
      <c r="M3978" s="59"/>
      <c r="N3978" s="59"/>
    </row>
    <row r="3979" spans="13:14" ht="12.75">
      <c r="M3979" s="59"/>
      <c r="N3979" s="59"/>
    </row>
    <row r="3980" spans="13:14" ht="12.75">
      <c r="M3980" s="59"/>
      <c r="N3980" s="59"/>
    </row>
    <row r="3981" spans="13:14" ht="12.75">
      <c r="M3981" s="59"/>
      <c r="N3981" s="59"/>
    </row>
    <row r="3982" spans="13:14" ht="12.75">
      <c r="M3982" s="59"/>
      <c r="N3982" s="59"/>
    </row>
    <row r="3983" spans="13:14" ht="12.75">
      <c r="M3983" s="59"/>
      <c r="N3983" s="59"/>
    </row>
    <row r="3984" spans="13:14" ht="12.75">
      <c r="M3984" s="59"/>
      <c r="N3984" s="59"/>
    </row>
    <row r="3985" spans="13:14" ht="12.75">
      <c r="M3985" s="59"/>
      <c r="N3985" s="59"/>
    </row>
    <row r="3986" spans="13:14" ht="12.75">
      <c r="M3986" s="59"/>
      <c r="N3986" s="59"/>
    </row>
    <row r="3987" spans="13:14" ht="12.75">
      <c r="M3987" s="59"/>
      <c r="N3987" s="59"/>
    </row>
    <row r="3988" spans="13:14" ht="12.75">
      <c r="M3988" s="59"/>
      <c r="N3988" s="59"/>
    </row>
    <row r="3989" spans="13:14" ht="12.75">
      <c r="M3989" s="59"/>
      <c r="N3989" s="59"/>
    </row>
    <row r="3990" spans="13:14" ht="12.75">
      <c r="M3990" s="59"/>
      <c r="N3990" s="59"/>
    </row>
    <row r="3991" spans="13:14" ht="12.75">
      <c r="M3991" s="59"/>
      <c r="N3991" s="59"/>
    </row>
    <row r="3992" spans="13:14" ht="12.75">
      <c r="M3992" s="59"/>
      <c r="N3992" s="59"/>
    </row>
    <row r="3993" spans="13:14" ht="12.75">
      <c r="M3993" s="59"/>
      <c r="N3993" s="59"/>
    </row>
    <row r="3994" spans="13:14" ht="12.75">
      <c r="M3994" s="59"/>
      <c r="N3994" s="59"/>
    </row>
    <row r="3995" spans="13:14" ht="12.75">
      <c r="M3995" s="59"/>
      <c r="N3995" s="59"/>
    </row>
    <row r="3996" spans="13:14" ht="12.75">
      <c r="M3996" s="59"/>
      <c r="N3996" s="59"/>
    </row>
    <row r="3997" spans="13:14" ht="12.75">
      <c r="M3997" s="59"/>
      <c r="N3997" s="59"/>
    </row>
    <row r="3998" spans="13:14" ht="12.75">
      <c r="M3998" s="59"/>
      <c r="N3998" s="59"/>
    </row>
    <row r="3999" spans="13:14" ht="12.75">
      <c r="M3999" s="59"/>
      <c r="N3999" s="59"/>
    </row>
    <row r="4000" spans="13:14" ht="12.75">
      <c r="M4000" s="59"/>
      <c r="N4000" s="59"/>
    </row>
    <row r="4001" spans="13:14" ht="12.75">
      <c r="M4001" s="59"/>
      <c r="N4001" s="59"/>
    </row>
    <row r="4002" spans="13:14" ht="12.75">
      <c r="M4002" s="59"/>
      <c r="N4002" s="59"/>
    </row>
    <row r="4003" spans="13:14" ht="12.75">
      <c r="M4003" s="59"/>
      <c r="N4003" s="59"/>
    </row>
    <row r="4004" spans="13:14" ht="12.75">
      <c r="M4004" s="59"/>
      <c r="N4004" s="59"/>
    </row>
    <row r="4005" spans="13:14" ht="12.75">
      <c r="M4005" s="59"/>
      <c r="N4005" s="59"/>
    </row>
    <row r="4006" spans="13:14" ht="12.75">
      <c r="M4006" s="59"/>
      <c r="N4006" s="59"/>
    </row>
    <row r="4007" spans="13:14" ht="12.75">
      <c r="M4007" s="59"/>
      <c r="N4007" s="59"/>
    </row>
    <row r="4008" spans="13:14" ht="12.75">
      <c r="M4008" s="59"/>
      <c r="N4008" s="59"/>
    </row>
    <row r="4009" spans="13:14" ht="12.75">
      <c r="M4009" s="59"/>
      <c r="N4009" s="59"/>
    </row>
    <row r="4010" spans="13:14" ht="12.75">
      <c r="M4010" s="59"/>
      <c r="N4010" s="59"/>
    </row>
    <row r="4011" spans="13:14" ht="12.75">
      <c r="M4011" s="59"/>
      <c r="N4011" s="59"/>
    </row>
    <row r="4012" spans="13:14" ht="12.75">
      <c r="M4012" s="59"/>
      <c r="N4012" s="59"/>
    </row>
    <row r="4013" spans="13:14" ht="12.75">
      <c r="M4013" s="59"/>
      <c r="N4013" s="59"/>
    </row>
    <row r="4014" spans="13:14" ht="12.75">
      <c r="M4014" s="59"/>
      <c r="N4014" s="59"/>
    </row>
    <row r="4015" spans="13:14" ht="12.75">
      <c r="M4015" s="59"/>
      <c r="N4015" s="59"/>
    </row>
    <row r="4016" spans="13:14" ht="12.75">
      <c r="M4016" s="59"/>
      <c r="N4016" s="59"/>
    </row>
    <row r="4017" spans="13:14" ht="12.75">
      <c r="M4017" s="59"/>
      <c r="N4017" s="59"/>
    </row>
    <row r="4018" spans="13:14" ht="12.75">
      <c r="M4018" s="59"/>
      <c r="N4018" s="59"/>
    </row>
    <row r="4019" spans="13:14" ht="12.75">
      <c r="M4019" s="59"/>
      <c r="N4019" s="59"/>
    </row>
    <row r="4020" spans="13:14" ht="12.75">
      <c r="M4020" s="59"/>
      <c r="N4020" s="59"/>
    </row>
    <row r="4021" spans="13:14" ht="12.75">
      <c r="M4021" s="59"/>
      <c r="N4021" s="59"/>
    </row>
    <row r="4022" spans="13:14" ht="12.75">
      <c r="M4022" s="59"/>
      <c r="N4022" s="59"/>
    </row>
    <row r="4023" spans="13:14" ht="12.75">
      <c r="M4023" s="59"/>
      <c r="N4023" s="59"/>
    </row>
    <row r="4024" spans="13:14" ht="12.75">
      <c r="M4024" s="59"/>
      <c r="N4024" s="59"/>
    </row>
    <row r="4025" spans="13:14" ht="12.75">
      <c r="M4025" s="59"/>
      <c r="N4025" s="59"/>
    </row>
    <row r="4026" spans="13:14" ht="12.75">
      <c r="M4026" s="59"/>
      <c r="N4026" s="59"/>
    </row>
    <row r="4027" spans="13:14" ht="12.75">
      <c r="M4027" s="59"/>
      <c r="N4027" s="59"/>
    </row>
    <row r="4028" spans="13:14" ht="12.75">
      <c r="M4028" s="59"/>
      <c r="N4028" s="59"/>
    </row>
    <row r="4029" spans="13:14" ht="12.75">
      <c r="M4029" s="59"/>
      <c r="N4029" s="59"/>
    </row>
    <row r="4030" spans="13:14" ht="12.75">
      <c r="M4030" s="59"/>
      <c r="N4030" s="59"/>
    </row>
    <row r="4031" spans="13:14" ht="12.75">
      <c r="M4031" s="59"/>
      <c r="N4031" s="59"/>
    </row>
    <row r="4032" spans="13:14" ht="12.75">
      <c r="M4032" s="59"/>
      <c r="N4032" s="59"/>
    </row>
    <row r="4033" spans="13:14" ht="12.75">
      <c r="M4033" s="59"/>
      <c r="N4033" s="59"/>
    </row>
    <row r="4034" spans="13:14" ht="12.75">
      <c r="M4034" s="59"/>
      <c r="N4034" s="59"/>
    </row>
    <row r="4035" spans="13:14" ht="12.75">
      <c r="M4035" s="59"/>
      <c r="N4035" s="59"/>
    </row>
    <row r="4036" spans="13:14" ht="12.75">
      <c r="M4036" s="59"/>
      <c r="N4036" s="59"/>
    </row>
    <row r="4037" spans="13:14" ht="12.75">
      <c r="M4037" s="59"/>
      <c r="N4037" s="59"/>
    </row>
    <row r="4038" spans="13:14" ht="12.75">
      <c r="M4038" s="59"/>
      <c r="N4038" s="59"/>
    </row>
    <row r="4039" spans="13:14" ht="12.75">
      <c r="M4039" s="59"/>
      <c r="N4039" s="59"/>
    </row>
    <row r="4040" spans="13:14" ht="12.75">
      <c r="M4040" s="59"/>
      <c r="N4040" s="59"/>
    </row>
    <row r="4041" spans="13:14" ht="12.75">
      <c r="M4041" s="59"/>
      <c r="N4041" s="59"/>
    </row>
    <row r="4042" spans="13:14" ht="12.75">
      <c r="M4042" s="59"/>
      <c r="N4042" s="59"/>
    </row>
    <row r="4043" spans="13:14" ht="12.75">
      <c r="M4043" s="59"/>
      <c r="N4043" s="59"/>
    </row>
    <row r="4044" spans="13:14" ht="12.75">
      <c r="M4044" s="59"/>
      <c r="N4044" s="59"/>
    </row>
    <row r="4045" spans="13:14" ht="12.75">
      <c r="M4045" s="59"/>
      <c r="N4045" s="59"/>
    </row>
    <row r="4046" spans="13:14" ht="12.75">
      <c r="M4046" s="59"/>
      <c r="N4046" s="59"/>
    </row>
    <row r="4047" spans="13:14" ht="12.75">
      <c r="M4047" s="59"/>
      <c r="N4047" s="59"/>
    </row>
    <row r="4048" spans="13:14" ht="12.75">
      <c r="M4048" s="59"/>
      <c r="N4048" s="59"/>
    </row>
    <row r="4049" spans="13:14" ht="12.75">
      <c r="M4049" s="59"/>
      <c r="N4049" s="59"/>
    </row>
    <row r="4050" spans="13:14" ht="12.75">
      <c r="M4050" s="59"/>
      <c r="N4050" s="59"/>
    </row>
    <row r="4051" spans="13:14" ht="12.75">
      <c r="M4051" s="59"/>
      <c r="N4051" s="59"/>
    </row>
    <row r="4052" spans="13:14" ht="12.75">
      <c r="M4052" s="59"/>
      <c r="N4052" s="59"/>
    </row>
    <row r="4053" spans="13:14" ht="12.75">
      <c r="M4053" s="59"/>
      <c r="N4053" s="59"/>
    </row>
    <row r="4054" spans="13:14" ht="12.75">
      <c r="M4054" s="59"/>
      <c r="N4054" s="59"/>
    </row>
    <row r="4055" spans="13:14" ht="12.75">
      <c r="M4055" s="59"/>
      <c r="N4055" s="59"/>
    </row>
    <row r="4056" spans="13:14" ht="12.75">
      <c r="M4056" s="59"/>
      <c r="N4056" s="59"/>
    </row>
    <row r="4057" spans="13:14" ht="12.75">
      <c r="M4057" s="59"/>
      <c r="N4057" s="59"/>
    </row>
    <row r="4058" spans="13:14" ht="12.75">
      <c r="M4058" s="59"/>
      <c r="N4058" s="59"/>
    </row>
    <row r="4059" spans="13:14" ht="12.75">
      <c r="M4059" s="59"/>
      <c r="N4059" s="59"/>
    </row>
    <row r="4060" spans="13:14" ht="12.75">
      <c r="M4060" s="59"/>
      <c r="N4060" s="59"/>
    </row>
    <row r="4061" spans="13:14" ht="12.75">
      <c r="M4061" s="59"/>
      <c r="N4061" s="59"/>
    </row>
    <row r="4062" spans="13:14" ht="12.75">
      <c r="M4062" s="59"/>
      <c r="N4062" s="59"/>
    </row>
    <row r="4063" spans="13:14" ht="12.75">
      <c r="M4063" s="59"/>
      <c r="N4063" s="59"/>
    </row>
    <row r="4064" spans="13:14" ht="12.75">
      <c r="M4064" s="59"/>
      <c r="N4064" s="59"/>
    </row>
    <row r="4065" spans="13:14" ht="12.75">
      <c r="M4065" s="59"/>
      <c r="N4065" s="59"/>
    </row>
    <row r="4066" spans="13:14" ht="12.75">
      <c r="M4066" s="59"/>
      <c r="N4066" s="59"/>
    </row>
    <row r="4067" spans="13:14" ht="12.75">
      <c r="M4067" s="59"/>
      <c r="N4067" s="59"/>
    </row>
    <row r="4068" spans="13:14" ht="12.75">
      <c r="M4068" s="59"/>
      <c r="N4068" s="59"/>
    </row>
    <row r="4069" spans="13:14" ht="12.75">
      <c r="M4069" s="59"/>
      <c r="N4069" s="59"/>
    </row>
    <row r="4070" spans="13:14" ht="12.75">
      <c r="M4070" s="59"/>
      <c r="N4070" s="59"/>
    </row>
    <row r="4071" spans="13:14" ht="12.75">
      <c r="M4071" s="59"/>
      <c r="N4071" s="59"/>
    </row>
    <row r="4072" spans="13:14" ht="12.75">
      <c r="M4072" s="59"/>
      <c r="N4072" s="59"/>
    </row>
    <row r="4073" spans="13:14" ht="12.75">
      <c r="M4073" s="59"/>
      <c r="N4073" s="59"/>
    </row>
    <row r="4074" spans="13:14" ht="12.75">
      <c r="M4074" s="59"/>
      <c r="N4074" s="59"/>
    </row>
    <row r="4075" spans="13:14" ht="12.75">
      <c r="M4075" s="59"/>
      <c r="N4075" s="59"/>
    </row>
    <row r="4076" spans="13:14" ht="12.75">
      <c r="M4076" s="59"/>
      <c r="N4076" s="59"/>
    </row>
    <row r="4077" spans="13:14" ht="12.75">
      <c r="M4077" s="59"/>
      <c r="N4077" s="59"/>
    </row>
    <row r="4078" spans="13:14" ht="12.75">
      <c r="M4078" s="59"/>
      <c r="N4078" s="59"/>
    </row>
    <row r="4079" spans="13:14" ht="12.75">
      <c r="M4079" s="59"/>
      <c r="N4079" s="59"/>
    </row>
    <row r="4080" spans="13:14" ht="12.75">
      <c r="M4080" s="59"/>
      <c r="N4080" s="59"/>
    </row>
    <row r="4081" spans="13:14" ht="12.75">
      <c r="M4081" s="59"/>
      <c r="N4081" s="59"/>
    </row>
    <row r="4082" spans="13:14" ht="12.75">
      <c r="M4082" s="59"/>
      <c r="N4082" s="59"/>
    </row>
    <row r="4083" spans="13:14" ht="12.75">
      <c r="M4083" s="59"/>
      <c r="N4083" s="59"/>
    </row>
    <row r="4084" spans="13:14" ht="12.75">
      <c r="M4084" s="59"/>
      <c r="N4084" s="59"/>
    </row>
    <row r="4085" spans="13:14" ht="12.75">
      <c r="M4085" s="59"/>
      <c r="N4085" s="59"/>
    </row>
    <row r="4086" spans="13:14" ht="12.75">
      <c r="M4086" s="59"/>
      <c r="N4086" s="59"/>
    </row>
    <row r="4087" spans="13:14" ht="12.75">
      <c r="M4087" s="59"/>
      <c r="N4087" s="59"/>
    </row>
    <row r="4088" spans="13:14" ht="12.75">
      <c r="M4088" s="59"/>
      <c r="N4088" s="59"/>
    </row>
    <row r="4089" spans="13:14" ht="12.75">
      <c r="M4089" s="59"/>
      <c r="N4089" s="59"/>
    </row>
    <row r="4090" spans="13:14" ht="12.75">
      <c r="M4090" s="59"/>
      <c r="N4090" s="59"/>
    </row>
    <row r="4091" spans="13:14" ht="12.75">
      <c r="M4091" s="59"/>
      <c r="N4091" s="59"/>
    </row>
    <row r="4092" spans="13:14" ht="12.75">
      <c r="M4092" s="59"/>
      <c r="N4092" s="59"/>
    </row>
    <row r="4093" spans="13:14" ht="12.75">
      <c r="M4093" s="59"/>
      <c r="N4093" s="59"/>
    </row>
    <row r="4094" spans="13:14" ht="12.75">
      <c r="M4094" s="59"/>
      <c r="N4094" s="59"/>
    </row>
    <row r="4095" spans="13:14" ht="12.75">
      <c r="M4095" s="59"/>
      <c r="N4095" s="59"/>
    </row>
    <row r="4096" spans="13:14" ht="12.75">
      <c r="M4096" s="59"/>
      <c r="N4096" s="59"/>
    </row>
    <row r="4097" spans="13:14" ht="12.75">
      <c r="M4097" s="59"/>
      <c r="N4097" s="59"/>
    </row>
    <row r="4098" spans="13:14" ht="12.75">
      <c r="M4098" s="59"/>
      <c r="N4098" s="59"/>
    </row>
    <row r="4099" spans="13:14" ht="12.75">
      <c r="M4099" s="59"/>
      <c r="N4099" s="59"/>
    </row>
    <row r="4100" spans="13:14" ht="12.75">
      <c r="M4100" s="59"/>
      <c r="N4100" s="59"/>
    </row>
    <row r="4101" spans="13:14" ht="12.75">
      <c r="M4101" s="59"/>
      <c r="N4101" s="59"/>
    </row>
    <row r="4102" spans="13:14" ht="12.75">
      <c r="M4102" s="59"/>
      <c r="N4102" s="59"/>
    </row>
    <row r="4103" spans="13:14" ht="12.75">
      <c r="M4103" s="59"/>
      <c r="N4103" s="59"/>
    </row>
    <row r="4104" spans="13:14" ht="12.75">
      <c r="M4104" s="59"/>
      <c r="N4104" s="59"/>
    </row>
    <row r="4105" spans="13:14" ht="12.75">
      <c r="M4105" s="59"/>
      <c r="N4105" s="59"/>
    </row>
    <row r="4106" spans="13:14" ht="12.75">
      <c r="M4106" s="59"/>
      <c r="N4106" s="59"/>
    </row>
    <row r="4107" spans="13:14" ht="12.75">
      <c r="M4107" s="59"/>
      <c r="N4107" s="59"/>
    </row>
    <row r="4108" spans="13:14" ht="12.75">
      <c r="M4108" s="59"/>
      <c r="N4108" s="59"/>
    </row>
    <row r="4109" spans="13:14" ht="12.75">
      <c r="M4109" s="59"/>
      <c r="N4109" s="59"/>
    </row>
    <row r="4110" spans="13:14" ht="12.75">
      <c r="M4110" s="59"/>
      <c r="N4110" s="59"/>
    </row>
    <row r="4111" spans="13:14" ht="12.75">
      <c r="M4111" s="59"/>
      <c r="N4111" s="59"/>
    </row>
    <row r="4112" spans="13:14" ht="12.75">
      <c r="M4112" s="59"/>
      <c r="N4112" s="59"/>
    </row>
    <row r="4113" spans="13:14" ht="12.75">
      <c r="M4113" s="59"/>
      <c r="N4113" s="59"/>
    </row>
    <row r="4114" spans="13:14" ht="12.75">
      <c r="M4114" s="59"/>
      <c r="N4114" s="59"/>
    </row>
    <row r="4115" spans="13:14" ht="12.75">
      <c r="M4115" s="59"/>
      <c r="N4115" s="59"/>
    </row>
    <row r="4116" spans="13:14" ht="12.75">
      <c r="M4116" s="59"/>
      <c r="N4116" s="59"/>
    </row>
    <row r="4117" spans="13:14" ht="12.75">
      <c r="M4117" s="59"/>
      <c r="N4117" s="59"/>
    </row>
    <row r="4118" spans="13:14" ht="12.75">
      <c r="M4118" s="59"/>
      <c r="N4118" s="59"/>
    </row>
    <row r="4119" spans="13:14" ht="12.75">
      <c r="M4119" s="59"/>
      <c r="N4119" s="59"/>
    </row>
    <row r="4120" spans="13:14" ht="12.75">
      <c r="M4120" s="59"/>
      <c r="N4120" s="59"/>
    </row>
    <row r="4121" spans="13:14" ht="12.75">
      <c r="M4121" s="59"/>
      <c r="N4121" s="59"/>
    </row>
    <row r="4122" spans="13:14" ht="12.75">
      <c r="M4122" s="59"/>
      <c r="N4122" s="59"/>
    </row>
    <row r="4123" spans="13:14" ht="12.75">
      <c r="M4123" s="59"/>
      <c r="N4123" s="59"/>
    </row>
    <row r="4124" spans="13:14" ht="12.75">
      <c r="M4124" s="59"/>
      <c r="N4124" s="59"/>
    </row>
    <row r="4125" spans="13:14" ht="12.75">
      <c r="M4125" s="59"/>
      <c r="N4125" s="59"/>
    </row>
    <row r="4126" spans="13:14" ht="12.75">
      <c r="M4126" s="59"/>
      <c r="N4126" s="59"/>
    </row>
    <row r="4127" spans="13:14" ht="12.75">
      <c r="M4127" s="59"/>
      <c r="N4127" s="59"/>
    </row>
    <row r="4128" spans="13:14" ht="12.75">
      <c r="M4128" s="59"/>
      <c r="N4128" s="59"/>
    </row>
    <row r="4129" spans="13:14" ht="12.75">
      <c r="M4129" s="59"/>
      <c r="N4129" s="59"/>
    </row>
    <row r="4130" spans="13:14" ht="12.75">
      <c r="M4130" s="59"/>
      <c r="N4130" s="59"/>
    </row>
    <row r="4131" spans="13:14" ht="12.75">
      <c r="M4131" s="59"/>
      <c r="N4131" s="59"/>
    </row>
    <row r="4132" spans="13:14" ht="12.75">
      <c r="M4132" s="59"/>
      <c r="N4132" s="59"/>
    </row>
    <row r="4133" spans="13:14" ht="12.75">
      <c r="M4133" s="59"/>
      <c r="N4133" s="59"/>
    </row>
    <row r="4134" spans="13:14" ht="12.75">
      <c r="M4134" s="59"/>
      <c r="N4134" s="59"/>
    </row>
    <row r="4135" spans="13:14" ht="12.75">
      <c r="M4135" s="59"/>
      <c r="N4135" s="59"/>
    </row>
    <row r="4136" spans="13:14" ht="12.75">
      <c r="M4136" s="59"/>
      <c r="N4136" s="59"/>
    </row>
    <row r="4137" spans="13:14" ht="12.75">
      <c r="M4137" s="59"/>
      <c r="N4137" s="59"/>
    </row>
    <row r="4138" spans="13:14" ht="12.75">
      <c r="M4138" s="59"/>
      <c r="N4138" s="59"/>
    </row>
    <row r="4139" spans="13:14" ht="12.75">
      <c r="M4139" s="59"/>
      <c r="N4139" s="59"/>
    </row>
    <row r="4140" spans="13:14" ht="12.75">
      <c r="M4140" s="59"/>
      <c r="N4140" s="59"/>
    </row>
    <row r="4141" spans="13:14" ht="12.75">
      <c r="M4141" s="59"/>
      <c r="N4141" s="59"/>
    </row>
    <row r="4142" spans="13:14" ht="12.75">
      <c r="M4142" s="59"/>
      <c r="N4142" s="59"/>
    </row>
    <row r="4143" spans="13:14" ht="12.75">
      <c r="M4143" s="59"/>
      <c r="N4143" s="59"/>
    </row>
    <row r="4144" spans="13:14" ht="12.75">
      <c r="M4144" s="59"/>
      <c r="N4144" s="59"/>
    </row>
    <row r="4145" spans="13:14" ht="12.75">
      <c r="M4145" s="59"/>
      <c r="N4145" s="59"/>
    </row>
    <row r="4146" spans="13:14" ht="12.75">
      <c r="M4146" s="59"/>
      <c r="N4146" s="59"/>
    </row>
    <row r="4147" spans="13:14" ht="12.75">
      <c r="M4147" s="59"/>
      <c r="N4147" s="59"/>
    </row>
    <row r="4148" spans="13:14" ht="12.75">
      <c r="M4148" s="59"/>
      <c r="N4148" s="59"/>
    </row>
    <row r="4149" spans="13:14" ht="12.75">
      <c r="M4149" s="59"/>
      <c r="N4149" s="59"/>
    </row>
    <row r="4150" spans="13:14" ht="12.75">
      <c r="M4150" s="59"/>
      <c r="N4150" s="59"/>
    </row>
    <row r="4151" spans="13:14" ht="12.75">
      <c r="M4151" s="59"/>
      <c r="N4151" s="59"/>
    </row>
    <row r="4152" spans="13:14" ht="12.75">
      <c r="M4152" s="59"/>
      <c r="N4152" s="59"/>
    </row>
    <row r="4153" spans="13:14" ht="12.75">
      <c r="M4153" s="59"/>
      <c r="N4153" s="59"/>
    </row>
    <row r="4154" spans="13:14" ht="12.75">
      <c r="M4154" s="59"/>
      <c r="N4154" s="59"/>
    </row>
    <row r="4155" spans="13:14" ht="12.75">
      <c r="M4155" s="59"/>
      <c r="N4155" s="59"/>
    </row>
    <row r="4156" spans="13:14" ht="12.75">
      <c r="M4156" s="59"/>
      <c r="N4156" s="59"/>
    </row>
    <row r="4157" spans="13:14" ht="12.75">
      <c r="M4157" s="59"/>
      <c r="N4157" s="59"/>
    </row>
    <row r="4158" spans="13:14" ht="12.75">
      <c r="M4158" s="59"/>
      <c r="N4158" s="59"/>
    </row>
    <row r="4159" spans="13:14" ht="12.75">
      <c r="M4159" s="59"/>
      <c r="N4159" s="59"/>
    </row>
    <row r="4160" spans="13:14" ht="12.75">
      <c r="M4160" s="59"/>
      <c r="N4160" s="59"/>
    </row>
    <row r="4161" spans="13:14" ht="12.75">
      <c r="M4161" s="59"/>
      <c r="N4161" s="59"/>
    </row>
    <row r="4162" spans="13:14" ht="12.75">
      <c r="M4162" s="59"/>
      <c r="N4162" s="59"/>
    </row>
    <row r="4163" spans="13:14" ht="12.75">
      <c r="M4163" s="59"/>
      <c r="N4163" s="59"/>
    </row>
    <row r="4164" spans="13:14" ht="12.75">
      <c r="M4164" s="59"/>
      <c r="N4164" s="59"/>
    </row>
    <row r="4165" spans="13:14" ht="12.75">
      <c r="M4165" s="59"/>
      <c r="N4165" s="59"/>
    </row>
    <row r="4166" spans="13:14" ht="12.75">
      <c r="M4166" s="59"/>
      <c r="N4166" s="59"/>
    </row>
    <row r="4167" spans="13:14" ht="12.75">
      <c r="M4167" s="59"/>
      <c r="N4167" s="59"/>
    </row>
    <row r="4168" spans="13:14" ht="12.75">
      <c r="M4168" s="59"/>
      <c r="N4168" s="59"/>
    </row>
    <row r="4169" spans="13:14" ht="12.75">
      <c r="M4169" s="59"/>
      <c r="N4169" s="59"/>
    </row>
    <row r="4170" spans="13:14" ht="12.75">
      <c r="M4170" s="59"/>
      <c r="N4170" s="59"/>
    </row>
    <row r="4171" spans="13:14" ht="12.75">
      <c r="M4171" s="59"/>
      <c r="N4171" s="59"/>
    </row>
    <row r="4172" spans="13:14" ht="12.75">
      <c r="M4172" s="59"/>
      <c r="N4172" s="59"/>
    </row>
    <row r="4173" spans="13:14" ht="12.75">
      <c r="M4173" s="59"/>
      <c r="N4173" s="59"/>
    </row>
    <row r="4174" spans="13:14" ht="12.75">
      <c r="M4174" s="59"/>
      <c r="N4174" s="59"/>
    </row>
    <row r="4175" spans="13:14" ht="12.75">
      <c r="M4175" s="59"/>
      <c r="N4175" s="59"/>
    </row>
    <row r="4176" spans="13:14" ht="12.75">
      <c r="M4176" s="59"/>
      <c r="N4176" s="59"/>
    </row>
    <row r="4177" spans="13:14" ht="12.75">
      <c r="M4177" s="59"/>
      <c r="N4177" s="59"/>
    </row>
    <row r="4178" spans="13:14" ht="12.75">
      <c r="M4178" s="59"/>
      <c r="N4178" s="59"/>
    </row>
    <row r="4179" spans="13:14" ht="12.75">
      <c r="M4179" s="59"/>
      <c r="N4179" s="59"/>
    </row>
    <row r="4180" spans="13:14" ht="12.75">
      <c r="M4180" s="59"/>
      <c r="N4180" s="59"/>
    </row>
    <row r="4181" spans="13:14" ht="12.75">
      <c r="M4181" s="59"/>
      <c r="N4181" s="59"/>
    </row>
    <row r="4182" spans="13:14" ht="12.75">
      <c r="M4182" s="59"/>
      <c r="N4182" s="59"/>
    </row>
    <row r="4183" spans="13:14" ht="12.75">
      <c r="M4183" s="59"/>
      <c r="N4183" s="59"/>
    </row>
    <row r="4184" spans="13:14" ht="12.75">
      <c r="M4184" s="59"/>
      <c r="N4184" s="59"/>
    </row>
    <row r="4185" spans="13:14" ht="12.75">
      <c r="M4185" s="59"/>
      <c r="N4185" s="59"/>
    </row>
    <row r="4186" spans="13:14" ht="12.75">
      <c r="M4186" s="59"/>
      <c r="N4186" s="59"/>
    </row>
    <row r="4187" spans="13:14" ht="12.75">
      <c r="M4187" s="59"/>
      <c r="N4187" s="59"/>
    </row>
    <row r="4188" spans="13:14" ht="12.75">
      <c r="M4188" s="59"/>
      <c r="N4188" s="59"/>
    </row>
    <row r="4189" spans="13:14" ht="12.75">
      <c r="M4189" s="59"/>
      <c r="N4189" s="59"/>
    </row>
    <row r="4190" spans="13:14" ht="12.75">
      <c r="M4190" s="59"/>
      <c r="N4190" s="59"/>
    </row>
    <row r="4191" spans="13:14" ht="12.75">
      <c r="M4191" s="59"/>
      <c r="N4191" s="59"/>
    </row>
    <row r="4192" spans="13:14" ht="12.75">
      <c r="M4192" s="59"/>
      <c r="N4192" s="59"/>
    </row>
    <row r="4193" spans="13:14" ht="12.75">
      <c r="M4193" s="59"/>
      <c r="N4193" s="59"/>
    </row>
    <row r="4194" spans="13:14" ht="12.75">
      <c r="M4194" s="59"/>
      <c r="N4194" s="59"/>
    </row>
    <row r="4195" spans="13:14" ht="12.75">
      <c r="M4195" s="59"/>
      <c r="N4195" s="59"/>
    </row>
    <row r="4196" spans="13:14" ht="12.75">
      <c r="M4196" s="59"/>
      <c r="N4196" s="59"/>
    </row>
    <row r="4197" spans="13:14" ht="12.75">
      <c r="M4197" s="59"/>
      <c r="N4197" s="59"/>
    </row>
    <row r="4198" spans="13:14" ht="12.75">
      <c r="M4198" s="59"/>
      <c r="N4198" s="59"/>
    </row>
    <row r="4199" spans="13:14" ht="12.75">
      <c r="M4199" s="59"/>
      <c r="N4199" s="59"/>
    </row>
    <row r="4200" spans="13:14" ht="12.75">
      <c r="M4200" s="59"/>
      <c r="N4200" s="59"/>
    </row>
    <row r="4201" spans="13:14" ht="12.75">
      <c r="M4201" s="59"/>
      <c r="N4201" s="59"/>
    </row>
    <row r="4202" spans="13:14" ht="12.75">
      <c r="M4202" s="59"/>
      <c r="N4202" s="59"/>
    </row>
    <row r="4203" spans="13:14" ht="12.75">
      <c r="M4203" s="59"/>
      <c r="N4203" s="59"/>
    </row>
    <row r="4204" spans="13:14" ht="12.75">
      <c r="M4204" s="59"/>
      <c r="N4204" s="59"/>
    </row>
    <row r="4205" spans="13:14" ht="12.75">
      <c r="M4205" s="59"/>
      <c r="N4205" s="59"/>
    </row>
    <row r="4206" spans="13:14" ht="12.75">
      <c r="M4206" s="59"/>
      <c r="N4206" s="59"/>
    </row>
    <row r="4207" spans="13:14" ht="12.75">
      <c r="M4207" s="59"/>
      <c r="N4207" s="59"/>
    </row>
    <row r="4208" spans="13:14" ht="12.75">
      <c r="M4208" s="59"/>
      <c r="N4208" s="59"/>
    </row>
    <row r="4209" spans="13:14" ht="12.75">
      <c r="M4209" s="59"/>
      <c r="N4209" s="59"/>
    </row>
    <row r="4210" spans="13:14" ht="12.75">
      <c r="M4210" s="59"/>
      <c r="N4210" s="59"/>
    </row>
    <row r="4211" spans="13:14" ht="12.75">
      <c r="M4211" s="59"/>
      <c r="N4211" s="59"/>
    </row>
    <row r="4212" spans="13:14" ht="12.75">
      <c r="M4212" s="59"/>
      <c r="N4212" s="59"/>
    </row>
    <row r="4213" spans="13:14" ht="12.75">
      <c r="M4213" s="59"/>
      <c r="N4213" s="59"/>
    </row>
    <row r="4214" spans="13:14" ht="12.75">
      <c r="M4214" s="59"/>
      <c r="N4214" s="59"/>
    </row>
    <row r="4215" spans="13:14" ht="12.75">
      <c r="M4215" s="59"/>
      <c r="N4215" s="59"/>
    </row>
    <row r="4216" spans="13:14" ht="12.75">
      <c r="M4216" s="59"/>
      <c r="N4216" s="59"/>
    </row>
    <row r="4217" spans="13:14" ht="12.75">
      <c r="M4217" s="59"/>
      <c r="N4217" s="59"/>
    </row>
    <row r="4218" spans="13:14" ht="12.75">
      <c r="M4218" s="59"/>
      <c r="N4218" s="59"/>
    </row>
    <row r="4219" spans="13:14" ht="12.75">
      <c r="M4219" s="59"/>
      <c r="N4219" s="59"/>
    </row>
    <row r="4220" spans="13:14" ht="12.75">
      <c r="M4220" s="59"/>
      <c r="N4220" s="59"/>
    </row>
    <row r="4221" spans="13:14" ht="12.75">
      <c r="M4221" s="59"/>
      <c r="N4221" s="59"/>
    </row>
    <row r="4222" spans="13:14" ht="12.75">
      <c r="M4222" s="59"/>
      <c r="N4222" s="59"/>
    </row>
    <row r="4223" spans="13:14" ht="12.75">
      <c r="M4223" s="59"/>
      <c r="N4223" s="59"/>
    </row>
    <row r="4224" spans="13:14" ht="12.75">
      <c r="M4224" s="59"/>
      <c r="N4224" s="59"/>
    </row>
    <row r="4225" spans="13:14" ht="12.75">
      <c r="M4225" s="59"/>
      <c r="N4225" s="59"/>
    </row>
    <row r="4226" spans="13:14" ht="12.75">
      <c r="M4226" s="59"/>
      <c r="N4226" s="59"/>
    </row>
    <row r="4227" spans="13:14" ht="12.75">
      <c r="M4227" s="59"/>
      <c r="N4227" s="59"/>
    </row>
    <row r="4228" spans="13:14" ht="12.75">
      <c r="M4228" s="59"/>
      <c r="N4228" s="59"/>
    </row>
    <row r="4229" spans="13:14" ht="12.75">
      <c r="M4229" s="59"/>
      <c r="N4229" s="59"/>
    </row>
    <row r="4230" spans="13:14" ht="12.75">
      <c r="M4230" s="59"/>
      <c r="N4230" s="59"/>
    </row>
    <row r="4231" spans="13:14" ht="12.75">
      <c r="M4231" s="59"/>
      <c r="N4231" s="59"/>
    </row>
    <row r="4232" spans="13:14" ht="12.75">
      <c r="M4232" s="59"/>
      <c r="N4232" s="59"/>
    </row>
    <row r="4233" spans="13:14" ht="12.75">
      <c r="M4233" s="59"/>
      <c r="N4233" s="59"/>
    </row>
    <row r="4234" spans="13:14" ht="12.75">
      <c r="M4234" s="59"/>
      <c r="N4234" s="59"/>
    </row>
    <row r="4235" spans="13:14" ht="12.75">
      <c r="M4235" s="59"/>
      <c r="N4235" s="59"/>
    </row>
    <row r="4236" spans="13:14" ht="12.75">
      <c r="M4236" s="59"/>
      <c r="N4236" s="59"/>
    </row>
    <row r="4237" spans="13:14" ht="12.75">
      <c r="M4237" s="59"/>
      <c r="N4237" s="59"/>
    </row>
    <row r="4238" spans="13:14" ht="12.75">
      <c r="M4238" s="59"/>
      <c r="N4238" s="59"/>
    </row>
    <row r="4239" spans="13:14" ht="12.75">
      <c r="M4239" s="59"/>
      <c r="N4239" s="59"/>
    </row>
    <row r="4240" spans="13:14" ht="12.75">
      <c r="M4240" s="59"/>
      <c r="N4240" s="59"/>
    </row>
    <row r="4241" spans="13:14" ht="12.75">
      <c r="M4241" s="59"/>
      <c r="N4241" s="59"/>
    </row>
    <row r="4242" spans="13:14" ht="12.75">
      <c r="M4242" s="59"/>
      <c r="N4242" s="59"/>
    </row>
    <row r="4243" spans="13:14" ht="12.75">
      <c r="M4243" s="59"/>
      <c r="N4243" s="59"/>
    </row>
    <row r="4244" spans="13:14" ht="12.75">
      <c r="M4244" s="59"/>
      <c r="N4244" s="59"/>
    </row>
    <row r="4245" spans="13:14" ht="12.75">
      <c r="M4245" s="59"/>
      <c r="N4245" s="59"/>
    </row>
    <row r="4246" spans="13:14" ht="12.75">
      <c r="M4246" s="59"/>
      <c r="N4246" s="59"/>
    </row>
    <row r="4247" spans="13:14" ht="12.75">
      <c r="M4247" s="59"/>
      <c r="N4247" s="59"/>
    </row>
    <row r="4248" spans="13:14" ht="12.75">
      <c r="M4248" s="59"/>
      <c r="N4248" s="59"/>
    </row>
    <row r="4249" spans="13:14" ht="12.75">
      <c r="M4249" s="59"/>
      <c r="N4249" s="59"/>
    </row>
    <row r="4250" spans="13:14" ht="12.75">
      <c r="M4250" s="59"/>
      <c r="N4250" s="59"/>
    </row>
    <row r="4251" spans="13:14" ht="12.75">
      <c r="M4251" s="59"/>
      <c r="N4251" s="59"/>
    </row>
    <row r="4252" spans="13:14" ht="12.75">
      <c r="M4252" s="59"/>
      <c r="N4252" s="59"/>
    </row>
    <row r="4253" spans="13:14" ht="12.75">
      <c r="M4253" s="59"/>
      <c r="N4253" s="59"/>
    </row>
    <row r="4254" spans="13:14" ht="12.75">
      <c r="M4254" s="59"/>
      <c r="N4254" s="59"/>
    </row>
    <row r="4255" spans="13:14" ht="12.75">
      <c r="M4255" s="59"/>
      <c r="N4255" s="59"/>
    </row>
    <row r="4256" spans="13:14" ht="12.75">
      <c r="M4256" s="59"/>
      <c r="N4256" s="59"/>
    </row>
    <row r="4257" spans="13:14" ht="12.75">
      <c r="M4257" s="59"/>
      <c r="N4257" s="59"/>
    </row>
    <row r="4258" spans="13:14" ht="12.75">
      <c r="M4258" s="59"/>
      <c r="N4258" s="59"/>
    </row>
    <row r="4259" spans="13:14" ht="12.75">
      <c r="M4259" s="59"/>
      <c r="N4259" s="59"/>
    </row>
    <row r="4260" spans="13:14" ht="12.75">
      <c r="M4260" s="59"/>
      <c r="N4260" s="59"/>
    </row>
    <row r="4261" spans="13:14" ht="12.75">
      <c r="M4261" s="59"/>
      <c r="N4261" s="59"/>
    </row>
    <row r="4262" spans="13:14" ht="12.75">
      <c r="M4262" s="59"/>
      <c r="N4262" s="59"/>
    </row>
    <row r="4263" spans="13:14" ht="12.75">
      <c r="M4263" s="59"/>
      <c r="N4263" s="59"/>
    </row>
    <row r="4264" spans="13:14" ht="12.75">
      <c r="M4264" s="59"/>
      <c r="N4264" s="59"/>
    </row>
    <row r="4265" spans="13:14" ht="12.75">
      <c r="M4265" s="59"/>
      <c r="N4265" s="59"/>
    </row>
    <row r="4266" spans="13:14" ht="12.75">
      <c r="M4266" s="59"/>
      <c r="N4266" s="59"/>
    </row>
    <row r="4267" spans="13:14" ht="12.75">
      <c r="M4267" s="59"/>
      <c r="N4267" s="59"/>
    </row>
    <row r="4268" spans="13:14" ht="12.75">
      <c r="M4268" s="59"/>
      <c r="N4268" s="59"/>
    </row>
    <row r="4269" spans="13:14" ht="12.75">
      <c r="M4269" s="59"/>
      <c r="N4269" s="59"/>
    </row>
    <row r="4270" spans="13:14" ht="12.75">
      <c r="M4270" s="59"/>
      <c r="N4270" s="59"/>
    </row>
    <row r="4271" spans="13:14" ht="12.75">
      <c r="M4271" s="59"/>
      <c r="N4271" s="59"/>
    </row>
    <row r="4272" spans="13:14" ht="12.75">
      <c r="M4272" s="59"/>
      <c r="N4272" s="59"/>
    </row>
    <row r="4273" spans="13:14" ht="12.75">
      <c r="M4273" s="59"/>
      <c r="N4273" s="59"/>
    </row>
    <row r="4274" spans="13:14" ht="12.75">
      <c r="M4274" s="59"/>
      <c r="N4274" s="59"/>
    </row>
    <row r="4275" spans="13:14" ht="12.75">
      <c r="M4275" s="59"/>
      <c r="N4275" s="59"/>
    </row>
    <row r="4276" spans="13:14" ht="12.75">
      <c r="M4276" s="59"/>
      <c r="N4276" s="59"/>
    </row>
    <row r="4277" spans="13:14" ht="12.75">
      <c r="M4277" s="59"/>
      <c r="N4277" s="59"/>
    </row>
    <row r="4278" spans="13:14" ht="12.75">
      <c r="M4278" s="59"/>
      <c r="N4278" s="59"/>
    </row>
    <row r="4279" spans="13:14" ht="12.75">
      <c r="M4279" s="59"/>
      <c r="N4279" s="59"/>
    </row>
    <row r="4280" spans="13:14" ht="12.75">
      <c r="M4280" s="59"/>
      <c r="N4280" s="59"/>
    </row>
    <row r="4281" spans="13:14" ht="12.75">
      <c r="M4281" s="59"/>
      <c r="N4281" s="59"/>
    </row>
    <row r="4282" spans="13:14" ht="12.75">
      <c r="M4282" s="59"/>
      <c r="N4282" s="59"/>
    </row>
    <row r="4283" spans="13:14" ht="12.75">
      <c r="M4283" s="59"/>
      <c r="N4283" s="59"/>
    </row>
    <row r="4284" spans="13:14" ht="12.75">
      <c r="M4284" s="59"/>
      <c r="N4284" s="59"/>
    </row>
    <row r="4285" spans="13:14" ht="12.75">
      <c r="M4285" s="59"/>
      <c r="N4285" s="59"/>
    </row>
    <row r="4286" spans="13:14" ht="12.75">
      <c r="M4286" s="59"/>
      <c r="N4286" s="59"/>
    </row>
    <row r="4287" spans="13:14" ht="12.75">
      <c r="M4287" s="59"/>
      <c r="N4287" s="59"/>
    </row>
    <row r="4288" spans="13:14" ht="12.75">
      <c r="M4288" s="59"/>
      <c r="N4288" s="59"/>
    </row>
    <row r="4289" spans="13:14" ht="12.75">
      <c r="M4289" s="59"/>
      <c r="N4289" s="59"/>
    </row>
    <row r="4290" spans="13:14" ht="12.75">
      <c r="M4290" s="59"/>
      <c r="N4290" s="59"/>
    </row>
    <row r="4291" spans="13:14" ht="12.75">
      <c r="M4291" s="59"/>
      <c r="N4291" s="59"/>
    </row>
    <row r="4292" spans="13:14" ht="12.75">
      <c r="M4292" s="59"/>
      <c r="N4292" s="59"/>
    </row>
    <row r="4293" spans="13:14" ht="12.75">
      <c r="M4293" s="59"/>
      <c r="N4293" s="59"/>
    </row>
    <row r="4294" spans="13:14" ht="12.75">
      <c r="M4294" s="59"/>
      <c r="N4294" s="59"/>
    </row>
    <row r="4295" spans="13:14" ht="12.75">
      <c r="M4295" s="59"/>
      <c r="N4295" s="59"/>
    </row>
    <row r="4296" spans="13:14" ht="12.75">
      <c r="M4296" s="59"/>
      <c r="N4296" s="59"/>
    </row>
    <row r="4297" spans="13:14" ht="12.75">
      <c r="M4297" s="59"/>
      <c r="N4297" s="59"/>
    </row>
    <row r="4298" spans="13:14" ht="12.75">
      <c r="M4298" s="59"/>
      <c r="N4298" s="59"/>
    </row>
    <row r="4299" spans="13:14" ht="12.75">
      <c r="M4299" s="59"/>
      <c r="N4299" s="59"/>
    </row>
    <row r="4300" spans="13:14" ht="12.75">
      <c r="M4300" s="59"/>
      <c r="N4300" s="59"/>
    </row>
    <row r="4301" spans="13:14" ht="12.75">
      <c r="M4301" s="59"/>
      <c r="N4301" s="59"/>
    </row>
    <row r="4302" spans="13:14" ht="12.75">
      <c r="M4302" s="59"/>
      <c r="N4302" s="59"/>
    </row>
    <row r="4303" spans="13:14" ht="12.75">
      <c r="M4303" s="59"/>
      <c r="N4303" s="59"/>
    </row>
    <row r="4304" spans="13:14" ht="12.75">
      <c r="M4304" s="59"/>
      <c r="N4304" s="59"/>
    </row>
    <row r="4305" spans="13:14" ht="12.75">
      <c r="M4305" s="59"/>
      <c r="N4305" s="59"/>
    </row>
    <row r="4306" spans="13:14" ht="12.75">
      <c r="M4306" s="59"/>
      <c r="N4306" s="59"/>
    </row>
    <row r="4307" spans="13:14" ht="12.75">
      <c r="M4307" s="59"/>
      <c r="N4307" s="59"/>
    </row>
    <row r="4308" spans="13:14" ht="12.75">
      <c r="M4308" s="59"/>
      <c r="N4308" s="59"/>
    </row>
    <row r="4309" spans="13:14" ht="12.75">
      <c r="M4309" s="59"/>
      <c r="N4309" s="59"/>
    </row>
    <row r="4310" spans="13:14" ht="12.75">
      <c r="M4310" s="59"/>
      <c r="N4310" s="59"/>
    </row>
    <row r="4311" spans="13:14" ht="12.75">
      <c r="M4311" s="59"/>
      <c r="N4311" s="59"/>
    </row>
    <row r="4312" spans="13:14" ht="12.75">
      <c r="M4312" s="59"/>
      <c r="N4312" s="59"/>
    </row>
    <row r="4313" spans="13:14" ht="12.75">
      <c r="M4313" s="59"/>
      <c r="N4313" s="59"/>
    </row>
    <row r="4314" spans="13:14" ht="12.75">
      <c r="M4314" s="59"/>
      <c r="N4314" s="59"/>
    </row>
    <row r="4315" spans="13:14" ht="12.75">
      <c r="M4315" s="59"/>
      <c r="N4315" s="59"/>
    </row>
    <row r="4316" spans="13:14" ht="12.75">
      <c r="M4316" s="59"/>
      <c r="N4316" s="59"/>
    </row>
    <row r="4317" spans="13:14" ht="12.75">
      <c r="M4317" s="59"/>
      <c r="N4317" s="59"/>
    </row>
    <row r="4318" spans="13:14" ht="12.75">
      <c r="M4318" s="59"/>
      <c r="N4318" s="59"/>
    </row>
    <row r="4319" spans="13:14" ht="12.75">
      <c r="M4319" s="59"/>
      <c r="N4319" s="59"/>
    </row>
    <row r="4320" spans="13:14" ht="12.75">
      <c r="M4320" s="59"/>
      <c r="N4320" s="59"/>
    </row>
    <row r="4321" spans="13:14" ht="12.75">
      <c r="M4321" s="59"/>
      <c r="N4321" s="59"/>
    </row>
    <row r="4322" spans="13:14" ht="12.75">
      <c r="M4322" s="59"/>
      <c r="N4322" s="59"/>
    </row>
    <row r="4323" spans="13:14" ht="12.75">
      <c r="M4323" s="59"/>
      <c r="N4323" s="59"/>
    </row>
    <row r="4324" spans="13:14" ht="12.75">
      <c r="M4324" s="59"/>
      <c r="N4324" s="59"/>
    </row>
    <row r="4325" spans="13:14" ht="12.75">
      <c r="M4325" s="59"/>
      <c r="N4325" s="59"/>
    </row>
    <row r="4326" spans="13:14" ht="12.75">
      <c r="M4326" s="59"/>
      <c r="N4326" s="59"/>
    </row>
    <row r="4327" spans="13:14" ht="12.75">
      <c r="M4327" s="59"/>
      <c r="N4327" s="59"/>
    </row>
    <row r="4328" spans="13:14" ht="12.75">
      <c r="M4328" s="59"/>
      <c r="N4328" s="59"/>
    </row>
    <row r="4329" spans="13:14" ht="12.75">
      <c r="M4329" s="59"/>
      <c r="N4329" s="59"/>
    </row>
    <row r="4330" spans="13:14" ht="12.75">
      <c r="M4330" s="59"/>
      <c r="N4330" s="59"/>
    </row>
    <row r="4331" spans="13:14" ht="12.75">
      <c r="M4331" s="59"/>
      <c r="N4331" s="59"/>
    </row>
    <row r="4332" spans="13:14" ht="12.75">
      <c r="M4332" s="59"/>
      <c r="N4332" s="59"/>
    </row>
    <row r="4333" spans="13:14" ht="12.75">
      <c r="M4333" s="59"/>
      <c r="N4333" s="59"/>
    </row>
    <row r="4334" spans="13:14" ht="12.75">
      <c r="M4334" s="59"/>
      <c r="N4334" s="59"/>
    </row>
    <row r="4335" spans="13:14" ht="12.75">
      <c r="M4335" s="59"/>
      <c r="N4335" s="59"/>
    </row>
    <row r="4336" spans="13:14" ht="12.75">
      <c r="M4336" s="59"/>
      <c r="N4336" s="59"/>
    </row>
    <row r="4337" spans="13:14" ht="12.75">
      <c r="M4337" s="59"/>
      <c r="N4337" s="59"/>
    </row>
    <row r="4338" spans="13:14" ht="12.75">
      <c r="M4338" s="59"/>
      <c r="N4338" s="59"/>
    </row>
    <row r="4339" spans="13:14" ht="12.75">
      <c r="M4339" s="59"/>
      <c r="N4339" s="59"/>
    </row>
    <row r="4340" spans="13:14" ht="12.75">
      <c r="M4340" s="59"/>
      <c r="N4340" s="59"/>
    </row>
    <row r="4341" spans="13:14" ht="12.75">
      <c r="M4341" s="59"/>
      <c r="N4341" s="59"/>
    </row>
    <row r="4342" spans="13:14" ht="12.75">
      <c r="M4342" s="59"/>
      <c r="N4342" s="59"/>
    </row>
    <row r="4343" spans="13:14" ht="12.75">
      <c r="M4343" s="59"/>
      <c r="N4343" s="59"/>
    </row>
    <row r="4344" spans="13:14" ht="12.75">
      <c r="M4344" s="59"/>
      <c r="N4344" s="59"/>
    </row>
    <row r="4345" spans="13:14" ht="12.75">
      <c r="M4345" s="59"/>
      <c r="N4345" s="59"/>
    </row>
    <row r="4346" spans="13:14" ht="12.75">
      <c r="M4346" s="59"/>
      <c r="N4346" s="59"/>
    </row>
    <row r="4347" spans="13:14" ht="12.75">
      <c r="M4347" s="59"/>
      <c r="N4347" s="59"/>
    </row>
    <row r="4348" spans="13:14" ht="12.75">
      <c r="M4348" s="59"/>
      <c r="N4348" s="59"/>
    </row>
    <row r="4349" spans="13:14" ht="12.75">
      <c r="M4349" s="59"/>
      <c r="N4349" s="59"/>
    </row>
    <row r="4350" spans="13:14" ht="12.75">
      <c r="M4350" s="59"/>
      <c r="N4350" s="59"/>
    </row>
    <row r="4351" spans="13:14" ht="12.75">
      <c r="M4351" s="59"/>
      <c r="N4351" s="59"/>
    </row>
    <row r="4352" spans="13:14" ht="12.75">
      <c r="M4352" s="59"/>
      <c r="N4352" s="59"/>
    </row>
    <row r="4353" spans="13:14" ht="12.75">
      <c r="M4353" s="59"/>
      <c r="N4353" s="59"/>
    </row>
    <row r="4354" spans="13:14" ht="12.75">
      <c r="M4354" s="59"/>
      <c r="N4354" s="59"/>
    </row>
    <row r="4355" spans="13:14" ht="12.75">
      <c r="M4355" s="59"/>
      <c r="N4355" s="59"/>
    </row>
    <row r="4356" spans="13:14" ht="12.75">
      <c r="M4356" s="59"/>
      <c r="N4356" s="59"/>
    </row>
    <row r="4357" spans="13:14" ht="12.75">
      <c r="M4357" s="59"/>
      <c r="N4357" s="59"/>
    </row>
    <row r="4358" spans="13:14" ht="12.75">
      <c r="M4358" s="59"/>
      <c r="N4358" s="59"/>
    </row>
    <row r="4359" spans="13:14" ht="12.75">
      <c r="M4359" s="59"/>
      <c r="N4359" s="59"/>
    </row>
    <row r="4360" spans="13:14" ht="12.75">
      <c r="M4360" s="59"/>
      <c r="N4360" s="59"/>
    </row>
    <row r="4361" spans="13:14" ht="12.75">
      <c r="M4361" s="59"/>
      <c r="N4361" s="59"/>
    </row>
    <row r="4362" spans="13:14" ht="12.75">
      <c r="M4362" s="59"/>
      <c r="N4362" s="59"/>
    </row>
    <row r="4363" spans="13:14" ht="12.75">
      <c r="M4363" s="59"/>
      <c r="N4363" s="59"/>
    </row>
    <row r="4364" spans="13:14" ht="12.75">
      <c r="M4364" s="59"/>
      <c r="N4364" s="59"/>
    </row>
    <row r="4365" spans="13:14" ht="12.75">
      <c r="M4365" s="59"/>
      <c r="N4365" s="59"/>
    </row>
    <row r="4366" spans="13:14" ht="12.75">
      <c r="M4366" s="59"/>
      <c r="N4366" s="59"/>
    </row>
    <row r="4367" spans="13:14" ht="12.75">
      <c r="M4367" s="59"/>
      <c r="N4367" s="59"/>
    </row>
    <row r="4368" spans="13:14" ht="12.75">
      <c r="M4368" s="59"/>
      <c r="N4368" s="59"/>
    </row>
    <row r="4369" spans="13:14" ht="12.75">
      <c r="M4369" s="59"/>
      <c r="N4369" s="59"/>
    </row>
    <row r="4370" spans="13:14" ht="12.75">
      <c r="M4370" s="59"/>
      <c r="N4370" s="59"/>
    </row>
    <row r="4371" spans="13:14" ht="12.75">
      <c r="M4371" s="59"/>
      <c r="N4371" s="59"/>
    </row>
    <row r="4372" spans="13:14" ht="12.75">
      <c r="M4372" s="59"/>
      <c r="N4372" s="59"/>
    </row>
    <row r="4373" spans="13:14" ht="12.75">
      <c r="M4373" s="59"/>
      <c r="N4373" s="59"/>
    </row>
    <row r="4374" spans="13:14" ht="12.75">
      <c r="M4374" s="59"/>
      <c r="N4374" s="59"/>
    </row>
    <row r="4375" spans="13:14" ht="12.75">
      <c r="M4375" s="59"/>
      <c r="N4375" s="59"/>
    </row>
    <row r="4376" spans="13:14" ht="12.75">
      <c r="M4376" s="59"/>
      <c r="N4376" s="59"/>
    </row>
    <row r="4377" spans="13:14" ht="12.75">
      <c r="M4377" s="59"/>
      <c r="N4377" s="59"/>
    </row>
    <row r="4378" spans="13:14" ht="12.75">
      <c r="M4378" s="59"/>
      <c r="N4378" s="59"/>
    </row>
    <row r="4379" spans="13:14" ht="12.75">
      <c r="M4379" s="59"/>
      <c r="N4379" s="59"/>
    </row>
    <row r="4380" spans="13:14" ht="12.75">
      <c r="M4380" s="59"/>
      <c r="N4380" s="59"/>
    </row>
    <row r="4381" spans="13:14" ht="12.75">
      <c r="M4381" s="59"/>
      <c r="N4381" s="59"/>
    </row>
    <row r="4382" spans="13:14" ht="12.75">
      <c r="M4382" s="59"/>
      <c r="N4382" s="59"/>
    </row>
    <row r="4383" spans="13:14" ht="12.75">
      <c r="M4383" s="59"/>
      <c r="N4383" s="59"/>
    </row>
    <row r="4384" spans="13:14" ht="12.75">
      <c r="M4384" s="59"/>
      <c r="N4384" s="59"/>
    </row>
    <row r="4385" spans="13:14" ht="12.75">
      <c r="M4385" s="59"/>
      <c r="N4385" s="59"/>
    </row>
    <row r="4386" spans="13:14" ht="12.75">
      <c r="M4386" s="59"/>
      <c r="N4386" s="59"/>
    </row>
    <row r="4387" spans="13:14" ht="12.75">
      <c r="M4387" s="59"/>
      <c r="N4387" s="59"/>
    </row>
    <row r="4388" spans="13:14" ht="12.75">
      <c r="M4388" s="59"/>
      <c r="N4388" s="59"/>
    </row>
    <row r="4389" spans="13:14" ht="12.75">
      <c r="M4389" s="59"/>
      <c r="N4389" s="59"/>
    </row>
    <row r="4390" spans="13:14" ht="12.75">
      <c r="M4390" s="59"/>
      <c r="N4390" s="59"/>
    </row>
    <row r="4391" spans="13:14" ht="12.75">
      <c r="M4391" s="59"/>
      <c r="N4391" s="59"/>
    </row>
    <row r="4392" spans="13:14" ht="12.75">
      <c r="M4392" s="59"/>
      <c r="N4392" s="59"/>
    </row>
    <row r="4393" spans="13:14" ht="12.75">
      <c r="M4393" s="59"/>
      <c r="N4393" s="59"/>
    </row>
    <row r="4394" spans="13:14" ht="12.75">
      <c r="M4394" s="59"/>
      <c r="N4394" s="59"/>
    </row>
    <row r="4395" spans="13:14" ht="12.75">
      <c r="M4395" s="59"/>
      <c r="N4395" s="59"/>
    </row>
    <row r="4396" spans="13:14" ht="12.75">
      <c r="M4396" s="59"/>
      <c r="N4396" s="59"/>
    </row>
    <row r="4397" spans="13:14" ht="12.75">
      <c r="M4397" s="59"/>
      <c r="N4397" s="59"/>
    </row>
    <row r="4398" spans="13:14" ht="12.75">
      <c r="M4398" s="59"/>
      <c r="N4398" s="59"/>
    </row>
    <row r="4399" spans="13:14" ht="12.75">
      <c r="M4399" s="59"/>
      <c r="N4399" s="59"/>
    </row>
    <row r="4400" spans="13:14" ht="12.75">
      <c r="M4400" s="59"/>
      <c r="N4400" s="59"/>
    </row>
    <row r="4401" spans="13:14" ht="12.75">
      <c r="M4401" s="59"/>
      <c r="N4401" s="59"/>
    </row>
    <row r="4402" spans="13:14" ht="12.75">
      <c r="M4402" s="59"/>
      <c r="N4402" s="59"/>
    </row>
    <row r="4403" spans="13:14" ht="12.75">
      <c r="M4403" s="59"/>
      <c r="N4403" s="59"/>
    </row>
    <row r="4404" spans="13:14" ht="12.75">
      <c r="M4404" s="59"/>
      <c r="N4404" s="59"/>
    </row>
    <row r="4405" spans="13:14" ht="12.75">
      <c r="M4405" s="59"/>
      <c r="N4405" s="59"/>
    </row>
    <row r="4406" spans="13:14" ht="12.75">
      <c r="M4406" s="59"/>
      <c r="N4406" s="59"/>
    </row>
    <row r="4407" spans="13:14" ht="12.75">
      <c r="M4407" s="59"/>
      <c r="N4407" s="59"/>
    </row>
    <row r="4408" spans="13:14" ht="12.75">
      <c r="M4408" s="59"/>
      <c r="N4408" s="59"/>
    </row>
    <row r="4409" spans="13:14" ht="12.75">
      <c r="M4409" s="59"/>
      <c r="N4409" s="59"/>
    </row>
    <row r="4410" spans="13:14" ht="12.75">
      <c r="M4410" s="59"/>
      <c r="N4410" s="59"/>
    </row>
    <row r="4411" spans="13:14" ht="12.75">
      <c r="M4411" s="59"/>
      <c r="N4411" s="59"/>
    </row>
    <row r="4412" spans="13:14" ht="12.75">
      <c r="M4412" s="59"/>
      <c r="N4412" s="59"/>
    </row>
    <row r="4413" spans="13:14" ht="12.75">
      <c r="M4413" s="59"/>
      <c r="N4413" s="59"/>
    </row>
    <row r="4414" spans="13:14" ht="12.75">
      <c r="M4414" s="59"/>
      <c r="N4414" s="59"/>
    </row>
    <row r="4415" spans="13:14" ht="12.75">
      <c r="M4415" s="59"/>
      <c r="N4415" s="59"/>
    </row>
    <row r="4416" spans="13:14" ht="12.75">
      <c r="M4416" s="59"/>
      <c r="N4416" s="59"/>
    </row>
    <row r="4417" spans="13:14" ht="12.75">
      <c r="M4417" s="59"/>
      <c r="N4417" s="59"/>
    </row>
    <row r="4418" spans="13:14" ht="12.75">
      <c r="M4418" s="59"/>
      <c r="N4418" s="59"/>
    </row>
    <row r="4419" spans="13:14" ht="12.75">
      <c r="M4419" s="59"/>
      <c r="N4419" s="59"/>
    </row>
    <row r="4420" spans="13:14" ht="12.75">
      <c r="M4420" s="59"/>
      <c r="N4420" s="59"/>
    </row>
    <row r="4421" spans="13:14" ht="12.75">
      <c r="M4421" s="59"/>
      <c r="N4421" s="59"/>
    </row>
    <row r="4422" spans="13:14" ht="12.75">
      <c r="M4422" s="59"/>
      <c r="N4422" s="59"/>
    </row>
    <row r="4423" spans="13:14" ht="12.75">
      <c r="M4423" s="59"/>
      <c r="N4423" s="59"/>
    </row>
    <row r="4424" spans="13:14" ht="12.75">
      <c r="M4424" s="59"/>
      <c r="N4424" s="59"/>
    </row>
    <row r="4425" spans="13:14" ht="12.75">
      <c r="M4425" s="59"/>
      <c r="N4425" s="59"/>
    </row>
    <row r="4426" spans="13:14" ht="12.75">
      <c r="M4426" s="59"/>
      <c r="N4426" s="59"/>
    </row>
    <row r="4427" spans="13:14" ht="12.75">
      <c r="M4427" s="59"/>
      <c r="N4427" s="59"/>
    </row>
    <row r="4428" spans="13:14" ht="12.75">
      <c r="M4428" s="59"/>
      <c r="N4428" s="59"/>
    </row>
    <row r="4429" spans="13:14" ht="12.75">
      <c r="M4429" s="59"/>
      <c r="N4429" s="59"/>
    </row>
    <row r="4430" spans="13:14" ht="12.75">
      <c r="M4430" s="59"/>
      <c r="N4430" s="59"/>
    </row>
    <row r="4431" spans="13:14" ht="12.75">
      <c r="M4431" s="59"/>
      <c r="N4431" s="59"/>
    </row>
    <row r="4432" spans="13:14" ht="12.75">
      <c r="M4432" s="59"/>
      <c r="N4432" s="59"/>
    </row>
    <row r="4433" spans="13:14" ht="12.75">
      <c r="M4433" s="59"/>
      <c r="N4433" s="59"/>
    </row>
    <row r="4434" spans="13:14" ht="12.75">
      <c r="M4434" s="59"/>
      <c r="N4434" s="59"/>
    </row>
    <row r="4435" spans="13:14" ht="12.75">
      <c r="M4435" s="59"/>
      <c r="N4435" s="59"/>
    </row>
    <row r="4436" spans="13:14" ht="12.75">
      <c r="M4436" s="59"/>
      <c r="N4436" s="59"/>
    </row>
    <row r="4437" spans="13:14" ht="12.75">
      <c r="M4437" s="59"/>
      <c r="N4437" s="59"/>
    </row>
    <row r="4438" spans="13:14" ht="12.75">
      <c r="M4438" s="59"/>
      <c r="N4438" s="59"/>
    </row>
    <row r="4439" spans="13:14" ht="12.75">
      <c r="M4439" s="59"/>
      <c r="N4439" s="59"/>
    </row>
    <row r="4440" spans="13:14" ht="12.75">
      <c r="M4440" s="59"/>
      <c r="N4440" s="59"/>
    </row>
    <row r="4441" spans="13:14" ht="12.75">
      <c r="M4441" s="59"/>
      <c r="N4441" s="59"/>
    </row>
    <row r="4442" spans="13:14" ht="12.75">
      <c r="M4442" s="59"/>
      <c r="N4442" s="59"/>
    </row>
    <row r="4443" spans="13:14" ht="12.75">
      <c r="M4443" s="59"/>
      <c r="N4443" s="59"/>
    </row>
    <row r="4444" spans="13:14" ht="12.75">
      <c r="M4444" s="59"/>
      <c r="N4444" s="59"/>
    </row>
    <row r="4445" spans="13:14" ht="12.75">
      <c r="M4445" s="59"/>
      <c r="N4445" s="59"/>
    </row>
    <row r="4446" spans="13:14" ht="12.75">
      <c r="M4446" s="59"/>
      <c r="N4446" s="59"/>
    </row>
    <row r="4447" spans="13:14" ht="12.75">
      <c r="M4447" s="59"/>
      <c r="N4447" s="59"/>
    </row>
    <row r="4448" spans="13:14" ht="12.75">
      <c r="M4448" s="59"/>
      <c r="N4448" s="59"/>
    </row>
    <row r="4449" spans="13:14" ht="12.75">
      <c r="M4449" s="59"/>
      <c r="N4449" s="59"/>
    </row>
    <row r="4450" spans="13:14" ht="12.75">
      <c r="M4450" s="59"/>
      <c r="N4450" s="59"/>
    </row>
    <row r="4451" spans="13:14" ht="12.75">
      <c r="M4451" s="59"/>
      <c r="N4451" s="59"/>
    </row>
    <row r="4452" spans="13:14" ht="12.75">
      <c r="M4452" s="59"/>
      <c r="N4452" s="59"/>
    </row>
    <row r="4453" spans="13:14" ht="12.75">
      <c r="M4453" s="59"/>
      <c r="N4453" s="59"/>
    </row>
    <row r="4454" spans="13:14" ht="12.75">
      <c r="M4454" s="59"/>
      <c r="N4454" s="59"/>
    </row>
    <row r="4455" spans="13:14" ht="12.75">
      <c r="M4455" s="59"/>
      <c r="N4455" s="59"/>
    </row>
    <row r="4456" spans="13:14" ht="12.75">
      <c r="M4456" s="59"/>
      <c r="N4456" s="59"/>
    </row>
    <row r="4457" spans="13:14" ht="12.75">
      <c r="M4457" s="59"/>
      <c r="N4457" s="59"/>
    </row>
    <row r="4458" spans="13:14" ht="12.75">
      <c r="M4458" s="59"/>
      <c r="N4458" s="59"/>
    </row>
    <row r="4459" spans="13:14" ht="12.75">
      <c r="M4459" s="59"/>
      <c r="N4459" s="59"/>
    </row>
    <row r="4460" spans="13:14" ht="12.75">
      <c r="M4460" s="59"/>
      <c r="N4460" s="59"/>
    </row>
    <row r="4461" spans="13:14" ht="12.75">
      <c r="M4461" s="59"/>
      <c r="N4461" s="59"/>
    </row>
    <row r="4462" spans="13:14" ht="12.75">
      <c r="M4462" s="59"/>
      <c r="N4462" s="59"/>
    </row>
    <row r="4463" spans="13:14" ht="12.75">
      <c r="M4463" s="59"/>
      <c r="N4463" s="59"/>
    </row>
    <row r="4464" spans="13:14" ht="12.75">
      <c r="M4464" s="59"/>
      <c r="N4464" s="59"/>
    </row>
    <row r="4465" spans="13:14" ht="12.75">
      <c r="M4465" s="59"/>
      <c r="N4465" s="59"/>
    </row>
    <row r="4466" spans="13:14" ht="12.75">
      <c r="M4466" s="59"/>
      <c r="N4466" s="59"/>
    </row>
    <row r="4467" spans="13:14" ht="12.75">
      <c r="M4467" s="59"/>
      <c r="N4467" s="59"/>
    </row>
    <row r="4468" spans="13:14" ht="12.75">
      <c r="M4468" s="59"/>
      <c r="N4468" s="59"/>
    </row>
    <row r="4469" spans="13:14" ht="12.75">
      <c r="M4469" s="59"/>
      <c r="N4469" s="59"/>
    </row>
    <row r="4470" spans="13:14" ht="12.75">
      <c r="M4470" s="59"/>
      <c r="N4470" s="59"/>
    </row>
    <row r="4471" spans="13:14" ht="12.75">
      <c r="M4471" s="59"/>
      <c r="N4471" s="59"/>
    </row>
    <row r="4472" spans="13:14" ht="12.75">
      <c r="M4472" s="59"/>
      <c r="N4472" s="59"/>
    </row>
    <row r="4473" spans="13:14" ht="12.75">
      <c r="M4473" s="59"/>
      <c r="N4473" s="59"/>
    </row>
    <row r="4474" spans="13:14" ht="12.75">
      <c r="M4474" s="59"/>
      <c r="N4474" s="59"/>
    </row>
    <row r="4475" spans="13:14" ht="12.75">
      <c r="M4475" s="59"/>
      <c r="N4475" s="59"/>
    </row>
    <row r="4476" spans="13:14" ht="12.75">
      <c r="M4476" s="59"/>
      <c r="N4476" s="59"/>
    </row>
    <row r="4477" spans="13:14" ht="12.75">
      <c r="M4477" s="59"/>
      <c r="N4477" s="59"/>
    </row>
    <row r="4478" spans="13:14" ht="12.75">
      <c r="M4478" s="59"/>
      <c r="N4478" s="59"/>
    </row>
    <row r="4479" spans="13:14" ht="12.75">
      <c r="M4479" s="59"/>
      <c r="N4479" s="59"/>
    </row>
    <row r="4480" spans="13:14" ht="12.75">
      <c r="M4480" s="59"/>
      <c r="N4480" s="59"/>
    </row>
    <row r="4481" spans="13:14" ht="12.75">
      <c r="M4481" s="59"/>
      <c r="N4481" s="59"/>
    </row>
    <row r="4482" spans="13:14" ht="12.75">
      <c r="M4482" s="59"/>
      <c r="N4482" s="59"/>
    </row>
    <row r="4483" spans="13:14" ht="12.75">
      <c r="M4483" s="59"/>
      <c r="N4483" s="59"/>
    </row>
    <row r="4484" spans="13:14" ht="12.75">
      <c r="M4484" s="59"/>
      <c r="N4484" s="59"/>
    </row>
    <row r="4485" spans="13:14" ht="12.75">
      <c r="M4485" s="59"/>
      <c r="N4485" s="59"/>
    </row>
    <row r="4486" spans="13:14" ht="12.75">
      <c r="M4486" s="59"/>
      <c r="N4486" s="59"/>
    </row>
    <row r="4487" spans="13:14" ht="12.75">
      <c r="M4487" s="59"/>
      <c r="N4487" s="59"/>
    </row>
    <row r="4488" spans="13:14" ht="12.75">
      <c r="M4488" s="59"/>
      <c r="N4488" s="59"/>
    </row>
    <row r="4489" spans="13:14" ht="12.75">
      <c r="M4489" s="59"/>
      <c r="N4489" s="59"/>
    </row>
    <row r="4490" spans="13:14" ht="12.75">
      <c r="M4490" s="59"/>
      <c r="N4490" s="59"/>
    </row>
    <row r="4491" spans="13:14" ht="12.75">
      <c r="M4491" s="59"/>
      <c r="N4491" s="59"/>
    </row>
    <row r="4492" spans="13:14" ht="12.75">
      <c r="M4492" s="59"/>
      <c r="N4492" s="59"/>
    </row>
    <row r="4493" spans="13:14" ht="12.75">
      <c r="M4493" s="59"/>
      <c r="N4493" s="59"/>
    </row>
    <row r="4494" spans="13:14" ht="12.75">
      <c r="M4494" s="59"/>
      <c r="N4494" s="59"/>
    </row>
    <row r="4495" spans="13:14" ht="12.75">
      <c r="M4495" s="59"/>
      <c r="N4495" s="59"/>
    </row>
    <row r="4496" spans="13:14" ht="12.75">
      <c r="M4496" s="59"/>
      <c r="N4496" s="59"/>
    </row>
    <row r="4497" spans="13:14" ht="12.75">
      <c r="M4497" s="59"/>
      <c r="N4497" s="59"/>
    </row>
    <row r="4498" spans="13:14" ht="12.75">
      <c r="M4498" s="59"/>
      <c r="N4498" s="59"/>
    </row>
    <row r="4499" spans="13:14" ht="12.75">
      <c r="M4499" s="59"/>
      <c r="N4499" s="59"/>
    </row>
    <row r="4500" spans="13:14" ht="12.75">
      <c r="M4500" s="59"/>
      <c r="N4500" s="59"/>
    </row>
    <row r="4501" spans="13:14" ht="12.75">
      <c r="M4501" s="59"/>
      <c r="N4501" s="59"/>
    </row>
    <row r="4502" spans="13:14" ht="12.75">
      <c r="M4502" s="59"/>
      <c r="N4502" s="59"/>
    </row>
    <row r="4503" spans="13:14" ht="12.75">
      <c r="M4503" s="59"/>
      <c r="N4503" s="59"/>
    </row>
    <row r="4504" spans="13:14" ht="12.75">
      <c r="M4504" s="59"/>
      <c r="N4504" s="59"/>
    </row>
    <row r="4505" spans="13:14" ht="12.75">
      <c r="M4505" s="59"/>
      <c r="N4505" s="59"/>
    </row>
    <row r="4506" spans="13:14" ht="12.75">
      <c r="M4506" s="59"/>
      <c r="N4506" s="59"/>
    </row>
    <row r="4507" spans="13:14" ht="12.75">
      <c r="M4507" s="59"/>
      <c r="N4507" s="59"/>
    </row>
    <row r="4508" spans="13:14" ht="12.75">
      <c r="M4508" s="59"/>
      <c r="N4508" s="59"/>
    </row>
    <row r="4509" spans="13:14" ht="12.75">
      <c r="M4509" s="59"/>
      <c r="N4509" s="59"/>
    </row>
    <row r="4510" spans="13:14" ht="12.75">
      <c r="M4510" s="59"/>
      <c r="N4510" s="59"/>
    </row>
    <row r="4511" spans="13:14" ht="12.75">
      <c r="M4511" s="59"/>
      <c r="N4511" s="59"/>
    </row>
    <row r="4512" spans="13:14" ht="12.75">
      <c r="M4512" s="59"/>
      <c r="N4512" s="59"/>
    </row>
    <row r="4513" spans="13:14" ht="12.75">
      <c r="M4513" s="59"/>
      <c r="N4513" s="59"/>
    </row>
    <row r="4514" spans="13:14" ht="12.75">
      <c r="M4514" s="59"/>
      <c r="N4514" s="59"/>
    </row>
    <row r="4515" spans="13:14" ht="12.75">
      <c r="M4515" s="59"/>
      <c r="N4515" s="59"/>
    </row>
    <row r="4516" spans="13:14" ht="12.75">
      <c r="M4516" s="59"/>
      <c r="N4516" s="59"/>
    </row>
    <row r="4517" spans="13:14" ht="12.75">
      <c r="M4517" s="59"/>
      <c r="N4517" s="59"/>
    </row>
    <row r="4518" spans="13:14" ht="12.75">
      <c r="M4518" s="59"/>
      <c r="N4518" s="59"/>
    </row>
    <row r="4519" spans="13:14" ht="12.75">
      <c r="M4519" s="59"/>
      <c r="N4519" s="59"/>
    </row>
    <row r="4520" spans="13:14" ht="12.75">
      <c r="M4520" s="59"/>
      <c r="N4520" s="59"/>
    </row>
    <row r="4521" spans="13:14" ht="12.75">
      <c r="M4521" s="59"/>
      <c r="N4521" s="59"/>
    </row>
    <row r="4522" spans="13:14" ht="12.75">
      <c r="M4522" s="59"/>
      <c r="N4522" s="59"/>
    </row>
    <row r="4523" spans="13:14" ht="12.75">
      <c r="M4523" s="59"/>
      <c r="N4523" s="59"/>
    </row>
    <row r="4524" spans="13:14" ht="12.75">
      <c r="M4524" s="59"/>
      <c r="N4524" s="59"/>
    </row>
    <row r="4525" spans="13:14" ht="12.75">
      <c r="M4525" s="59"/>
      <c r="N4525" s="59"/>
    </row>
    <row r="4526" spans="13:14" ht="12.75">
      <c r="M4526" s="59"/>
      <c r="N4526" s="59"/>
    </row>
    <row r="4527" spans="13:14" ht="12.75">
      <c r="M4527" s="59"/>
      <c r="N4527" s="59"/>
    </row>
    <row r="4528" spans="13:14" ht="12.75">
      <c r="M4528" s="59"/>
      <c r="N4528" s="59"/>
    </row>
    <row r="4529" spans="13:14" ht="12.75">
      <c r="M4529" s="59"/>
      <c r="N4529" s="59"/>
    </row>
    <row r="4530" spans="13:14" ht="12.75">
      <c r="M4530" s="59"/>
      <c r="N4530" s="59"/>
    </row>
    <row r="4531" spans="13:14" ht="12.75">
      <c r="M4531" s="59"/>
      <c r="N4531" s="59"/>
    </row>
    <row r="4532" spans="13:14" ht="12.75">
      <c r="M4532" s="59"/>
      <c r="N4532" s="59"/>
    </row>
    <row r="4533" spans="13:14" ht="12.75">
      <c r="M4533" s="59"/>
      <c r="N4533" s="59"/>
    </row>
    <row r="4534" spans="13:14" ht="12.75">
      <c r="M4534" s="59"/>
      <c r="N4534" s="59"/>
    </row>
    <row r="4535" spans="13:14" ht="12.75">
      <c r="M4535" s="59"/>
      <c r="N4535" s="59"/>
    </row>
    <row r="4536" spans="13:14" ht="12.75">
      <c r="M4536" s="59"/>
      <c r="N4536" s="59"/>
    </row>
    <row r="4537" spans="13:14" ht="12.75">
      <c r="M4537" s="59"/>
      <c r="N4537" s="59"/>
    </row>
    <row r="4538" spans="13:14" ht="12.75">
      <c r="M4538" s="59"/>
      <c r="N4538" s="59"/>
    </row>
    <row r="4539" spans="13:14" ht="12.75">
      <c r="M4539" s="59"/>
      <c r="N4539" s="59"/>
    </row>
    <row r="4540" spans="13:14" ht="12.75">
      <c r="M4540" s="59"/>
      <c r="N4540" s="59"/>
    </row>
    <row r="4541" spans="13:14" ht="12.75">
      <c r="M4541" s="59"/>
      <c r="N4541" s="59"/>
    </row>
    <row r="4542" spans="13:14" ht="12.75">
      <c r="M4542" s="59"/>
      <c r="N4542" s="59"/>
    </row>
    <row r="4543" spans="13:14" ht="12.75">
      <c r="M4543" s="59"/>
      <c r="N4543" s="59"/>
    </row>
    <row r="4544" spans="13:14" ht="12.75">
      <c r="M4544" s="59"/>
      <c r="N4544" s="59"/>
    </row>
    <row r="4545" spans="13:14" ht="12.75">
      <c r="M4545" s="59"/>
      <c r="N4545" s="59"/>
    </row>
    <row r="4546" spans="13:14" ht="12.75">
      <c r="M4546" s="59"/>
      <c r="N4546" s="59"/>
    </row>
    <row r="4547" spans="13:14" ht="12.75">
      <c r="M4547" s="59"/>
      <c r="N4547" s="59"/>
    </row>
    <row r="4548" spans="13:14" ht="12.75">
      <c r="M4548" s="59"/>
      <c r="N4548" s="59"/>
    </row>
    <row r="4549" spans="13:14" ht="12.75">
      <c r="M4549" s="59"/>
      <c r="N4549" s="59"/>
    </row>
    <row r="4550" spans="13:14" ht="12.75">
      <c r="M4550" s="59"/>
      <c r="N4550" s="59"/>
    </row>
    <row r="4551" spans="13:14" ht="12.75">
      <c r="M4551" s="59"/>
      <c r="N4551" s="59"/>
    </row>
    <row r="4552" spans="13:14" ht="12.75">
      <c r="M4552" s="59"/>
      <c r="N4552" s="59"/>
    </row>
    <row r="4553" spans="13:14" ht="12.75">
      <c r="M4553" s="59"/>
      <c r="N4553" s="59"/>
    </row>
    <row r="4554" spans="13:14" ht="12.75">
      <c r="M4554" s="59"/>
      <c r="N4554" s="59"/>
    </row>
    <row r="4555" spans="13:14" ht="12.75">
      <c r="M4555" s="59"/>
      <c r="N4555" s="59"/>
    </row>
    <row r="4556" spans="13:14" ht="12.75">
      <c r="M4556" s="59"/>
      <c r="N4556" s="59"/>
    </row>
    <row r="4557" spans="13:14" ht="12.75">
      <c r="M4557" s="59"/>
      <c r="N4557" s="59"/>
    </row>
    <row r="4558" spans="13:14" ht="12.75">
      <c r="M4558" s="59"/>
      <c r="N4558" s="59"/>
    </row>
    <row r="4559" spans="13:14" ht="12.75">
      <c r="M4559" s="59"/>
      <c r="N4559" s="59"/>
    </row>
    <row r="4560" spans="13:14" ht="12.75">
      <c r="M4560" s="59"/>
      <c r="N4560" s="59"/>
    </row>
    <row r="4561" spans="13:14" ht="12.75">
      <c r="M4561" s="59"/>
      <c r="N4561" s="59"/>
    </row>
    <row r="4562" spans="13:14" ht="12.75">
      <c r="M4562" s="59"/>
      <c r="N4562" s="59"/>
    </row>
    <row r="4563" spans="13:14" ht="12.75">
      <c r="M4563" s="59"/>
      <c r="N4563" s="59"/>
    </row>
    <row r="4564" spans="13:14" ht="12.75">
      <c r="M4564" s="59"/>
      <c r="N4564" s="59"/>
    </row>
    <row r="4565" spans="13:14" ht="12.75">
      <c r="M4565" s="59"/>
      <c r="N4565" s="59"/>
    </row>
    <row r="4566" spans="13:14" ht="12.75">
      <c r="M4566" s="59"/>
      <c r="N4566" s="59"/>
    </row>
    <row r="4567" spans="13:14" ht="12.75">
      <c r="M4567" s="59"/>
      <c r="N4567" s="59"/>
    </row>
    <row r="4568" spans="13:14" ht="12.75">
      <c r="M4568" s="59"/>
      <c r="N4568" s="59"/>
    </row>
    <row r="4569" spans="13:14" ht="12.75">
      <c r="M4569" s="59"/>
      <c r="N4569" s="59"/>
    </row>
    <row r="4570" spans="13:14" ht="12.75">
      <c r="M4570" s="59"/>
      <c r="N4570" s="59"/>
    </row>
    <row r="4571" spans="13:14" ht="12.75">
      <c r="M4571" s="59"/>
      <c r="N4571" s="59"/>
    </row>
    <row r="4572" spans="13:14" ht="12.75">
      <c r="M4572" s="59"/>
      <c r="N4572" s="59"/>
    </row>
    <row r="4573" spans="13:14" ht="12.75">
      <c r="M4573" s="59"/>
      <c r="N4573" s="59"/>
    </row>
    <row r="4574" spans="13:14" ht="12.75">
      <c r="M4574" s="59"/>
      <c r="N4574" s="59"/>
    </row>
    <row r="4575" spans="13:14" ht="12.75">
      <c r="M4575" s="59"/>
      <c r="N4575" s="59"/>
    </row>
    <row r="4576" spans="13:14" ht="12.75">
      <c r="M4576" s="59"/>
      <c r="N4576" s="59"/>
    </row>
    <row r="4577" spans="13:14" ht="12.75">
      <c r="M4577" s="59"/>
      <c r="N4577" s="59"/>
    </row>
    <row r="4578" spans="13:14" ht="12.75">
      <c r="M4578" s="59"/>
      <c r="N4578" s="59"/>
    </row>
    <row r="4579" spans="13:14" ht="12.75">
      <c r="M4579" s="59"/>
      <c r="N4579" s="59"/>
    </row>
    <row r="4580" spans="13:14" ht="12.75">
      <c r="M4580" s="59"/>
      <c r="N4580" s="59"/>
    </row>
    <row r="4581" spans="13:14" ht="12.75">
      <c r="M4581" s="59"/>
      <c r="N4581" s="59"/>
    </row>
    <row r="4582" spans="13:14" ht="12.75">
      <c r="M4582" s="59"/>
      <c r="N4582" s="59"/>
    </row>
    <row r="4583" spans="13:14" ht="12.75">
      <c r="M4583" s="59"/>
      <c r="N4583" s="59"/>
    </row>
    <row r="4584" spans="13:14" ht="12.75">
      <c r="M4584" s="59"/>
      <c r="N4584" s="59"/>
    </row>
    <row r="4585" spans="13:14" ht="12.75">
      <c r="M4585" s="59"/>
      <c r="N4585" s="59"/>
    </row>
    <row r="4586" spans="13:14" ht="12.75">
      <c r="M4586" s="59"/>
      <c r="N4586" s="59"/>
    </row>
    <row r="4587" spans="13:14" ht="12.75">
      <c r="M4587" s="59"/>
      <c r="N4587" s="59"/>
    </row>
    <row r="4588" spans="13:14" ht="12.75">
      <c r="M4588" s="59"/>
      <c r="N4588" s="59"/>
    </row>
    <row r="4589" spans="13:14" ht="12.75">
      <c r="M4589" s="59"/>
      <c r="N4589" s="59"/>
    </row>
    <row r="4590" spans="13:14" ht="12.75">
      <c r="M4590" s="59"/>
      <c r="N4590" s="59"/>
    </row>
    <row r="4591" spans="13:14" ht="12.75">
      <c r="M4591" s="59"/>
      <c r="N4591" s="59"/>
    </row>
    <row r="4592" spans="13:14" ht="12.75">
      <c r="M4592" s="59"/>
      <c r="N4592" s="59"/>
    </row>
    <row r="4593" spans="13:14" ht="12.75">
      <c r="M4593" s="59"/>
      <c r="N4593" s="59"/>
    </row>
    <row r="4594" spans="13:14" ht="12.75">
      <c r="M4594" s="59"/>
      <c r="N4594" s="59"/>
    </row>
    <row r="4595" spans="13:14" ht="12.75">
      <c r="M4595" s="59"/>
      <c r="N4595" s="59"/>
    </row>
    <row r="4596" spans="13:14" ht="12.75">
      <c r="M4596" s="59"/>
      <c r="N4596" s="59"/>
    </row>
    <row r="4597" spans="13:14" ht="12.75">
      <c r="M4597" s="59"/>
      <c r="N4597" s="59"/>
    </row>
    <row r="4598" spans="13:14" ht="12.75">
      <c r="M4598" s="59"/>
      <c r="N4598" s="59"/>
    </row>
    <row r="4599" spans="13:14" ht="12.75">
      <c r="M4599" s="59"/>
      <c r="N4599" s="59"/>
    </row>
    <row r="4600" spans="13:14" ht="12.75">
      <c r="M4600" s="59"/>
      <c r="N4600" s="59"/>
    </row>
    <row r="4601" spans="13:14" ht="12.75">
      <c r="M4601" s="59"/>
      <c r="N4601" s="59"/>
    </row>
    <row r="4602" spans="13:14" ht="12.75">
      <c r="M4602" s="59"/>
      <c r="N4602" s="59"/>
    </row>
    <row r="4603" spans="13:14" ht="12.75">
      <c r="M4603" s="59"/>
      <c r="N4603" s="59"/>
    </row>
    <row r="4604" spans="13:14" ht="12.75">
      <c r="M4604" s="59"/>
      <c r="N4604" s="59"/>
    </row>
    <row r="4605" spans="13:14" ht="12.75">
      <c r="M4605" s="59"/>
      <c r="N4605" s="59"/>
    </row>
    <row r="4606" spans="13:14" ht="12.75">
      <c r="M4606" s="59"/>
      <c r="N4606" s="59"/>
    </row>
    <row r="4607" spans="13:14" ht="12.75">
      <c r="M4607" s="59"/>
      <c r="N4607" s="59"/>
    </row>
    <row r="4608" spans="13:14" ht="12.75">
      <c r="M4608" s="59"/>
      <c r="N4608" s="59"/>
    </row>
    <row r="4609" spans="13:14" ht="12.75">
      <c r="M4609" s="59"/>
      <c r="N4609" s="59"/>
    </row>
    <row r="4610" spans="13:14" ht="12.75">
      <c r="M4610" s="59"/>
      <c r="N4610" s="59"/>
    </row>
    <row r="4611" spans="13:14" ht="12.75">
      <c r="M4611" s="59"/>
      <c r="N4611" s="59"/>
    </row>
    <row r="4612" spans="13:14" ht="12.75">
      <c r="M4612" s="59"/>
      <c r="N4612" s="59"/>
    </row>
    <row r="4613" spans="13:14" ht="12.75">
      <c r="M4613" s="59"/>
      <c r="N4613" s="59"/>
    </row>
    <row r="4614" spans="13:14" ht="12.75">
      <c r="M4614" s="59"/>
      <c r="N4614" s="59"/>
    </row>
    <row r="4615" spans="13:14" ht="12.75">
      <c r="M4615" s="59"/>
      <c r="N4615" s="59"/>
    </row>
    <row r="4616" spans="13:14" ht="12.75">
      <c r="M4616" s="59"/>
      <c r="N4616" s="59"/>
    </row>
    <row r="4617" spans="13:14" ht="12.75">
      <c r="M4617" s="59"/>
      <c r="N4617" s="59"/>
    </row>
    <row r="4618" spans="13:14" ht="12.75">
      <c r="M4618" s="59"/>
      <c r="N4618" s="59"/>
    </row>
    <row r="4619" spans="13:14" ht="12.75">
      <c r="M4619" s="59"/>
      <c r="N4619" s="59"/>
    </row>
    <row r="4620" spans="13:14" ht="12.75">
      <c r="M4620" s="59"/>
      <c r="N4620" s="59"/>
    </row>
    <row r="4621" spans="13:14" ht="12.75">
      <c r="M4621" s="59"/>
      <c r="N4621" s="59"/>
    </row>
    <row r="4622" spans="13:14" ht="12.75">
      <c r="M4622" s="59"/>
      <c r="N4622" s="59"/>
    </row>
    <row r="4623" spans="13:14" ht="12.75">
      <c r="M4623" s="59"/>
      <c r="N4623" s="59"/>
    </row>
    <row r="4624" spans="13:14" ht="12.75">
      <c r="M4624" s="59"/>
      <c r="N4624" s="59"/>
    </row>
    <row r="4625" spans="13:14" ht="12.75">
      <c r="M4625" s="59"/>
      <c r="N4625" s="59"/>
    </row>
    <row r="4626" spans="13:14" ht="12.75">
      <c r="M4626" s="59"/>
      <c r="N4626" s="59"/>
    </row>
    <row r="4627" spans="13:14" ht="12.75">
      <c r="M4627" s="59"/>
      <c r="N4627" s="59"/>
    </row>
    <row r="4628" spans="13:14" ht="12.75">
      <c r="M4628" s="59"/>
      <c r="N4628" s="59"/>
    </row>
    <row r="4629" spans="13:14" ht="12.75">
      <c r="M4629" s="59"/>
      <c r="N4629" s="59"/>
    </row>
    <row r="4630" spans="13:14" ht="12.75">
      <c r="M4630" s="59"/>
      <c r="N4630" s="59"/>
    </row>
    <row r="4631" spans="13:14" ht="12.75">
      <c r="M4631" s="59"/>
      <c r="N4631" s="59"/>
    </row>
    <row r="4632" spans="13:14" ht="12.75">
      <c r="M4632" s="59"/>
      <c r="N4632" s="59"/>
    </row>
    <row r="4633" spans="13:14" ht="12.75">
      <c r="M4633" s="59"/>
      <c r="N4633" s="59"/>
    </row>
    <row r="4634" spans="13:14" ht="12.75">
      <c r="M4634" s="59"/>
      <c r="N4634" s="59"/>
    </row>
    <row r="4635" spans="13:14" ht="12.75">
      <c r="M4635" s="59"/>
      <c r="N4635" s="59"/>
    </row>
    <row r="4636" spans="13:14" ht="12.75">
      <c r="M4636" s="59"/>
      <c r="N4636" s="59"/>
    </row>
    <row r="4637" spans="13:14" ht="12.75">
      <c r="M4637" s="59"/>
      <c r="N4637" s="59"/>
    </row>
    <row r="4638" spans="13:14" ht="12.75">
      <c r="M4638" s="59"/>
      <c r="N4638" s="59"/>
    </row>
    <row r="4639" spans="13:14" ht="12.75">
      <c r="M4639" s="59"/>
      <c r="N4639" s="59"/>
    </row>
    <row r="4640" spans="13:14" ht="12.75">
      <c r="M4640" s="59"/>
      <c r="N4640" s="59"/>
    </row>
    <row r="4641" spans="13:14" ht="12.75">
      <c r="M4641" s="59"/>
      <c r="N4641" s="59"/>
    </row>
    <row r="4642" spans="13:14" ht="12.75">
      <c r="M4642" s="59"/>
      <c r="N4642" s="59"/>
    </row>
    <row r="4643" spans="13:14" ht="12.75">
      <c r="M4643" s="59"/>
      <c r="N4643" s="59"/>
    </row>
    <row r="4644" spans="13:14" ht="12.75">
      <c r="M4644" s="59"/>
      <c r="N4644" s="59"/>
    </row>
    <row r="4645" spans="13:14" ht="12.75">
      <c r="M4645" s="59"/>
      <c r="N4645" s="59"/>
    </row>
    <row r="4646" spans="13:14" ht="12.75">
      <c r="M4646" s="59"/>
      <c r="N4646" s="59"/>
    </row>
    <row r="4647" spans="13:14" ht="12.75">
      <c r="M4647" s="59"/>
      <c r="N4647" s="59"/>
    </row>
    <row r="4648" spans="13:14" ht="12.75">
      <c r="M4648" s="59"/>
      <c r="N4648" s="59"/>
    </row>
    <row r="4649" spans="13:14" ht="12.75">
      <c r="M4649" s="59"/>
      <c r="N4649" s="59"/>
    </row>
    <row r="4650" spans="13:14" ht="12.75">
      <c r="M4650" s="59"/>
      <c r="N4650" s="59"/>
    </row>
    <row r="4651" spans="13:14" ht="12.75">
      <c r="M4651" s="59"/>
      <c r="N4651" s="59"/>
    </row>
    <row r="4652" spans="13:14" ht="12.75">
      <c r="M4652" s="59"/>
      <c r="N4652" s="59"/>
    </row>
    <row r="4653" spans="13:14" ht="12.75">
      <c r="M4653" s="59"/>
      <c r="N4653" s="59"/>
    </row>
    <row r="4654" spans="13:14" ht="12.75">
      <c r="M4654" s="59"/>
      <c r="N4654" s="59"/>
    </row>
    <row r="4655" spans="13:14" ht="12.75">
      <c r="M4655" s="59"/>
      <c r="N4655" s="59"/>
    </row>
    <row r="4656" spans="13:14" ht="12.75">
      <c r="M4656" s="59"/>
      <c r="N4656" s="59"/>
    </row>
    <row r="4657" spans="13:14" ht="12.75">
      <c r="M4657" s="59"/>
      <c r="N4657" s="59"/>
    </row>
    <row r="4658" spans="13:14" ht="12.75">
      <c r="M4658" s="59"/>
      <c r="N4658" s="59"/>
    </row>
    <row r="4659" spans="13:14" ht="12.75">
      <c r="M4659" s="59"/>
      <c r="N4659" s="59"/>
    </row>
    <row r="4660" spans="13:14" ht="12.75">
      <c r="M4660" s="59"/>
      <c r="N4660" s="59"/>
    </row>
    <row r="4661" spans="13:14" ht="12.75">
      <c r="M4661" s="59"/>
      <c r="N4661" s="59"/>
    </row>
    <row r="4662" spans="13:14" ht="12.75">
      <c r="M4662" s="59"/>
      <c r="N4662" s="59"/>
    </row>
    <row r="4663" spans="13:14" ht="12.75">
      <c r="M4663" s="59"/>
      <c r="N4663" s="59"/>
    </row>
    <row r="4664" spans="13:14" ht="12.75">
      <c r="M4664" s="59"/>
      <c r="N4664" s="59"/>
    </row>
    <row r="4665" spans="13:14" ht="12.75">
      <c r="M4665" s="59"/>
      <c r="N4665" s="59"/>
    </row>
    <row r="4666" spans="13:14" ht="12.75">
      <c r="M4666" s="59"/>
      <c r="N4666" s="59"/>
    </row>
    <row r="4667" spans="13:14" ht="12.75">
      <c r="M4667" s="59"/>
      <c r="N4667" s="59"/>
    </row>
    <row r="4668" spans="13:14" ht="12.75">
      <c r="M4668" s="59"/>
      <c r="N4668" s="59"/>
    </row>
    <row r="4669" spans="13:14" ht="12.75">
      <c r="M4669" s="59"/>
      <c r="N4669" s="59"/>
    </row>
    <row r="4670" spans="13:14" ht="12.75">
      <c r="M4670" s="59"/>
      <c r="N4670" s="59"/>
    </row>
    <row r="4671" spans="13:14" ht="12.75">
      <c r="M4671" s="59"/>
      <c r="N4671" s="59"/>
    </row>
    <row r="4672" spans="13:14" ht="12.75">
      <c r="M4672" s="59"/>
      <c r="N4672" s="59"/>
    </row>
    <row r="4673" spans="13:14" ht="12.75">
      <c r="M4673" s="59"/>
      <c r="N4673" s="59"/>
    </row>
    <row r="4674" spans="13:14" ht="12.75">
      <c r="M4674" s="59"/>
      <c r="N4674" s="59"/>
    </row>
    <row r="4675" spans="13:14" ht="12.75">
      <c r="M4675" s="59"/>
      <c r="N4675" s="59"/>
    </row>
    <row r="4676" spans="13:14" ht="12.75">
      <c r="M4676" s="59"/>
      <c r="N4676" s="59"/>
    </row>
    <row r="4677" spans="13:14" ht="12.75">
      <c r="M4677" s="59"/>
      <c r="N4677" s="59"/>
    </row>
    <row r="4678" spans="13:14" ht="12.75">
      <c r="M4678" s="59"/>
      <c r="N4678" s="59"/>
    </row>
    <row r="4679" spans="13:14" ht="12.75">
      <c r="M4679" s="59"/>
      <c r="N4679" s="59"/>
    </row>
    <row r="4680" spans="13:14" ht="12.75">
      <c r="M4680" s="59"/>
      <c r="N4680" s="59"/>
    </row>
    <row r="4681" spans="13:14" ht="12.75">
      <c r="M4681" s="59"/>
      <c r="N4681" s="59"/>
    </row>
    <row r="4682" spans="13:14" ht="12.75">
      <c r="M4682" s="59"/>
      <c r="N4682" s="59"/>
    </row>
    <row r="4683" spans="13:14" ht="12.75">
      <c r="M4683" s="59"/>
      <c r="N4683" s="59"/>
    </row>
    <row r="4684" spans="13:14" ht="12.75">
      <c r="M4684" s="59"/>
      <c r="N4684" s="59"/>
    </row>
    <row r="4685" spans="13:14" ht="12.75">
      <c r="M4685" s="59"/>
      <c r="N4685" s="59"/>
    </row>
    <row r="4686" spans="13:14" ht="12.75">
      <c r="M4686" s="59"/>
      <c r="N4686" s="59"/>
    </row>
    <row r="4687" spans="13:14" ht="12.75">
      <c r="M4687" s="59"/>
      <c r="N4687" s="59"/>
    </row>
    <row r="4688" spans="13:14" ht="12.75">
      <c r="M4688" s="59"/>
      <c r="N4688" s="59"/>
    </row>
    <row r="4689" spans="13:14" ht="12.75">
      <c r="M4689" s="59"/>
      <c r="N4689" s="59"/>
    </row>
    <row r="4690" spans="13:14" ht="12.75">
      <c r="M4690" s="59"/>
      <c r="N4690" s="59"/>
    </row>
    <row r="4691" spans="13:14" ht="12.75">
      <c r="M4691" s="59"/>
      <c r="N4691" s="59"/>
    </row>
    <row r="4692" spans="13:14" ht="12.75">
      <c r="M4692" s="59"/>
      <c r="N4692" s="59"/>
    </row>
    <row r="4693" spans="13:14" ht="12.75">
      <c r="M4693" s="59"/>
      <c r="N4693" s="59"/>
    </row>
    <row r="4694" spans="13:14" ht="12.75">
      <c r="M4694" s="59"/>
      <c r="N4694" s="59"/>
    </row>
    <row r="4695" spans="13:14" ht="12.75">
      <c r="M4695" s="59"/>
      <c r="N4695" s="59"/>
    </row>
    <row r="4696" spans="13:14" ht="12.75">
      <c r="M4696" s="59"/>
      <c r="N4696" s="59"/>
    </row>
    <row r="4697" spans="13:14" ht="12.75">
      <c r="M4697" s="59"/>
      <c r="N4697" s="59"/>
    </row>
    <row r="4698" spans="13:14" ht="12.75">
      <c r="M4698" s="59"/>
      <c r="N4698" s="59"/>
    </row>
    <row r="4699" spans="13:14" ht="12.75">
      <c r="M4699" s="59"/>
      <c r="N4699" s="59"/>
    </row>
    <row r="4700" spans="13:14" ht="12.75">
      <c r="M4700" s="59"/>
      <c r="N4700" s="59"/>
    </row>
    <row r="4701" spans="13:14" ht="12.75">
      <c r="M4701" s="59"/>
      <c r="N4701" s="59"/>
    </row>
    <row r="4702" spans="13:14" ht="12.75">
      <c r="M4702" s="59"/>
      <c r="N4702" s="59"/>
    </row>
    <row r="4703" spans="13:14" ht="12.75">
      <c r="M4703" s="59"/>
      <c r="N4703" s="59"/>
    </row>
    <row r="4704" spans="13:14" ht="12.75">
      <c r="M4704" s="59"/>
      <c r="N4704" s="59"/>
    </row>
    <row r="4705" spans="13:14" ht="12.75">
      <c r="M4705" s="59"/>
      <c r="N4705" s="59"/>
    </row>
    <row r="4706" spans="13:14" ht="12.75">
      <c r="M4706" s="59"/>
      <c r="N4706" s="59"/>
    </row>
    <row r="4707" spans="13:14" ht="12.75">
      <c r="M4707" s="59"/>
      <c r="N4707" s="59"/>
    </row>
    <row r="4708" spans="13:14" ht="12.75">
      <c r="M4708" s="59"/>
      <c r="N4708" s="59"/>
    </row>
    <row r="4709" spans="13:14" ht="12.75">
      <c r="M4709" s="59"/>
      <c r="N4709" s="59"/>
    </row>
    <row r="4710" spans="13:14" ht="12.75">
      <c r="M4710" s="59"/>
      <c r="N4710" s="59"/>
    </row>
    <row r="4711" spans="13:14" ht="12.75">
      <c r="M4711" s="59"/>
      <c r="N4711" s="59"/>
    </row>
    <row r="4712" spans="13:14" ht="12.75">
      <c r="M4712" s="59"/>
      <c r="N4712" s="59"/>
    </row>
    <row r="4713" spans="13:14" ht="12.75">
      <c r="M4713" s="59"/>
      <c r="N4713" s="59"/>
    </row>
    <row r="4714" spans="13:14" ht="12.75">
      <c r="M4714" s="59"/>
      <c r="N4714" s="59"/>
    </row>
    <row r="4715" spans="13:14" ht="12.75">
      <c r="M4715" s="59"/>
      <c r="N4715" s="59"/>
    </row>
    <row r="4716" spans="13:14" ht="12.75">
      <c r="M4716" s="59"/>
      <c r="N4716" s="59"/>
    </row>
    <row r="4717" spans="13:14" ht="12.75">
      <c r="M4717" s="59"/>
      <c r="N4717" s="59"/>
    </row>
    <row r="4718" spans="13:14" ht="12.75">
      <c r="M4718" s="59"/>
      <c r="N4718" s="59"/>
    </row>
    <row r="4719" spans="13:14" ht="12.75">
      <c r="M4719" s="59"/>
      <c r="N4719" s="59"/>
    </row>
    <row r="4720" spans="13:14" ht="12.75">
      <c r="M4720" s="59"/>
      <c r="N4720" s="59"/>
    </row>
    <row r="4721" spans="13:14" ht="12.75">
      <c r="M4721" s="59"/>
      <c r="N4721" s="59"/>
    </row>
    <row r="4722" spans="13:14" ht="12.75">
      <c r="M4722" s="59"/>
      <c r="N4722" s="59"/>
    </row>
    <row r="4723" spans="13:14" ht="12.75">
      <c r="M4723" s="59"/>
      <c r="N4723" s="59"/>
    </row>
    <row r="4724" spans="13:14" ht="12.75">
      <c r="M4724" s="59"/>
      <c r="N4724" s="59"/>
    </row>
    <row r="4725" spans="13:14" ht="12.75">
      <c r="M4725" s="59"/>
      <c r="N4725" s="59"/>
    </row>
    <row r="4726" spans="13:14" ht="12.75">
      <c r="M4726" s="59"/>
      <c r="N4726" s="59"/>
    </row>
    <row r="4727" spans="13:14" ht="12.75">
      <c r="M4727" s="59"/>
      <c r="N4727" s="59"/>
    </row>
    <row r="4728" spans="13:14" ht="12.75">
      <c r="M4728" s="59"/>
      <c r="N4728" s="59"/>
    </row>
    <row r="4729" spans="13:14" ht="12.75">
      <c r="M4729" s="59"/>
      <c r="N4729" s="59"/>
    </row>
    <row r="4730" spans="13:14" ht="12.75">
      <c r="M4730" s="59"/>
      <c r="N4730" s="59"/>
    </row>
    <row r="4731" spans="13:14" ht="12.75">
      <c r="M4731" s="59"/>
      <c r="N4731" s="59"/>
    </row>
    <row r="4732" spans="13:14" ht="12.75">
      <c r="M4732" s="59"/>
      <c r="N4732" s="59"/>
    </row>
    <row r="4733" spans="13:14" ht="12.75">
      <c r="M4733" s="59"/>
      <c r="N4733" s="59"/>
    </row>
    <row r="4734" spans="13:14" ht="12.75">
      <c r="M4734" s="59"/>
      <c r="N4734" s="59"/>
    </row>
    <row r="4735" spans="13:14" ht="12.75">
      <c r="M4735" s="59"/>
      <c r="N4735" s="59"/>
    </row>
    <row r="4736" spans="13:14" ht="12.75">
      <c r="M4736" s="59"/>
      <c r="N4736" s="59"/>
    </row>
    <row r="4737" spans="13:14" ht="12.75">
      <c r="M4737" s="59"/>
      <c r="N4737" s="59"/>
    </row>
    <row r="4738" spans="13:14" ht="12.75">
      <c r="M4738" s="59"/>
      <c r="N4738" s="59"/>
    </row>
    <row r="4739" spans="13:14" ht="12.75">
      <c r="M4739" s="59"/>
      <c r="N4739" s="59"/>
    </row>
    <row r="4740" spans="13:14" ht="12.75">
      <c r="M4740" s="59"/>
      <c r="N4740" s="59"/>
    </row>
    <row r="4741" spans="13:14" ht="12.75">
      <c r="M4741" s="59"/>
      <c r="N4741" s="59"/>
    </row>
    <row r="4742" spans="13:14" ht="12.75">
      <c r="M4742" s="59"/>
      <c r="N4742" s="59"/>
    </row>
    <row r="4743" spans="13:14" ht="12.75">
      <c r="M4743" s="59"/>
      <c r="N4743" s="59"/>
    </row>
    <row r="4744" spans="13:14" ht="12.75">
      <c r="M4744" s="59"/>
      <c r="N4744" s="59"/>
    </row>
    <row r="4745" spans="13:14" ht="12.75">
      <c r="M4745" s="59"/>
      <c r="N4745" s="59"/>
    </row>
    <row r="4746" spans="13:14" ht="12.75">
      <c r="M4746" s="59"/>
      <c r="N4746" s="59"/>
    </row>
    <row r="4747" spans="13:14" ht="12.75">
      <c r="M4747" s="59"/>
      <c r="N4747" s="59"/>
    </row>
    <row r="4748" spans="13:14" ht="12.75">
      <c r="M4748" s="59"/>
      <c r="N4748" s="59"/>
    </row>
    <row r="4749" spans="13:14" ht="12.75">
      <c r="M4749" s="59"/>
      <c r="N4749" s="59"/>
    </row>
    <row r="4750" spans="13:14" ht="12.75">
      <c r="M4750" s="59"/>
      <c r="N4750" s="59"/>
    </row>
    <row r="4751" spans="13:14" ht="12.75">
      <c r="M4751" s="59"/>
      <c r="N4751" s="59"/>
    </row>
    <row r="4752" spans="13:14" ht="12.75">
      <c r="M4752" s="59"/>
      <c r="N4752" s="59"/>
    </row>
    <row r="4753" spans="13:14" ht="12.75">
      <c r="M4753" s="59"/>
      <c r="N4753" s="59"/>
    </row>
    <row r="4754" spans="13:14" ht="12.75">
      <c r="M4754" s="59"/>
      <c r="N4754" s="59"/>
    </row>
    <row r="4755" spans="13:14" ht="12.75">
      <c r="M4755" s="59"/>
      <c r="N4755" s="59"/>
    </row>
    <row r="4756" spans="13:14" ht="12.75">
      <c r="M4756" s="59"/>
      <c r="N4756" s="59"/>
    </row>
    <row r="4757" spans="13:14" ht="12.75">
      <c r="M4757" s="59"/>
      <c r="N4757" s="59"/>
    </row>
    <row r="4758" spans="13:14" ht="12.75">
      <c r="M4758" s="59"/>
      <c r="N4758" s="59"/>
    </row>
    <row r="4759" spans="13:14" ht="12.75">
      <c r="M4759" s="59"/>
      <c r="N4759" s="59"/>
    </row>
    <row r="4760" spans="13:14" ht="12.75">
      <c r="M4760" s="59"/>
      <c r="N4760" s="59"/>
    </row>
    <row r="4761" spans="13:14" ht="12.75">
      <c r="M4761" s="59"/>
      <c r="N4761" s="59"/>
    </row>
    <row r="4762" spans="13:14" ht="12.75">
      <c r="M4762" s="59"/>
      <c r="N4762" s="59"/>
    </row>
    <row r="4763" spans="13:14" ht="12.75">
      <c r="M4763" s="59"/>
      <c r="N4763" s="59"/>
    </row>
    <row r="4764" spans="13:14" ht="12.75">
      <c r="M4764" s="59"/>
      <c r="N4764" s="59"/>
    </row>
    <row r="4765" spans="13:14" ht="12.75">
      <c r="M4765" s="59"/>
      <c r="N4765" s="59"/>
    </row>
    <row r="4766" spans="13:14" ht="12.75">
      <c r="M4766" s="59"/>
      <c r="N4766" s="59"/>
    </row>
    <row r="4767" spans="13:14" ht="12.75">
      <c r="M4767" s="59"/>
      <c r="N4767" s="59"/>
    </row>
    <row r="4768" spans="13:14" ht="12.75">
      <c r="M4768" s="59"/>
      <c r="N4768" s="59"/>
    </row>
    <row r="4769" spans="13:14" ht="12.75">
      <c r="M4769" s="59"/>
      <c r="N4769" s="59"/>
    </row>
    <row r="4770" spans="13:14" ht="12.75">
      <c r="M4770" s="59"/>
      <c r="N4770" s="59"/>
    </row>
    <row r="4771" spans="13:14" ht="12.75">
      <c r="M4771" s="59"/>
      <c r="N4771" s="59"/>
    </row>
    <row r="4772" spans="13:14" ht="12.75">
      <c r="M4772" s="59"/>
      <c r="N4772" s="59"/>
    </row>
    <row r="4773" spans="13:14" ht="12.75">
      <c r="M4773" s="59"/>
      <c r="N4773" s="59"/>
    </row>
    <row r="4774" spans="13:14" ht="12.75">
      <c r="M4774" s="59"/>
      <c r="N4774" s="59"/>
    </row>
    <row r="4775" spans="13:14" ht="12.75">
      <c r="M4775" s="59"/>
      <c r="N4775" s="59"/>
    </row>
    <row r="4776" spans="13:14" ht="12.75">
      <c r="M4776" s="59"/>
      <c r="N4776" s="59"/>
    </row>
    <row r="4777" spans="13:14" ht="12.75">
      <c r="M4777" s="59"/>
      <c r="N4777" s="59"/>
    </row>
    <row r="4778" spans="13:14" ht="12.75">
      <c r="M4778" s="59"/>
      <c r="N4778" s="59"/>
    </row>
    <row r="4779" spans="13:14" ht="12.75">
      <c r="M4779" s="59"/>
      <c r="N4779" s="59"/>
    </row>
    <row r="4780" spans="13:14" ht="12.75">
      <c r="M4780" s="59"/>
      <c r="N4780" s="59"/>
    </row>
    <row r="4781" spans="13:14" ht="12.75">
      <c r="M4781" s="59"/>
      <c r="N4781" s="59"/>
    </row>
    <row r="4782" spans="13:14" ht="12.75">
      <c r="M4782" s="59"/>
      <c r="N4782" s="59"/>
    </row>
    <row r="4783" spans="13:14" ht="12.75">
      <c r="M4783" s="59"/>
      <c r="N4783" s="59"/>
    </row>
    <row r="4784" spans="13:14" ht="12.75">
      <c r="M4784" s="59"/>
      <c r="N4784" s="59"/>
    </row>
    <row r="4785" spans="13:14" ht="12.75">
      <c r="M4785" s="59"/>
      <c r="N4785" s="59"/>
    </row>
    <row r="4786" spans="13:14" ht="12.75">
      <c r="M4786" s="59"/>
      <c r="N4786" s="59"/>
    </row>
    <row r="4787" spans="13:14" ht="12.75">
      <c r="M4787" s="59"/>
      <c r="N4787" s="59"/>
    </row>
    <row r="4788" spans="13:14" ht="12.75">
      <c r="M4788" s="59"/>
      <c r="N4788" s="59"/>
    </row>
    <row r="4789" spans="13:14" ht="12.75">
      <c r="M4789" s="59"/>
      <c r="N4789" s="59"/>
    </row>
    <row r="4790" spans="13:14" ht="12.75">
      <c r="M4790" s="59"/>
      <c r="N4790" s="59"/>
    </row>
    <row r="4791" spans="13:14" ht="12.75">
      <c r="M4791" s="59"/>
      <c r="N4791" s="59"/>
    </row>
    <row r="4792" spans="13:14" ht="12.75">
      <c r="M4792" s="59"/>
      <c r="N4792" s="59"/>
    </row>
    <row r="4793" spans="13:14" ht="12.75">
      <c r="M4793" s="59"/>
      <c r="N4793" s="59"/>
    </row>
    <row r="4794" spans="13:14" ht="12.75">
      <c r="M4794" s="59"/>
      <c r="N4794" s="59"/>
    </row>
    <row r="4795" spans="13:14" ht="12.75">
      <c r="M4795" s="59"/>
      <c r="N4795" s="59"/>
    </row>
    <row r="4796" spans="13:14" ht="12.75">
      <c r="M4796" s="59"/>
      <c r="N4796" s="59"/>
    </row>
    <row r="4797" spans="13:14" ht="12.75">
      <c r="M4797" s="59"/>
      <c r="N4797" s="59"/>
    </row>
    <row r="4798" spans="13:14" ht="12.75">
      <c r="M4798" s="59"/>
      <c r="N4798" s="59"/>
    </row>
    <row r="4799" spans="13:14" ht="12.75">
      <c r="M4799" s="59"/>
      <c r="N4799" s="59"/>
    </row>
    <row r="4800" spans="13:14" ht="12.75">
      <c r="M4800" s="59"/>
      <c r="N4800" s="59"/>
    </row>
    <row r="4801" spans="13:14" ht="12.75">
      <c r="M4801" s="59"/>
      <c r="N4801" s="59"/>
    </row>
    <row r="4802" spans="13:14" ht="12.75">
      <c r="M4802" s="59"/>
      <c r="N4802" s="59"/>
    </row>
    <row r="4803" spans="13:14" ht="12.75">
      <c r="M4803" s="59"/>
      <c r="N4803" s="59"/>
    </row>
    <row r="4804" spans="13:14" ht="12.75">
      <c r="M4804" s="59"/>
      <c r="N4804" s="59"/>
    </row>
    <row r="4805" spans="13:14" ht="12.75">
      <c r="M4805" s="59"/>
      <c r="N4805" s="59"/>
    </row>
    <row r="4806" spans="13:14" ht="12.75">
      <c r="M4806" s="59"/>
      <c r="N4806" s="59"/>
    </row>
    <row r="4807" spans="13:14" ht="12.75">
      <c r="M4807" s="59"/>
      <c r="N4807" s="59"/>
    </row>
    <row r="4808" spans="13:14" ht="12.75">
      <c r="M4808" s="59"/>
      <c r="N4808" s="59"/>
    </row>
    <row r="4809" spans="13:14" ht="12.75">
      <c r="M4809" s="59"/>
      <c r="N4809" s="59"/>
    </row>
    <row r="4810" spans="13:14" ht="12.75">
      <c r="M4810" s="59"/>
      <c r="N4810" s="59"/>
    </row>
    <row r="4811" spans="13:14" ht="12.75">
      <c r="M4811" s="59"/>
      <c r="N4811" s="59"/>
    </row>
    <row r="4812" spans="13:14" ht="12.75">
      <c r="M4812" s="59"/>
      <c r="N4812" s="59"/>
    </row>
    <row r="4813" spans="13:14" ht="12.75">
      <c r="M4813" s="59"/>
      <c r="N4813" s="59"/>
    </row>
    <row r="4814" spans="13:14" ht="12.75">
      <c r="M4814" s="59"/>
      <c r="N4814" s="59"/>
    </row>
    <row r="4815" spans="13:14" ht="12.75">
      <c r="M4815" s="59"/>
      <c r="N4815" s="59"/>
    </row>
    <row r="4816" spans="13:14" ht="12.75">
      <c r="M4816" s="59"/>
      <c r="N4816" s="59"/>
    </row>
    <row r="4817" spans="13:14" ht="12.75">
      <c r="M4817" s="59"/>
      <c r="N4817" s="59"/>
    </row>
    <row r="4818" spans="13:14" ht="12.75">
      <c r="M4818" s="59"/>
      <c r="N4818" s="59"/>
    </row>
    <row r="4819" spans="13:14" ht="12.75">
      <c r="M4819" s="59"/>
      <c r="N4819" s="59"/>
    </row>
    <row r="4820" spans="13:14" ht="12.75">
      <c r="M4820" s="59"/>
      <c r="N4820" s="59"/>
    </row>
    <row r="4821" spans="13:14" ht="12.75">
      <c r="M4821" s="59"/>
      <c r="N4821" s="59"/>
    </row>
    <row r="4822" spans="13:14" ht="12.75">
      <c r="M4822" s="59"/>
      <c r="N4822" s="59"/>
    </row>
    <row r="4823" spans="13:14" ht="12.75">
      <c r="M4823" s="59"/>
      <c r="N4823" s="59"/>
    </row>
    <row r="4824" spans="13:14" ht="12.75">
      <c r="M4824" s="59"/>
      <c r="N4824" s="59"/>
    </row>
    <row r="4825" spans="13:14" ht="12.75">
      <c r="M4825" s="59"/>
      <c r="N4825" s="59"/>
    </row>
    <row r="4826" spans="13:14" ht="12.75">
      <c r="M4826" s="59"/>
      <c r="N4826" s="59"/>
    </row>
    <row r="4827" spans="13:14" ht="12.75">
      <c r="M4827" s="59"/>
      <c r="N4827" s="59"/>
    </row>
    <row r="4828" spans="13:14" ht="12.75">
      <c r="M4828" s="59"/>
      <c r="N4828" s="59"/>
    </row>
    <row r="4829" spans="13:14" ht="12.75">
      <c r="M4829" s="59"/>
      <c r="N4829" s="59"/>
    </row>
    <row r="4830" spans="13:14" ht="12.75">
      <c r="M4830" s="59"/>
      <c r="N4830" s="59"/>
    </row>
    <row r="4831" spans="13:14" ht="12.75">
      <c r="M4831" s="59"/>
      <c r="N4831" s="59"/>
    </row>
    <row r="4832" spans="13:14" ht="12.75">
      <c r="M4832" s="59"/>
      <c r="N4832" s="59"/>
    </row>
    <row r="4833" spans="13:14" ht="12.75">
      <c r="M4833" s="59"/>
      <c r="N4833" s="59"/>
    </row>
    <row r="4834" spans="13:14" ht="12.75">
      <c r="M4834" s="59"/>
      <c r="N4834" s="59"/>
    </row>
    <row r="4835" spans="13:14" ht="12.75">
      <c r="M4835" s="59"/>
      <c r="N4835" s="59"/>
    </row>
    <row r="4836" spans="13:14" ht="12.75">
      <c r="M4836" s="59"/>
      <c r="N4836" s="59"/>
    </row>
    <row r="4837" spans="13:14" ht="12.75">
      <c r="M4837" s="59"/>
      <c r="N4837" s="59"/>
    </row>
    <row r="4838" spans="13:14" ht="12.75">
      <c r="M4838" s="59"/>
      <c r="N4838" s="59"/>
    </row>
    <row r="4839" spans="13:14" ht="12.75">
      <c r="M4839" s="59"/>
      <c r="N4839" s="59"/>
    </row>
    <row r="4840" spans="13:14" ht="12.75">
      <c r="M4840" s="59"/>
      <c r="N4840" s="59"/>
    </row>
    <row r="4841" spans="13:14" ht="12.75">
      <c r="M4841" s="59"/>
      <c r="N4841" s="59"/>
    </row>
    <row r="4842" spans="13:14" ht="12.75">
      <c r="M4842" s="59"/>
      <c r="N4842" s="59"/>
    </row>
    <row r="4843" spans="13:14" ht="12.75">
      <c r="M4843" s="59"/>
      <c r="N4843" s="59"/>
    </row>
    <row r="4844" spans="13:14" ht="12.75">
      <c r="M4844" s="59"/>
      <c r="N4844" s="59"/>
    </row>
    <row r="4845" spans="13:14" ht="12.75">
      <c r="M4845" s="59"/>
      <c r="N4845" s="59"/>
    </row>
    <row r="4846" spans="13:14" ht="12.75">
      <c r="M4846" s="59"/>
      <c r="N4846" s="59"/>
    </row>
    <row r="4847" spans="13:14" ht="12.75">
      <c r="M4847" s="59"/>
      <c r="N4847" s="59"/>
    </row>
    <row r="4848" spans="13:14" ht="12.75">
      <c r="M4848" s="59"/>
      <c r="N4848" s="59"/>
    </row>
    <row r="4849" spans="13:14" ht="12.75">
      <c r="M4849" s="59"/>
      <c r="N4849" s="59"/>
    </row>
    <row r="4850" spans="13:14" ht="12.75">
      <c r="M4850" s="59"/>
      <c r="N4850" s="59"/>
    </row>
    <row r="4851" spans="13:14" ht="12.75">
      <c r="M4851" s="59"/>
      <c r="N4851" s="59"/>
    </row>
    <row r="4852" spans="13:14" ht="12.75">
      <c r="M4852" s="59"/>
      <c r="N4852" s="59"/>
    </row>
    <row r="4853" spans="13:14" ht="12.75">
      <c r="M4853" s="59"/>
      <c r="N4853" s="59"/>
    </row>
    <row r="4854" spans="13:14" ht="12.75">
      <c r="M4854" s="59"/>
      <c r="N4854" s="59"/>
    </row>
    <row r="4855" spans="13:14" ht="12.75">
      <c r="M4855" s="59"/>
      <c r="N4855" s="59"/>
    </row>
    <row r="4856" spans="13:14" ht="12.75">
      <c r="M4856" s="59"/>
      <c r="N4856" s="59"/>
    </row>
    <row r="4857" spans="13:14" ht="12.75">
      <c r="M4857" s="59"/>
      <c r="N4857" s="59"/>
    </row>
    <row r="4858" spans="13:14" ht="12.75">
      <c r="M4858" s="59"/>
      <c r="N4858" s="59"/>
    </row>
    <row r="4859" spans="13:14" ht="12.75">
      <c r="M4859" s="59"/>
      <c r="N4859" s="59"/>
    </row>
    <row r="4860" spans="13:14" ht="12.75">
      <c r="M4860" s="59"/>
      <c r="N4860" s="59"/>
    </row>
    <row r="4861" spans="13:14" ht="12.75">
      <c r="M4861" s="59"/>
      <c r="N4861" s="59"/>
    </row>
    <row r="4862" spans="13:14" ht="12.75">
      <c r="M4862" s="59"/>
      <c r="N4862" s="59"/>
    </row>
    <row r="4863" spans="13:14" ht="12.75">
      <c r="M4863" s="59"/>
      <c r="N4863" s="59"/>
    </row>
    <row r="4864" spans="13:14" ht="12.75">
      <c r="M4864" s="59"/>
      <c r="N4864" s="59"/>
    </row>
    <row r="4865" spans="13:14" ht="12.75">
      <c r="M4865" s="59"/>
      <c r="N4865" s="59"/>
    </row>
    <row r="4866" spans="13:14" ht="12.75">
      <c r="M4866" s="59"/>
      <c r="N4866" s="59"/>
    </row>
    <row r="4867" spans="13:14" ht="12.75">
      <c r="M4867" s="59"/>
      <c r="N4867" s="59"/>
    </row>
    <row r="4868" spans="13:14" ht="12.75">
      <c r="M4868" s="59"/>
      <c r="N4868" s="59"/>
    </row>
    <row r="4869" spans="13:14" ht="12.75">
      <c r="M4869" s="59"/>
      <c r="N4869" s="59"/>
    </row>
    <row r="4870" spans="13:14" ht="12.75">
      <c r="M4870" s="59"/>
      <c r="N4870" s="59"/>
    </row>
    <row r="4871" spans="13:14" ht="12.75">
      <c r="M4871" s="59"/>
      <c r="N4871" s="59"/>
    </row>
    <row r="4872" spans="13:14" ht="12.75">
      <c r="M4872" s="59"/>
      <c r="N4872" s="59"/>
    </row>
    <row r="4873" spans="13:14" ht="12.75">
      <c r="M4873" s="59"/>
      <c r="N4873" s="59"/>
    </row>
    <row r="4874" spans="13:14" ht="12.75">
      <c r="M4874" s="59"/>
      <c r="N4874" s="59"/>
    </row>
    <row r="4875" spans="13:14" ht="12.75">
      <c r="M4875" s="59"/>
      <c r="N4875" s="59"/>
    </row>
    <row r="4876" spans="13:14" ht="12.75">
      <c r="M4876" s="59"/>
      <c r="N4876" s="59"/>
    </row>
    <row r="4877" spans="13:14" ht="12.75">
      <c r="M4877" s="59"/>
      <c r="N4877" s="59"/>
    </row>
    <row r="4878" spans="13:14" ht="12.75">
      <c r="M4878" s="59"/>
      <c r="N4878" s="59"/>
    </row>
    <row r="4879" spans="13:14" ht="12.75">
      <c r="M4879" s="59"/>
      <c r="N4879" s="59"/>
    </row>
    <row r="4880" spans="13:14" ht="12.75">
      <c r="M4880" s="59"/>
      <c r="N4880" s="59"/>
    </row>
    <row r="4881" spans="13:14" ht="12.75">
      <c r="M4881" s="59"/>
      <c r="N4881" s="59"/>
    </row>
    <row r="4882" spans="13:14" ht="12.75">
      <c r="M4882" s="59"/>
      <c r="N4882" s="59"/>
    </row>
    <row r="4883" spans="13:14" ht="12.75">
      <c r="M4883" s="59"/>
      <c r="N4883" s="59"/>
    </row>
    <row r="4884" spans="13:14" ht="12.75">
      <c r="M4884" s="59"/>
      <c r="N4884" s="59"/>
    </row>
    <row r="4885" spans="13:14" ht="12.75">
      <c r="M4885" s="59"/>
      <c r="N4885" s="59"/>
    </row>
    <row r="4886" spans="13:14" ht="12.75">
      <c r="M4886" s="59"/>
      <c r="N4886" s="59"/>
    </row>
    <row r="4887" spans="13:14" ht="12.75">
      <c r="M4887" s="59"/>
      <c r="N4887" s="59"/>
    </row>
    <row r="4888" spans="13:14" ht="12.75">
      <c r="M4888" s="59"/>
      <c r="N4888" s="59"/>
    </row>
    <row r="4889" spans="13:14" ht="12.75">
      <c r="M4889" s="59"/>
      <c r="N4889" s="59"/>
    </row>
    <row r="4890" spans="13:14" ht="12.75">
      <c r="M4890" s="59"/>
      <c r="N4890" s="59"/>
    </row>
    <row r="4891" spans="13:14" ht="12.75">
      <c r="M4891" s="59"/>
      <c r="N4891" s="59"/>
    </row>
    <row r="4892" spans="13:14" ht="12.75">
      <c r="M4892" s="59"/>
      <c r="N4892" s="59"/>
    </row>
    <row r="4893" spans="13:14" ht="12.75">
      <c r="M4893" s="59"/>
      <c r="N4893" s="59"/>
    </row>
    <row r="4894" spans="13:14" ht="12.75">
      <c r="M4894" s="59"/>
      <c r="N4894" s="59"/>
    </row>
    <row r="4895" spans="13:14" ht="12.75">
      <c r="M4895" s="59"/>
      <c r="N4895" s="59"/>
    </row>
    <row r="4896" spans="13:14" ht="12.75">
      <c r="M4896" s="59"/>
      <c r="N4896" s="59"/>
    </row>
    <row r="4897" spans="13:14" ht="12.75">
      <c r="M4897" s="59"/>
      <c r="N4897" s="59"/>
    </row>
    <row r="4898" spans="13:14" ht="12.75">
      <c r="M4898" s="59"/>
      <c r="N4898" s="59"/>
    </row>
    <row r="4899" spans="13:14" ht="12.75">
      <c r="M4899" s="59"/>
      <c r="N4899" s="59"/>
    </row>
    <row r="4900" spans="13:14" ht="12.75">
      <c r="M4900" s="59"/>
      <c r="N4900" s="59"/>
    </row>
    <row r="4901" spans="13:14" ht="12.75">
      <c r="M4901" s="59"/>
      <c r="N4901" s="59"/>
    </row>
    <row r="4902" spans="13:14" ht="12.75">
      <c r="M4902" s="59"/>
      <c r="N4902" s="59"/>
    </row>
    <row r="4903" spans="13:14" ht="12.75">
      <c r="M4903" s="59"/>
      <c r="N4903" s="59"/>
    </row>
    <row r="4904" spans="13:14" ht="12.75">
      <c r="M4904" s="59"/>
      <c r="N4904" s="59"/>
    </row>
    <row r="4905" spans="13:14" ht="12.75">
      <c r="M4905" s="59"/>
      <c r="N4905" s="59"/>
    </row>
    <row r="4906" spans="13:14" ht="12.75">
      <c r="M4906" s="59"/>
      <c r="N4906" s="59"/>
    </row>
    <row r="4907" spans="13:14" ht="12.75">
      <c r="M4907" s="59"/>
      <c r="N4907" s="59"/>
    </row>
    <row r="4908" spans="13:14" ht="12.75">
      <c r="M4908" s="59"/>
      <c r="N4908" s="59"/>
    </row>
    <row r="4909" spans="13:14" ht="12.75">
      <c r="M4909" s="59"/>
      <c r="N4909" s="59"/>
    </row>
    <row r="4910" spans="13:14" ht="12.75">
      <c r="M4910" s="59"/>
      <c r="N4910" s="59"/>
    </row>
    <row r="4911" spans="13:14" ht="12.75">
      <c r="M4911" s="59"/>
      <c r="N4911" s="59"/>
    </row>
    <row r="4912" spans="13:14" ht="12.75">
      <c r="M4912" s="59"/>
      <c r="N4912" s="59"/>
    </row>
    <row r="4913" spans="13:14" ht="12.75">
      <c r="M4913" s="59"/>
      <c r="N4913" s="59"/>
    </row>
    <row r="4914" spans="13:14" ht="12.75">
      <c r="M4914" s="59"/>
      <c r="N4914" s="59"/>
    </row>
    <row r="4915" spans="13:14" ht="12.75">
      <c r="M4915" s="59"/>
      <c r="N4915" s="59"/>
    </row>
    <row r="4916" spans="13:14" ht="12.75">
      <c r="M4916" s="59"/>
      <c r="N4916" s="59"/>
    </row>
    <row r="4917" spans="13:14" ht="12.75">
      <c r="M4917" s="59"/>
      <c r="N4917" s="59"/>
    </row>
    <row r="4918" spans="13:14" ht="12.75">
      <c r="M4918" s="59"/>
      <c r="N4918" s="59"/>
    </row>
    <row r="4919" spans="13:14" ht="12.75">
      <c r="M4919" s="59"/>
      <c r="N4919" s="59"/>
    </row>
    <row r="4920" spans="13:14" ht="12.75">
      <c r="M4920" s="59"/>
      <c r="N4920" s="59"/>
    </row>
    <row r="4921" spans="13:14" ht="12.75">
      <c r="M4921" s="59"/>
      <c r="N4921" s="59"/>
    </row>
    <row r="4922" spans="13:14" ht="12.75">
      <c r="M4922" s="59"/>
      <c r="N4922" s="59"/>
    </row>
    <row r="4923" spans="13:14" ht="12.75">
      <c r="M4923" s="59"/>
      <c r="N4923" s="59"/>
    </row>
    <row r="4924" spans="13:14" ht="12.75">
      <c r="M4924" s="59"/>
      <c r="N4924" s="59"/>
    </row>
    <row r="4925" spans="13:14" ht="12.75">
      <c r="M4925" s="59"/>
      <c r="N4925" s="59"/>
    </row>
    <row r="4926" spans="13:14" ht="12.75">
      <c r="M4926" s="59"/>
      <c r="N4926" s="59"/>
    </row>
    <row r="4927" spans="13:14" ht="12.75">
      <c r="M4927" s="59"/>
      <c r="N4927" s="59"/>
    </row>
    <row r="4928" spans="13:14" ht="12.75">
      <c r="M4928" s="59"/>
      <c r="N4928" s="59"/>
    </row>
    <row r="4929" spans="13:14" ht="12.75">
      <c r="M4929" s="59"/>
      <c r="N4929" s="59"/>
    </row>
    <row r="4930" spans="13:14" ht="12.75">
      <c r="M4930" s="59"/>
      <c r="N4930" s="59"/>
    </row>
    <row r="4931" spans="13:14" ht="12.75">
      <c r="M4931" s="59"/>
      <c r="N4931" s="59"/>
    </row>
    <row r="4932" spans="13:14" ht="12.75">
      <c r="M4932" s="59"/>
      <c r="N4932" s="59"/>
    </row>
    <row r="4933" spans="13:14" ht="12.75">
      <c r="M4933" s="59"/>
      <c r="N4933" s="59"/>
    </row>
    <row r="4934" spans="13:14" ht="12.75">
      <c r="M4934" s="59"/>
      <c r="N4934" s="59"/>
    </row>
    <row r="4935" spans="13:14" ht="12.75">
      <c r="M4935" s="59"/>
      <c r="N4935" s="59"/>
    </row>
    <row r="4936" spans="13:14" ht="12.75">
      <c r="M4936" s="59"/>
      <c r="N4936" s="59"/>
    </row>
    <row r="4937" spans="13:14" ht="12.75">
      <c r="M4937" s="59"/>
      <c r="N4937" s="59"/>
    </row>
    <row r="4938" spans="13:14" ht="12.75">
      <c r="M4938" s="59"/>
      <c r="N4938" s="59"/>
    </row>
    <row r="4939" spans="13:14" ht="12.75">
      <c r="M4939" s="59"/>
      <c r="N4939" s="59"/>
    </row>
    <row r="4940" spans="13:14" ht="12.75">
      <c r="M4940" s="59"/>
      <c r="N4940" s="59"/>
    </row>
    <row r="4941" spans="13:14" ht="12.75">
      <c r="M4941" s="59"/>
      <c r="N4941" s="59"/>
    </row>
    <row r="4942" spans="13:14" ht="12.75">
      <c r="M4942" s="59"/>
      <c r="N4942" s="59"/>
    </row>
    <row r="4943" spans="13:14" ht="12.75">
      <c r="M4943" s="59"/>
      <c r="N4943" s="59"/>
    </row>
    <row r="4944" spans="13:14" ht="12.75">
      <c r="M4944" s="59"/>
      <c r="N4944" s="59"/>
    </row>
    <row r="4945" spans="13:14" ht="12.75">
      <c r="M4945" s="59"/>
      <c r="N4945" s="59"/>
    </row>
    <row r="4946" spans="13:14" ht="12.75">
      <c r="M4946" s="59"/>
      <c r="N4946" s="59"/>
    </row>
    <row r="4947" spans="13:14" ht="12.75">
      <c r="M4947" s="59"/>
      <c r="N4947" s="59"/>
    </row>
    <row r="4948" spans="13:14" ht="12.75">
      <c r="M4948" s="59"/>
      <c r="N4948" s="59"/>
    </row>
    <row r="4949" spans="13:14" ht="12.75">
      <c r="M4949" s="59"/>
      <c r="N4949" s="59"/>
    </row>
    <row r="4950" spans="13:14" ht="12.75">
      <c r="M4950" s="59"/>
      <c r="N4950" s="59"/>
    </row>
    <row r="4951" spans="13:14" ht="12.75">
      <c r="M4951" s="59"/>
      <c r="N4951" s="59"/>
    </row>
    <row r="4952" spans="13:14" ht="12.75">
      <c r="M4952" s="59"/>
      <c r="N4952" s="59"/>
    </row>
    <row r="4953" spans="13:14" ht="12.75">
      <c r="M4953" s="59"/>
      <c r="N4953" s="59"/>
    </row>
    <row r="4954" spans="13:14" ht="12.75">
      <c r="M4954" s="59"/>
      <c r="N4954" s="59"/>
    </row>
    <row r="4955" spans="13:14" ht="12.75">
      <c r="M4955" s="59"/>
      <c r="N4955" s="59"/>
    </row>
    <row r="4956" spans="13:14" ht="12.75">
      <c r="M4956" s="59"/>
      <c r="N4956" s="59"/>
    </row>
    <row r="4957" spans="13:14" ht="12.75">
      <c r="M4957" s="59"/>
      <c r="N4957" s="59"/>
    </row>
    <row r="4958" spans="13:14" ht="12.75">
      <c r="M4958" s="59"/>
      <c r="N4958" s="59"/>
    </row>
    <row r="4959" spans="13:14" ht="12.75">
      <c r="M4959" s="59"/>
      <c r="N4959" s="59"/>
    </row>
    <row r="4960" spans="13:14" ht="12.75">
      <c r="M4960" s="59"/>
      <c r="N4960" s="59"/>
    </row>
    <row r="4961" spans="13:14" ht="12.75">
      <c r="M4961" s="59"/>
      <c r="N4961" s="59"/>
    </row>
    <row r="4962" spans="13:14" ht="12.75">
      <c r="M4962" s="59"/>
      <c r="N4962" s="59"/>
    </row>
    <row r="4963" spans="13:14" ht="12.75">
      <c r="M4963" s="59"/>
      <c r="N4963" s="59"/>
    </row>
    <row r="4964" spans="13:14" ht="12.75">
      <c r="M4964" s="59"/>
      <c r="N4964" s="59"/>
    </row>
    <row r="4965" spans="13:14" ht="12.75">
      <c r="M4965" s="59"/>
      <c r="N4965" s="59"/>
    </row>
    <row r="4966" spans="13:14" ht="12.75">
      <c r="M4966" s="59"/>
      <c r="N4966" s="59"/>
    </row>
    <row r="4967" spans="13:14" ht="12.75">
      <c r="M4967" s="59"/>
      <c r="N4967" s="59"/>
    </row>
    <row r="4968" spans="13:14" ht="12.75">
      <c r="M4968" s="59"/>
      <c r="N4968" s="59"/>
    </row>
    <row r="4969" spans="13:14" ht="12.75">
      <c r="M4969" s="59"/>
      <c r="N4969" s="59"/>
    </row>
    <row r="4970" spans="13:14" ht="12.75">
      <c r="M4970" s="59"/>
      <c r="N4970" s="59"/>
    </row>
    <row r="4971" spans="13:14" ht="12.75">
      <c r="M4971" s="59"/>
      <c r="N4971" s="59"/>
    </row>
    <row r="4972" spans="13:14" ht="12.75">
      <c r="M4972" s="59"/>
      <c r="N4972" s="59"/>
    </row>
    <row r="4973" spans="13:14" ht="12.75">
      <c r="M4973" s="59"/>
      <c r="N4973" s="59"/>
    </row>
    <row r="4974" spans="13:14" ht="12.75">
      <c r="M4974" s="59"/>
      <c r="N4974" s="59"/>
    </row>
    <row r="4975" spans="13:14" ht="12.75">
      <c r="M4975" s="59"/>
      <c r="N4975" s="59"/>
    </row>
    <row r="4976" spans="13:14" ht="12.75">
      <c r="M4976" s="59"/>
      <c r="N4976" s="59"/>
    </row>
    <row r="4977" spans="13:14" ht="12.75">
      <c r="M4977" s="59"/>
      <c r="N4977" s="59"/>
    </row>
    <row r="4978" spans="13:14" ht="12.75">
      <c r="M4978" s="59"/>
      <c r="N4978" s="59"/>
    </row>
    <row r="4979" spans="13:14" ht="12.75">
      <c r="M4979" s="59"/>
      <c r="N4979" s="59"/>
    </row>
    <row r="4980" spans="13:14" ht="12.75">
      <c r="M4980" s="59"/>
      <c r="N4980" s="59"/>
    </row>
    <row r="4981" spans="13:14" ht="12.75">
      <c r="M4981" s="59"/>
      <c r="N4981" s="59"/>
    </row>
    <row r="4982" spans="13:14" ht="12.75">
      <c r="M4982" s="59"/>
      <c r="N4982" s="59"/>
    </row>
    <row r="4983" spans="13:14" ht="12.75">
      <c r="M4983" s="59"/>
      <c r="N4983" s="59"/>
    </row>
    <row r="4984" spans="13:14" ht="12.75">
      <c r="M4984" s="59"/>
      <c r="N4984" s="59"/>
    </row>
    <row r="4985" spans="13:14" ht="12.75">
      <c r="M4985" s="59"/>
      <c r="N4985" s="59"/>
    </row>
    <row r="4986" spans="13:14" ht="12.75">
      <c r="M4986" s="59"/>
      <c r="N4986" s="59"/>
    </row>
    <row r="4987" spans="13:14" ht="12.75">
      <c r="M4987" s="59"/>
      <c r="N4987" s="59"/>
    </row>
    <row r="4988" spans="13:14" ht="12.75">
      <c r="M4988" s="59"/>
      <c r="N4988" s="59"/>
    </row>
    <row r="4989" spans="13:14" ht="12.75">
      <c r="M4989" s="59"/>
      <c r="N4989" s="59"/>
    </row>
    <row r="4990" spans="13:14" ht="12.75">
      <c r="M4990" s="59"/>
      <c r="N4990" s="59"/>
    </row>
    <row r="4991" spans="13:14" ht="12.75">
      <c r="M4991" s="59"/>
      <c r="N4991" s="59"/>
    </row>
    <row r="4992" spans="13:14" ht="12.75">
      <c r="M4992" s="59"/>
      <c r="N4992" s="59"/>
    </row>
    <row r="4993" spans="13:14" ht="12.75">
      <c r="M4993" s="59"/>
      <c r="N4993" s="59"/>
    </row>
    <row r="4994" spans="13:14" ht="12.75">
      <c r="M4994" s="59"/>
      <c r="N4994" s="59"/>
    </row>
    <row r="4995" spans="13:14" ht="12.75">
      <c r="M4995" s="59"/>
      <c r="N4995" s="59"/>
    </row>
    <row r="4996" spans="13:14" ht="12.75">
      <c r="M4996" s="59"/>
      <c r="N4996" s="59"/>
    </row>
    <row r="4997" spans="13:14" ht="12.75">
      <c r="M4997" s="59"/>
      <c r="N4997" s="59"/>
    </row>
    <row r="4998" spans="13:14" ht="12.75">
      <c r="M4998" s="59"/>
      <c r="N4998" s="59"/>
    </row>
    <row r="4999" spans="13:14" ht="12.75">
      <c r="M4999" s="59"/>
      <c r="N4999" s="59"/>
    </row>
    <row r="5000" spans="13:14" ht="12.75">
      <c r="M5000" s="59"/>
      <c r="N5000" s="59"/>
    </row>
    <row r="5001" spans="13:14" ht="12.75">
      <c r="M5001" s="59"/>
      <c r="N5001" s="59"/>
    </row>
    <row r="5002" spans="13:14" ht="12.75">
      <c r="M5002" s="59"/>
      <c r="N5002" s="59"/>
    </row>
  </sheetData>
  <mergeCells count="5">
    <mergeCell ref="M1:N1"/>
    <mergeCell ref="A1:B1"/>
    <mergeCell ref="G1:H1"/>
    <mergeCell ref="J1:K1"/>
    <mergeCell ref="D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SWRCB</cp:lastModifiedBy>
  <cp:lastPrinted>2001-11-05T23:22:03Z</cp:lastPrinted>
  <dcterms:created xsi:type="dcterms:W3CDTF">2000-12-23T02:44:53Z</dcterms:created>
  <dcterms:modified xsi:type="dcterms:W3CDTF">2010-07-22T21:56:37Z</dcterms:modified>
  <cp:category/>
  <cp:version/>
  <cp:contentType/>
  <cp:contentStatus/>
</cp:coreProperties>
</file>